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otb6nas01\dhhrbhhfusers\E015018\"/>
    </mc:Choice>
  </mc:AlternateContent>
  <xr:revisionPtr revIDLastSave="0" documentId="13_ncr:1_{09D65052-EB71-4F2B-A7C7-4A2BA0585AA4}" xr6:coauthVersionLast="46" xr6:coauthVersionMax="46" xr10:uidLastSave="{00000000-0000-0000-0000-000000000000}"/>
  <workbookProtection workbookAlgorithmName="SHA-512" workbookHashValue="zN2Hcx3mM3HnqLO2rFb6npEmWmWvjPH/UvERViayfKhaRCyJTeyUdUKMMHt7u/97/dqrx8O8mvreugAoCqvboQ==" workbookSaltValue="CayPMBTeyw1RXDNkkCTt5w==" workbookSpinCount="100000" lockStructure="1"/>
  <bookViews>
    <workbookView xWindow="-120" yWindow="-120" windowWidth="20730" windowHeight="11160" tabRatio="553" xr2:uid="{00000000-000D-0000-FFFF-FFFF00000000}"/>
  </bookViews>
  <sheets>
    <sheet name="INITIAL SETUP" sheetId="9" r:id="rId1"/>
    <sheet name="Referrals " sheetId="62" r:id="rId2"/>
    <sheet name="Initial Client Information" sheetId="36" r:id="rId3"/>
    <sheet name="July" sheetId="74" r:id="rId4"/>
    <sheet name="Aug" sheetId="84" r:id="rId5"/>
    <sheet name="Sept" sheetId="85" r:id="rId6"/>
    <sheet name="Oct" sheetId="86" r:id="rId7"/>
    <sheet name="Nov" sheetId="81" r:id="rId8"/>
    <sheet name="Dec" sheetId="82" r:id="rId9"/>
    <sheet name="Jan" sheetId="87" r:id="rId10"/>
    <sheet name="Feb" sheetId="88" r:id="rId11"/>
    <sheet name="Mar" sheetId="83" r:id="rId12"/>
    <sheet name="Apr" sheetId="89" r:id="rId13"/>
    <sheet name="May" sheetId="90" r:id="rId14"/>
    <sheet name="June" sheetId="91" r:id="rId15"/>
    <sheet name="Discharge Information" sheetId="75" r:id="rId16"/>
    <sheet name="Summary " sheetId="39" r:id="rId17"/>
    <sheet name="INSTRUCTIONS" sheetId="6" r:id="rId18"/>
    <sheet name="boxes" sheetId="8" state="hidden" r:id="rId19"/>
  </sheet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6" l="1"/>
  <c r="B14" i="74"/>
  <c r="J512" i="91"/>
  <c r="J511" i="91"/>
  <c r="J510" i="91"/>
  <c r="J509" i="91"/>
  <c r="J508" i="91"/>
  <c r="J507" i="91"/>
  <c r="J506" i="91"/>
  <c r="J505" i="91"/>
  <c r="J504" i="91"/>
  <c r="J503" i="91"/>
  <c r="J502" i="91"/>
  <c r="J501" i="91"/>
  <c r="J500" i="91"/>
  <c r="J499" i="91"/>
  <c r="J498" i="91"/>
  <c r="J497" i="91"/>
  <c r="J496" i="91"/>
  <c r="J495" i="91"/>
  <c r="J494" i="91"/>
  <c r="J493" i="91"/>
  <c r="J492" i="91"/>
  <c r="J491" i="91"/>
  <c r="J490" i="91"/>
  <c r="J489" i="91"/>
  <c r="J488" i="91"/>
  <c r="J487" i="91"/>
  <c r="J486" i="91"/>
  <c r="J485" i="91"/>
  <c r="J484" i="91"/>
  <c r="J483" i="91"/>
  <c r="J482" i="91"/>
  <c r="J481" i="91"/>
  <c r="J480" i="91"/>
  <c r="J479" i="91"/>
  <c r="J478" i="91"/>
  <c r="J477" i="91"/>
  <c r="J476" i="91"/>
  <c r="J475" i="91"/>
  <c r="J474" i="91"/>
  <c r="J473" i="91"/>
  <c r="J472" i="91"/>
  <c r="J471" i="91"/>
  <c r="J470" i="91"/>
  <c r="J469" i="91"/>
  <c r="J468" i="91"/>
  <c r="J467" i="91"/>
  <c r="J466" i="91"/>
  <c r="J465" i="91"/>
  <c r="J464" i="91"/>
  <c r="J463" i="91"/>
  <c r="J462" i="91"/>
  <c r="J461" i="91"/>
  <c r="J460" i="91"/>
  <c r="J459" i="91"/>
  <c r="J458" i="91"/>
  <c r="J457" i="91"/>
  <c r="J456" i="91"/>
  <c r="J455" i="91"/>
  <c r="J454" i="91"/>
  <c r="J453" i="91"/>
  <c r="J452" i="91"/>
  <c r="J451" i="91"/>
  <c r="J450" i="91"/>
  <c r="J449" i="91"/>
  <c r="J448" i="91"/>
  <c r="J447" i="91"/>
  <c r="J446" i="91"/>
  <c r="J445" i="91"/>
  <c r="J444" i="91"/>
  <c r="J443" i="91"/>
  <c r="J442" i="91"/>
  <c r="J441" i="91"/>
  <c r="J440" i="91"/>
  <c r="J439" i="91"/>
  <c r="J438" i="91"/>
  <c r="J437" i="91"/>
  <c r="J436" i="91"/>
  <c r="J435" i="91"/>
  <c r="J434" i="91"/>
  <c r="J433" i="91"/>
  <c r="J432" i="91"/>
  <c r="J431" i="91"/>
  <c r="J430" i="91"/>
  <c r="J429" i="91"/>
  <c r="J428" i="91"/>
  <c r="J427" i="91"/>
  <c r="J426" i="91"/>
  <c r="J425" i="91"/>
  <c r="J424" i="91"/>
  <c r="J423" i="91"/>
  <c r="J422" i="91"/>
  <c r="J421" i="91"/>
  <c r="J420" i="91"/>
  <c r="J419" i="91"/>
  <c r="J418" i="91"/>
  <c r="J417" i="91"/>
  <c r="J416" i="91"/>
  <c r="J415" i="91"/>
  <c r="J414" i="91"/>
  <c r="J413" i="91"/>
  <c r="J412" i="91"/>
  <c r="J411" i="91"/>
  <c r="J410" i="91"/>
  <c r="J409" i="91"/>
  <c r="J408" i="91"/>
  <c r="J407" i="91"/>
  <c r="J406" i="91"/>
  <c r="J405" i="91"/>
  <c r="J404" i="91"/>
  <c r="J403" i="91"/>
  <c r="J402" i="91"/>
  <c r="J401" i="91"/>
  <c r="J400" i="91"/>
  <c r="J399" i="91"/>
  <c r="J398" i="91"/>
  <c r="J397" i="91"/>
  <c r="J396" i="91"/>
  <c r="J395" i="91"/>
  <c r="J394" i="91"/>
  <c r="J393" i="91"/>
  <c r="J392" i="91"/>
  <c r="J391" i="91"/>
  <c r="J390" i="91"/>
  <c r="J389" i="91"/>
  <c r="J388" i="91"/>
  <c r="J387" i="91"/>
  <c r="J386" i="91"/>
  <c r="J385" i="91"/>
  <c r="J384" i="91"/>
  <c r="J383" i="91"/>
  <c r="J382" i="91"/>
  <c r="J381" i="91"/>
  <c r="J380" i="91"/>
  <c r="J379" i="91"/>
  <c r="J378" i="91"/>
  <c r="J377" i="91"/>
  <c r="J376" i="91"/>
  <c r="J375" i="91"/>
  <c r="J374" i="91"/>
  <c r="J373" i="91"/>
  <c r="J372" i="91"/>
  <c r="J371" i="91"/>
  <c r="J370" i="91"/>
  <c r="J369" i="91"/>
  <c r="J368" i="91"/>
  <c r="J367" i="91"/>
  <c r="J366" i="91"/>
  <c r="J365" i="91"/>
  <c r="J364" i="91"/>
  <c r="J363" i="91"/>
  <c r="J362" i="91"/>
  <c r="J361" i="91"/>
  <c r="J360" i="91"/>
  <c r="J359" i="91"/>
  <c r="J358" i="91"/>
  <c r="J357" i="91"/>
  <c r="J356" i="91"/>
  <c r="J355" i="91"/>
  <c r="J354" i="91"/>
  <c r="J353" i="91"/>
  <c r="J352" i="91"/>
  <c r="J351" i="91"/>
  <c r="J350" i="91"/>
  <c r="J349" i="91"/>
  <c r="J348" i="91"/>
  <c r="J347" i="91"/>
  <c r="J346" i="91"/>
  <c r="J345" i="91"/>
  <c r="J344" i="91"/>
  <c r="J343" i="91"/>
  <c r="J342" i="91"/>
  <c r="J341" i="91"/>
  <c r="J340" i="91"/>
  <c r="J339" i="91"/>
  <c r="J338" i="91"/>
  <c r="J337" i="91"/>
  <c r="J336" i="91"/>
  <c r="J335" i="91"/>
  <c r="J334" i="91"/>
  <c r="J333" i="91"/>
  <c r="J332" i="91"/>
  <c r="J331" i="91"/>
  <c r="J330" i="91"/>
  <c r="J329" i="91"/>
  <c r="J328" i="91"/>
  <c r="J327" i="91"/>
  <c r="J326" i="91"/>
  <c r="J325" i="91"/>
  <c r="J324" i="91"/>
  <c r="J323" i="91"/>
  <c r="J322" i="91"/>
  <c r="J321" i="91"/>
  <c r="J320" i="91"/>
  <c r="J319" i="91"/>
  <c r="J318" i="91"/>
  <c r="J317" i="91"/>
  <c r="J316" i="91"/>
  <c r="J315" i="91"/>
  <c r="J314" i="91"/>
  <c r="J313" i="91"/>
  <c r="J312" i="91"/>
  <c r="J311" i="91"/>
  <c r="J310" i="91"/>
  <c r="J309" i="91"/>
  <c r="J308" i="91"/>
  <c r="J307" i="91"/>
  <c r="J306" i="91"/>
  <c r="J305" i="91"/>
  <c r="J304" i="91"/>
  <c r="J303" i="91"/>
  <c r="J302" i="91"/>
  <c r="J301" i="91"/>
  <c r="J300" i="91"/>
  <c r="J299" i="91"/>
  <c r="J298" i="91"/>
  <c r="J297" i="91"/>
  <c r="J296" i="91"/>
  <c r="J295" i="91"/>
  <c r="J294" i="91"/>
  <c r="J293" i="91"/>
  <c r="J292" i="91"/>
  <c r="J291" i="91"/>
  <c r="J290" i="91"/>
  <c r="J289" i="91"/>
  <c r="J288" i="91"/>
  <c r="J287" i="91"/>
  <c r="J286" i="91"/>
  <c r="J285" i="91"/>
  <c r="J284" i="91"/>
  <c r="J283" i="91"/>
  <c r="J282" i="91"/>
  <c r="J281" i="91"/>
  <c r="J280" i="91"/>
  <c r="J279" i="91"/>
  <c r="J278" i="91"/>
  <c r="J277" i="91"/>
  <c r="J276" i="91"/>
  <c r="J275" i="91"/>
  <c r="J274" i="91"/>
  <c r="J273" i="91"/>
  <c r="J272" i="91"/>
  <c r="J271" i="91"/>
  <c r="J270" i="91"/>
  <c r="J269" i="91"/>
  <c r="J268" i="91"/>
  <c r="J267" i="91"/>
  <c r="J266" i="91"/>
  <c r="J265" i="91"/>
  <c r="J264" i="91"/>
  <c r="J263" i="91"/>
  <c r="J262" i="91"/>
  <c r="J261" i="91"/>
  <c r="J260" i="91"/>
  <c r="J259" i="91"/>
  <c r="J258" i="91"/>
  <c r="J257" i="91"/>
  <c r="J256" i="91"/>
  <c r="J255" i="91"/>
  <c r="J254" i="91"/>
  <c r="J253" i="91"/>
  <c r="J252" i="91"/>
  <c r="J251" i="91"/>
  <c r="J250" i="91"/>
  <c r="J249" i="91"/>
  <c r="J248" i="91"/>
  <c r="J247" i="91"/>
  <c r="J246" i="91"/>
  <c r="J245" i="91"/>
  <c r="J244" i="91"/>
  <c r="J243" i="91"/>
  <c r="J242" i="91"/>
  <c r="J241" i="91"/>
  <c r="J240" i="91"/>
  <c r="J239" i="91"/>
  <c r="J238" i="91"/>
  <c r="J237" i="91"/>
  <c r="J236" i="91"/>
  <c r="J235" i="91"/>
  <c r="J234" i="91"/>
  <c r="J233" i="91"/>
  <c r="J232" i="91"/>
  <c r="J231" i="91"/>
  <c r="J230" i="91"/>
  <c r="J229" i="91"/>
  <c r="J228" i="91"/>
  <c r="J227" i="91"/>
  <c r="J226" i="91"/>
  <c r="J225" i="91"/>
  <c r="J224" i="91"/>
  <c r="J223" i="91"/>
  <c r="J222" i="91"/>
  <c r="J221" i="91"/>
  <c r="J220" i="91"/>
  <c r="J219" i="91"/>
  <c r="J218" i="91"/>
  <c r="J217" i="91"/>
  <c r="J216" i="91"/>
  <c r="J215" i="91"/>
  <c r="J214" i="91"/>
  <c r="J213" i="91"/>
  <c r="J212" i="91"/>
  <c r="J211" i="91"/>
  <c r="J210" i="91"/>
  <c r="J209" i="91"/>
  <c r="J208" i="91"/>
  <c r="J207" i="91"/>
  <c r="J206" i="91"/>
  <c r="J205" i="91"/>
  <c r="J204" i="91"/>
  <c r="J203" i="91"/>
  <c r="J202" i="91"/>
  <c r="J201" i="91"/>
  <c r="J200" i="91"/>
  <c r="J199" i="91"/>
  <c r="J198" i="91"/>
  <c r="J197" i="91"/>
  <c r="J196" i="91"/>
  <c r="J195" i="91"/>
  <c r="J194" i="91"/>
  <c r="J193" i="91"/>
  <c r="J192" i="91"/>
  <c r="J191" i="91"/>
  <c r="J190" i="91"/>
  <c r="J189" i="91"/>
  <c r="J188" i="91"/>
  <c r="J187" i="91"/>
  <c r="J186" i="91"/>
  <c r="J185" i="91"/>
  <c r="J184" i="91"/>
  <c r="J183" i="91"/>
  <c r="J182" i="91"/>
  <c r="J181" i="91"/>
  <c r="J180" i="91"/>
  <c r="J179" i="91"/>
  <c r="J178" i="91"/>
  <c r="J177" i="91"/>
  <c r="J176" i="91"/>
  <c r="J175" i="91"/>
  <c r="J174" i="91"/>
  <c r="J173" i="91"/>
  <c r="J172" i="91"/>
  <c r="J171" i="91"/>
  <c r="J170" i="91"/>
  <c r="J169" i="91"/>
  <c r="J168" i="91"/>
  <c r="J167" i="91"/>
  <c r="J166" i="91"/>
  <c r="J165" i="91"/>
  <c r="J164" i="91"/>
  <c r="J163" i="91"/>
  <c r="J162" i="91"/>
  <c r="J161" i="91"/>
  <c r="J160" i="91"/>
  <c r="J159" i="91"/>
  <c r="J158" i="91"/>
  <c r="J157" i="91"/>
  <c r="J156" i="91"/>
  <c r="J155" i="91"/>
  <c r="J154" i="91"/>
  <c r="J153" i="91"/>
  <c r="J152" i="91"/>
  <c r="J151" i="91"/>
  <c r="J150" i="91"/>
  <c r="J149" i="91"/>
  <c r="J148" i="91"/>
  <c r="J147" i="91"/>
  <c r="J146" i="91"/>
  <c r="J145" i="91"/>
  <c r="J144" i="91"/>
  <c r="J143" i="91"/>
  <c r="J142" i="91"/>
  <c r="J141" i="91"/>
  <c r="J140" i="91"/>
  <c r="J139" i="91"/>
  <c r="J138" i="91"/>
  <c r="J137" i="91"/>
  <c r="J136" i="91"/>
  <c r="J135" i="91"/>
  <c r="J134" i="91"/>
  <c r="J133" i="91"/>
  <c r="J132" i="91"/>
  <c r="J131" i="91"/>
  <c r="J130" i="91"/>
  <c r="J129" i="91"/>
  <c r="J128" i="91"/>
  <c r="J127" i="91"/>
  <c r="J126" i="91"/>
  <c r="J125" i="91"/>
  <c r="J124" i="91"/>
  <c r="J123" i="91"/>
  <c r="J122" i="91"/>
  <c r="J121" i="91"/>
  <c r="J120" i="91"/>
  <c r="J119" i="91"/>
  <c r="J118" i="91"/>
  <c r="J117" i="91"/>
  <c r="J116" i="91"/>
  <c r="J115" i="91"/>
  <c r="J114" i="91"/>
  <c r="J113" i="91"/>
  <c r="J112" i="91"/>
  <c r="J111" i="91"/>
  <c r="J110" i="91"/>
  <c r="J109" i="91"/>
  <c r="J108" i="91"/>
  <c r="J107" i="91"/>
  <c r="J106" i="91"/>
  <c r="J105" i="91"/>
  <c r="J104" i="91"/>
  <c r="J103" i="91"/>
  <c r="J102" i="91"/>
  <c r="J101" i="91"/>
  <c r="J100" i="91"/>
  <c r="J99" i="91"/>
  <c r="J98" i="91"/>
  <c r="J97" i="91"/>
  <c r="J96" i="91"/>
  <c r="J95" i="91"/>
  <c r="J94" i="91"/>
  <c r="J93" i="91"/>
  <c r="J92" i="91"/>
  <c r="J91" i="91"/>
  <c r="J90" i="91"/>
  <c r="J89" i="91"/>
  <c r="J88" i="91"/>
  <c r="J87" i="91"/>
  <c r="J86" i="91"/>
  <c r="J85" i="91"/>
  <c r="J84" i="91"/>
  <c r="J83" i="91"/>
  <c r="J82" i="91"/>
  <c r="J81" i="91"/>
  <c r="J80" i="91"/>
  <c r="J79" i="91"/>
  <c r="J78" i="91"/>
  <c r="J77" i="91"/>
  <c r="J76" i="91"/>
  <c r="J75" i="91"/>
  <c r="J74" i="91"/>
  <c r="J73" i="91"/>
  <c r="J72" i="91"/>
  <c r="J71" i="91"/>
  <c r="J70" i="91"/>
  <c r="J69" i="91"/>
  <c r="J68" i="91"/>
  <c r="J67" i="91"/>
  <c r="J66" i="91"/>
  <c r="J65" i="91"/>
  <c r="J64" i="91"/>
  <c r="J63" i="91"/>
  <c r="J62" i="91"/>
  <c r="J61" i="91"/>
  <c r="J60" i="91"/>
  <c r="J59" i="91"/>
  <c r="J58" i="91"/>
  <c r="J57" i="91"/>
  <c r="J56" i="91"/>
  <c r="J55" i="91"/>
  <c r="J54" i="91"/>
  <c r="J53" i="91"/>
  <c r="J52" i="91"/>
  <c r="J51" i="91"/>
  <c r="J50" i="91"/>
  <c r="J49" i="91"/>
  <c r="J48" i="91"/>
  <c r="J47" i="91"/>
  <c r="J46" i="91"/>
  <c r="J45" i="91"/>
  <c r="J44" i="91"/>
  <c r="J43" i="91"/>
  <c r="J42" i="91"/>
  <c r="J41" i="91"/>
  <c r="J40" i="91"/>
  <c r="J39" i="91"/>
  <c r="J38" i="91"/>
  <c r="J37" i="91"/>
  <c r="J36" i="91"/>
  <c r="J35" i="91"/>
  <c r="J34" i="91"/>
  <c r="J33" i="91"/>
  <c r="J32" i="91"/>
  <c r="J31" i="91"/>
  <c r="J30" i="91"/>
  <c r="J29" i="91"/>
  <c r="J28" i="91"/>
  <c r="J27" i="91"/>
  <c r="J26" i="91"/>
  <c r="J25" i="91"/>
  <c r="J24" i="91"/>
  <c r="J23" i="91"/>
  <c r="J22" i="91"/>
  <c r="J21" i="91"/>
  <c r="J20" i="91"/>
  <c r="J19" i="91"/>
  <c r="J18" i="91"/>
  <c r="J17" i="91"/>
  <c r="J16" i="91"/>
  <c r="J15" i="91"/>
  <c r="J14" i="91"/>
  <c r="J13" i="91"/>
  <c r="J512" i="90"/>
  <c r="J511" i="90"/>
  <c r="J510" i="90"/>
  <c r="J509" i="90"/>
  <c r="J508" i="90"/>
  <c r="J507" i="90"/>
  <c r="J506" i="90"/>
  <c r="J505" i="90"/>
  <c r="J504" i="90"/>
  <c r="J503" i="90"/>
  <c r="J502" i="90"/>
  <c r="J501" i="90"/>
  <c r="J500" i="90"/>
  <c r="J499" i="90"/>
  <c r="J498" i="90"/>
  <c r="J497" i="90"/>
  <c r="J496" i="90"/>
  <c r="J495" i="90"/>
  <c r="J494" i="90"/>
  <c r="J493" i="90"/>
  <c r="J492" i="90"/>
  <c r="J491" i="90"/>
  <c r="J490" i="90"/>
  <c r="J489" i="90"/>
  <c r="J488" i="90"/>
  <c r="J487" i="90"/>
  <c r="J486" i="90"/>
  <c r="J485" i="90"/>
  <c r="J484" i="90"/>
  <c r="J483" i="90"/>
  <c r="J482" i="90"/>
  <c r="J481" i="90"/>
  <c r="J480" i="90"/>
  <c r="J479" i="90"/>
  <c r="J478" i="90"/>
  <c r="J477" i="90"/>
  <c r="J476" i="90"/>
  <c r="J475" i="90"/>
  <c r="J474" i="90"/>
  <c r="J473" i="90"/>
  <c r="J472" i="90"/>
  <c r="J471" i="90"/>
  <c r="J470" i="90"/>
  <c r="J469" i="90"/>
  <c r="J468" i="90"/>
  <c r="J467" i="90"/>
  <c r="J466" i="90"/>
  <c r="J465" i="90"/>
  <c r="J464" i="90"/>
  <c r="J463" i="90"/>
  <c r="J462" i="90"/>
  <c r="J461" i="90"/>
  <c r="J460" i="90"/>
  <c r="J459" i="90"/>
  <c r="J458" i="90"/>
  <c r="J457" i="90"/>
  <c r="J456" i="90"/>
  <c r="J455" i="90"/>
  <c r="J454" i="90"/>
  <c r="J453" i="90"/>
  <c r="J452" i="90"/>
  <c r="J451" i="90"/>
  <c r="J450" i="90"/>
  <c r="J449" i="90"/>
  <c r="J448" i="90"/>
  <c r="J447" i="90"/>
  <c r="J446" i="90"/>
  <c r="J445" i="90"/>
  <c r="J444" i="90"/>
  <c r="J443" i="90"/>
  <c r="J442" i="90"/>
  <c r="J441" i="90"/>
  <c r="J440" i="90"/>
  <c r="J439" i="90"/>
  <c r="J438" i="90"/>
  <c r="J437" i="90"/>
  <c r="J436" i="90"/>
  <c r="J435" i="90"/>
  <c r="J434" i="90"/>
  <c r="J433" i="90"/>
  <c r="J432" i="90"/>
  <c r="J431" i="90"/>
  <c r="J430" i="90"/>
  <c r="J429" i="90"/>
  <c r="J428" i="90"/>
  <c r="J427" i="90"/>
  <c r="J426" i="90"/>
  <c r="J425" i="90"/>
  <c r="J424" i="90"/>
  <c r="J423" i="90"/>
  <c r="J422" i="90"/>
  <c r="J421" i="90"/>
  <c r="J420" i="90"/>
  <c r="J419" i="90"/>
  <c r="J418" i="90"/>
  <c r="J417" i="90"/>
  <c r="J416" i="90"/>
  <c r="J415" i="90"/>
  <c r="J414" i="90"/>
  <c r="J413" i="90"/>
  <c r="J412" i="90"/>
  <c r="J411" i="90"/>
  <c r="J410" i="90"/>
  <c r="J409" i="90"/>
  <c r="J408" i="90"/>
  <c r="J407" i="90"/>
  <c r="J406" i="90"/>
  <c r="J405" i="90"/>
  <c r="J404" i="90"/>
  <c r="J403" i="90"/>
  <c r="J402" i="90"/>
  <c r="J401" i="90"/>
  <c r="J400" i="90"/>
  <c r="J399" i="90"/>
  <c r="J398" i="90"/>
  <c r="J397" i="90"/>
  <c r="J396" i="90"/>
  <c r="J395" i="90"/>
  <c r="J394" i="90"/>
  <c r="J393" i="90"/>
  <c r="J392" i="90"/>
  <c r="J391" i="90"/>
  <c r="J390" i="90"/>
  <c r="J389" i="90"/>
  <c r="J388" i="90"/>
  <c r="J387" i="90"/>
  <c r="J386" i="90"/>
  <c r="J385" i="90"/>
  <c r="J384" i="90"/>
  <c r="J383" i="90"/>
  <c r="J382" i="90"/>
  <c r="J381" i="90"/>
  <c r="J380" i="90"/>
  <c r="J379" i="90"/>
  <c r="J378" i="90"/>
  <c r="J377" i="90"/>
  <c r="J376" i="90"/>
  <c r="J375" i="90"/>
  <c r="J374" i="90"/>
  <c r="J373" i="90"/>
  <c r="J372" i="90"/>
  <c r="J371" i="90"/>
  <c r="J370" i="90"/>
  <c r="J369" i="90"/>
  <c r="J368" i="90"/>
  <c r="J367" i="90"/>
  <c r="J366" i="90"/>
  <c r="J365" i="90"/>
  <c r="J364" i="90"/>
  <c r="J363" i="90"/>
  <c r="J362" i="90"/>
  <c r="J361" i="90"/>
  <c r="J360" i="90"/>
  <c r="J359" i="90"/>
  <c r="J358" i="90"/>
  <c r="J357" i="90"/>
  <c r="J356" i="90"/>
  <c r="J355" i="90"/>
  <c r="J354" i="90"/>
  <c r="J353" i="90"/>
  <c r="J352" i="90"/>
  <c r="J351" i="90"/>
  <c r="J350" i="90"/>
  <c r="J349" i="90"/>
  <c r="J348" i="90"/>
  <c r="J347" i="90"/>
  <c r="J346" i="90"/>
  <c r="J345" i="90"/>
  <c r="J344" i="90"/>
  <c r="J343" i="90"/>
  <c r="J342" i="90"/>
  <c r="J341" i="90"/>
  <c r="J340" i="90"/>
  <c r="J339" i="90"/>
  <c r="J338" i="90"/>
  <c r="J337" i="90"/>
  <c r="J336" i="90"/>
  <c r="J335" i="90"/>
  <c r="J334" i="90"/>
  <c r="J333" i="90"/>
  <c r="J332" i="90"/>
  <c r="J331" i="90"/>
  <c r="J330" i="90"/>
  <c r="J329" i="90"/>
  <c r="J328" i="90"/>
  <c r="J327" i="90"/>
  <c r="J326" i="90"/>
  <c r="J325" i="90"/>
  <c r="J324" i="90"/>
  <c r="J323" i="90"/>
  <c r="J322" i="90"/>
  <c r="J321" i="90"/>
  <c r="J320" i="90"/>
  <c r="J319" i="90"/>
  <c r="J318" i="90"/>
  <c r="J317" i="90"/>
  <c r="J316" i="90"/>
  <c r="J315" i="90"/>
  <c r="J314" i="90"/>
  <c r="J313" i="90"/>
  <c r="J312" i="90"/>
  <c r="J311" i="90"/>
  <c r="J310" i="90"/>
  <c r="J309" i="90"/>
  <c r="J308" i="90"/>
  <c r="J307" i="90"/>
  <c r="J306" i="90"/>
  <c r="J305" i="90"/>
  <c r="J304" i="90"/>
  <c r="J303" i="90"/>
  <c r="J302" i="90"/>
  <c r="J301" i="90"/>
  <c r="J300" i="90"/>
  <c r="J299" i="90"/>
  <c r="J298" i="90"/>
  <c r="J297" i="90"/>
  <c r="J296" i="90"/>
  <c r="J295" i="90"/>
  <c r="J294" i="90"/>
  <c r="J293" i="90"/>
  <c r="J292" i="90"/>
  <c r="J291" i="90"/>
  <c r="J290" i="90"/>
  <c r="J289" i="90"/>
  <c r="J288" i="90"/>
  <c r="J287" i="90"/>
  <c r="J286" i="90"/>
  <c r="J285" i="90"/>
  <c r="J284" i="90"/>
  <c r="J283" i="90"/>
  <c r="J282" i="90"/>
  <c r="J281" i="90"/>
  <c r="J280" i="90"/>
  <c r="J279" i="90"/>
  <c r="J278" i="90"/>
  <c r="J277" i="90"/>
  <c r="J276" i="90"/>
  <c r="J275" i="90"/>
  <c r="J274" i="90"/>
  <c r="J273" i="90"/>
  <c r="J272" i="90"/>
  <c r="J271" i="90"/>
  <c r="J270" i="90"/>
  <c r="J269" i="90"/>
  <c r="J268" i="90"/>
  <c r="J267" i="90"/>
  <c r="J266" i="90"/>
  <c r="J265" i="90"/>
  <c r="J264" i="90"/>
  <c r="J263" i="90"/>
  <c r="J262" i="90"/>
  <c r="J261" i="90"/>
  <c r="J260" i="90"/>
  <c r="J259" i="90"/>
  <c r="J258" i="90"/>
  <c r="J257" i="90"/>
  <c r="J256" i="90"/>
  <c r="J255" i="90"/>
  <c r="J254" i="90"/>
  <c r="J253" i="90"/>
  <c r="J252" i="90"/>
  <c r="J251" i="90"/>
  <c r="J250" i="90"/>
  <c r="J249" i="90"/>
  <c r="J248" i="90"/>
  <c r="J247" i="90"/>
  <c r="J246" i="90"/>
  <c r="J245" i="90"/>
  <c r="J244" i="90"/>
  <c r="J243" i="90"/>
  <c r="J242" i="90"/>
  <c r="J241" i="90"/>
  <c r="J240" i="90"/>
  <c r="J239" i="90"/>
  <c r="J238" i="90"/>
  <c r="J237" i="90"/>
  <c r="J236" i="90"/>
  <c r="J235" i="90"/>
  <c r="J234" i="90"/>
  <c r="J233" i="90"/>
  <c r="J232" i="90"/>
  <c r="J231" i="90"/>
  <c r="J230" i="90"/>
  <c r="J229" i="90"/>
  <c r="J228" i="90"/>
  <c r="J227" i="90"/>
  <c r="J226" i="90"/>
  <c r="J225" i="90"/>
  <c r="J224" i="90"/>
  <c r="J223" i="90"/>
  <c r="J222" i="90"/>
  <c r="J221" i="90"/>
  <c r="J220" i="90"/>
  <c r="J219" i="90"/>
  <c r="J218" i="90"/>
  <c r="J217" i="90"/>
  <c r="J216" i="90"/>
  <c r="J215" i="90"/>
  <c r="J214" i="90"/>
  <c r="J213" i="90"/>
  <c r="J212" i="90"/>
  <c r="J211" i="90"/>
  <c r="J210" i="90"/>
  <c r="J209" i="90"/>
  <c r="J208" i="90"/>
  <c r="J207" i="90"/>
  <c r="J206" i="90"/>
  <c r="J205" i="90"/>
  <c r="J204" i="90"/>
  <c r="J203" i="90"/>
  <c r="J202" i="90"/>
  <c r="J201" i="90"/>
  <c r="J200" i="90"/>
  <c r="J199" i="90"/>
  <c r="J198" i="90"/>
  <c r="J197" i="90"/>
  <c r="J196" i="90"/>
  <c r="J195" i="90"/>
  <c r="J194" i="90"/>
  <c r="J193" i="90"/>
  <c r="J192" i="90"/>
  <c r="J191" i="90"/>
  <c r="J190" i="90"/>
  <c r="J189" i="90"/>
  <c r="J188" i="90"/>
  <c r="J187" i="90"/>
  <c r="J186" i="90"/>
  <c r="J185" i="90"/>
  <c r="J184" i="90"/>
  <c r="J183" i="90"/>
  <c r="J182" i="90"/>
  <c r="J181" i="90"/>
  <c r="J180" i="90"/>
  <c r="J179" i="90"/>
  <c r="J178" i="90"/>
  <c r="J177" i="90"/>
  <c r="J176" i="90"/>
  <c r="J175" i="90"/>
  <c r="J174" i="90"/>
  <c r="J173" i="90"/>
  <c r="J172" i="90"/>
  <c r="J171" i="90"/>
  <c r="J170" i="90"/>
  <c r="J169" i="90"/>
  <c r="J168" i="90"/>
  <c r="J167" i="90"/>
  <c r="J166" i="90"/>
  <c r="J165" i="90"/>
  <c r="J164" i="90"/>
  <c r="J163" i="90"/>
  <c r="J162" i="90"/>
  <c r="J161" i="90"/>
  <c r="J160" i="90"/>
  <c r="J159" i="90"/>
  <c r="J158" i="90"/>
  <c r="J157" i="90"/>
  <c r="J156" i="90"/>
  <c r="J155" i="90"/>
  <c r="J154" i="90"/>
  <c r="J153" i="90"/>
  <c r="J152" i="90"/>
  <c r="J151" i="90"/>
  <c r="J150" i="90"/>
  <c r="J149" i="90"/>
  <c r="J148" i="90"/>
  <c r="J147" i="90"/>
  <c r="J146" i="90"/>
  <c r="J145" i="90"/>
  <c r="J144" i="90"/>
  <c r="J143" i="90"/>
  <c r="J142" i="90"/>
  <c r="J141" i="90"/>
  <c r="J140" i="90"/>
  <c r="J139" i="90"/>
  <c r="J138" i="90"/>
  <c r="J137" i="90"/>
  <c r="J136" i="90"/>
  <c r="J135" i="90"/>
  <c r="J134" i="90"/>
  <c r="J133" i="90"/>
  <c r="J132" i="90"/>
  <c r="J131" i="90"/>
  <c r="J130" i="90"/>
  <c r="J129" i="90"/>
  <c r="J128" i="90"/>
  <c r="J127" i="90"/>
  <c r="J126" i="90"/>
  <c r="J125" i="90"/>
  <c r="J124" i="90"/>
  <c r="J123" i="90"/>
  <c r="J122" i="90"/>
  <c r="J121" i="90"/>
  <c r="J120" i="90"/>
  <c r="J119" i="90"/>
  <c r="J118" i="90"/>
  <c r="J117" i="90"/>
  <c r="J116" i="90"/>
  <c r="J115" i="90"/>
  <c r="J114" i="90"/>
  <c r="J113" i="90"/>
  <c r="J112" i="90"/>
  <c r="J111" i="90"/>
  <c r="J110" i="90"/>
  <c r="J109" i="90"/>
  <c r="J108" i="90"/>
  <c r="J107" i="90"/>
  <c r="J106" i="90"/>
  <c r="J105" i="90"/>
  <c r="J104" i="90"/>
  <c r="J103" i="90"/>
  <c r="J102" i="90"/>
  <c r="J101" i="90"/>
  <c r="J100" i="90"/>
  <c r="J99" i="90"/>
  <c r="J98" i="90"/>
  <c r="J97" i="90"/>
  <c r="J96" i="90"/>
  <c r="J95" i="90"/>
  <c r="J94" i="90"/>
  <c r="J93" i="90"/>
  <c r="J92" i="90"/>
  <c r="J91" i="90"/>
  <c r="J90" i="90"/>
  <c r="J89" i="90"/>
  <c r="J88" i="90"/>
  <c r="J87" i="90"/>
  <c r="J86" i="90"/>
  <c r="J85" i="90"/>
  <c r="J84" i="90"/>
  <c r="J83" i="90"/>
  <c r="J82" i="90"/>
  <c r="J81" i="90"/>
  <c r="J80" i="90"/>
  <c r="J79" i="90"/>
  <c r="J78" i="90"/>
  <c r="J77" i="90"/>
  <c r="J76" i="90"/>
  <c r="J75" i="90"/>
  <c r="J74" i="90"/>
  <c r="J73" i="90"/>
  <c r="J72" i="90"/>
  <c r="J71" i="90"/>
  <c r="J70" i="90"/>
  <c r="J69" i="90"/>
  <c r="J68" i="90"/>
  <c r="J67" i="90"/>
  <c r="J66" i="90"/>
  <c r="J65" i="90"/>
  <c r="J64" i="90"/>
  <c r="J63" i="90"/>
  <c r="J62" i="90"/>
  <c r="J61" i="90"/>
  <c r="J60" i="90"/>
  <c r="J59" i="90"/>
  <c r="J58" i="90"/>
  <c r="J57" i="90"/>
  <c r="J56" i="90"/>
  <c r="J55" i="90"/>
  <c r="J54" i="90"/>
  <c r="J53" i="90"/>
  <c r="J52" i="90"/>
  <c r="J51" i="90"/>
  <c r="J50" i="90"/>
  <c r="J49" i="90"/>
  <c r="J48" i="90"/>
  <c r="J47" i="90"/>
  <c r="J46" i="90"/>
  <c r="J45" i="90"/>
  <c r="J44" i="90"/>
  <c r="J43" i="90"/>
  <c r="J42" i="90"/>
  <c r="J41" i="90"/>
  <c r="J40" i="90"/>
  <c r="J39" i="90"/>
  <c r="J38" i="90"/>
  <c r="J37" i="90"/>
  <c r="J36" i="90"/>
  <c r="J35" i="90"/>
  <c r="J34" i="90"/>
  <c r="J33" i="90"/>
  <c r="J32" i="90"/>
  <c r="J31" i="90"/>
  <c r="J30" i="90"/>
  <c r="J29" i="90"/>
  <c r="J28" i="90"/>
  <c r="J27" i="90"/>
  <c r="J26" i="90"/>
  <c r="J25" i="90"/>
  <c r="J24" i="90"/>
  <c r="J23" i="90"/>
  <c r="J22" i="90"/>
  <c r="J21" i="90"/>
  <c r="J20" i="90"/>
  <c r="J19" i="90"/>
  <c r="J18" i="90"/>
  <c r="J17" i="90"/>
  <c r="J16" i="90"/>
  <c r="J15" i="90"/>
  <c r="J14" i="90"/>
  <c r="J13" i="90"/>
  <c r="J512" i="89"/>
  <c r="J511" i="89"/>
  <c r="J510" i="89"/>
  <c r="J509" i="89"/>
  <c r="J508" i="89"/>
  <c r="J507" i="89"/>
  <c r="J506" i="89"/>
  <c r="J505" i="89"/>
  <c r="J504" i="89"/>
  <c r="J503" i="89"/>
  <c r="J502" i="89"/>
  <c r="J501" i="89"/>
  <c r="J500" i="89"/>
  <c r="J499" i="89"/>
  <c r="J498" i="89"/>
  <c r="J497" i="89"/>
  <c r="J496" i="89"/>
  <c r="J495" i="89"/>
  <c r="J494" i="89"/>
  <c r="J493" i="89"/>
  <c r="J492" i="89"/>
  <c r="J491" i="89"/>
  <c r="J490" i="89"/>
  <c r="J489" i="89"/>
  <c r="J488" i="89"/>
  <c r="J487" i="89"/>
  <c r="J486" i="89"/>
  <c r="J485" i="89"/>
  <c r="J484" i="89"/>
  <c r="J483" i="89"/>
  <c r="J482" i="89"/>
  <c r="J481" i="89"/>
  <c r="J480" i="89"/>
  <c r="J479" i="89"/>
  <c r="J478" i="89"/>
  <c r="J477" i="89"/>
  <c r="J476" i="89"/>
  <c r="J475" i="89"/>
  <c r="J474" i="89"/>
  <c r="J473" i="89"/>
  <c r="J472" i="89"/>
  <c r="J471" i="89"/>
  <c r="J470" i="89"/>
  <c r="J469" i="89"/>
  <c r="J468" i="89"/>
  <c r="J467" i="89"/>
  <c r="J466" i="89"/>
  <c r="J465" i="89"/>
  <c r="J464" i="89"/>
  <c r="J463" i="89"/>
  <c r="J462" i="89"/>
  <c r="J461" i="89"/>
  <c r="J460" i="89"/>
  <c r="J459" i="89"/>
  <c r="J458" i="89"/>
  <c r="J457" i="89"/>
  <c r="J456" i="89"/>
  <c r="J455" i="89"/>
  <c r="J454" i="89"/>
  <c r="J453" i="89"/>
  <c r="J452" i="89"/>
  <c r="J451" i="89"/>
  <c r="J450" i="89"/>
  <c r="J449" i="89"/>
  <c r="J448" i="89"/>
  <c r="J447" i="89"/>
  <c r="J446" i="89"/>
  <c r="J445" i="89"/>
  <c r="J444" i="89"/>
  <c r="J443" i="89"/>
  <c r="J442" i="89"/>
  <c r="J441" i="89"/>
  <c r="J440" i="89"/>
  <c r="J439" i="89"/>
  <c r="J438" i="89"/>
  <c r="J437" i="89"/>
  <c r="J436" i="89"/>
  <c r="J435" i="89"/>
  <c r="J434" i="89"/>
  <c r="J433" i="89"/>
  <c r="J432" i="89"/>
  <c r="J431" i="89"/>
  <c r="J430" i="89"/>
  <c r="J429" i="89"/>
  <c r="J428" i="89"/>
  <c r="J427" i="89"/>
  <c r="J426" i="89"/>
  <c r="J425" i="89"/>
  <c r="J424" i="89"/>
  <c r="J423" i="89"/>
  <c r="J422" i="89"/>
  <c r="J421" i="89"/>
  <c r="J420" i="89"/>
  <c r="J419" i="89"/>
  <c r="J418" i="89"/>
  <c r="J417" i="89"/>
  <c r="J416" i="89"/>
  <c r="J415" i="89"/>
  <c r="J414" i="89"/>
  <c r="J413" i="89"/>
  <c r="J412" i="89"/>
  <c r="J411" i="89"/>
  <c r="J410" i="89"/>
  <c r="J409" i="89"/>
  <c r="J408" i="89"/>
  <c r="J407" i="89"/>
  <c r="J406" i="89"/>
  <c r="J405" i="89"/>
  <c r="J404" i="89"/>
  <c r="J403" i="89"/>
  <c r="J402" i="89"/>
  <c r="J401" i="89"/>
  <c r="J400" i="89"/>
  <c r="J399" i="89"/>
  <c r="J398" i="89"/>
  <c r="J397" i="89"/>
  <c r="J396" i="89"/>
  <c r="J395" i="89"/>
  <c r="J394" i="89"/>
  <c r="J393" i="89"/>
  <c r="J392" i="89"/>
  <c r="J391" i="89"/>
  <c r="J390" i="89"/>
  <c r="J389" i="89"/>
  <c r="J388" i="89"/>
  <c r="J387" i="89"/>
  <c r="J386" i="89"/>
  <c r="J385" i="89"/>
  <c r="J384" i="89"/>
  <c r="J383" i="89"/>
  <c r="J382" i="89"/>
  <c r="J381" i="89"/>
  <c r="J380" i="89"/>
  <c r="J379" i="89"/>
  <c r="J378" i="89"/>
  <c r="J377" i="89"/>
  <c r="J376" i="89"/>
  <c r="J375" i="89"/>
  <c r="J374" i="89"/>
  <c r="J373" i="89"/>
  <c r="J372" i="89"/>
  <c r="J371" i="89"/>
  <c r="J370" i="89"/>
  <c r="J369" i="89"/>
  <c r="J368" i="89"/>
  <c r="J367" i="89"/>
  <c r="J366" i="89"/>
  <c r="J365" i="89"/>
  <c r="J364" i="89"/>
  <c r="J363" i="89"/>
  <c r="J362" i="89"/>
  <c r="J361" i="89"/>
  <c r="J360" i="89"/>
  <c r="J359" i="89"/>
  <c r="J358" i="89"/>
  <c r="J357" i="89"/>
  <c r="J356" i="89"/>
  <c r="J355" i="89"/>
  <c r="J354" i="89"/>
  <c r="J353" i="89"/>
  <c r="J352" i="89"/>
  <c r="J351" i="89"/>
  <c r="J350" i="89"/>
  <c r="J349" i="89"/>
  <c r="J348" i="89"/>
  <c r="J347" i="89"/>
  <c r="J346" i="89"/>
  <c r="J345" i="89"/>
  <c r="J344" i="89"/>
  <c r="J343" i="89"/>
  <c r="J342" i="89"/>
  <c r="J341" i="89"/>
  <c r="J340" i="89"/>
  <c r="J339" i="89"/>
  <c r="J338" i="89"/>
  <c r="J337" i="89"/>
  <c r="J336" i="89"/>
  <c r="J335" i="89"/>
  <c r="J334" i="89"/>
  <c r="J333" i="89"/>
  <c r="J332" i="89"/>
  <c r="J331" i="89"/>
  <c r="J330" i="89"/>
  <c r="J329" i="89"/>
  <c r="J328" i="89"/>
  <c r="J327" i="89"/>
  <c r="J326" i="89"/>
  <c r="J325" i="89"/>
  <c r="J324" i="89"/>
  <c r="J323" i="89"/>
  <c r="J322" i="89"/>
  <c r="J321" i="89"/>
  <c r="J320" i="89"/>
  <c r="J319" i="89"/>
  <c r="J318" i="89"/>
  <c r="J317" i="89"/>
  <c r="J316" i="89"/>
  <c r="J315" i="89"/>
  <c r="J314" i="89"/>
  <c r="J313" i="89"/>
  <c r="J312" i="89"/>
  <c r="J311" i="89"/>
  <c r="J310" i="89"/>
  <c r="J309" i="89"/>
  <c r="J308" i="89"/>
  <c r="J307" i="89"/>
  <c r="J306" i="89"/>
  <c r="J305" i="89"/>
  <c r="J304" i="89"/>
  <c r="J303" i="89"/>
  <c r="J302" i="89"/>
  <c r="J301" i="89"/>
  <c r="J300" i="89"/>
  <c r="J299" i="89"/>
  <c r="J298" i="89"/>
  <c r="J297" i="89"/>
  <c r="J296" i="89"/>
  <c r="J295" i="89"/>
  <c r="J294" i="89"/>
  <c r="J293" i="89"/>
  <c r="J292" i="89"/>
  <c r="J291" i="89"/>
  <c r="J290" i="89"/>
  <c r="J289" i="89"/>
  <c r="J288" i="89"/>
  <c r="J287" i="89"/>
  <c r="J286" i="89"/>
  <c r="J285" i="89"/>
  <c r="J284" i="89"/>
  <c r="J283" i="89"/>
  <c r="J282" i="89"/>
  <c r="J281" i="89"/>
  <c r="J280" i="89"/>
  <c r="J279" i="89"/>
  <c r="J278" i="89"/>
  <c r="J277" i="89"/>
  <c r="J276" i="89"/>
  <c r="J275" i="89"/>
  <c r="J274" i="89"/>
  <c r="J273" i="89"/>
  <c r="J272" i="89"/>
  <c r="J271" i="89"/>
  <c r="J270" i="89"/>
  <c r="J269" i="89"/>
  <c r="J268" i="89"/>
  <c r="J267" i="89"/>
  <c r="J266" i="89"/>
  <c r="J265" i="89"/>
  <c r="J264" i="89"/>
  <c r="J263" i="89"/>
  <c r="J262" i="89"/>
  <c r="J261" i="89"/>
  <c r="J260" i="89"/>
  <c r="J259" i="89"/>
  <c r="J258" i="89"/>
  <c r="J257" i="89"/>
  <c r="J256" i="89"/>
  <c r="J255" i="89"/>
  <c r="J254" i="89"/>
  <c r="J253" i="89"/>
  <c r="J252" i="89"/>
  <c r="J251" i="89"/>
  <c r="J250" i="89"/>
  <c r="J249" i="89"/>
  <c r="J248" i="89"/>
  <c r="J247" i="89"/>
  <c r="J246" i="89"/>
  <c r="J245" i="89"/>
  <c r="J244" i="89"/>
  <c r="J243" i="89"/>
  <c r="J242" i="89"/>
  <c r="J241" i="89"/>
  <c r="J240" i="89"/>
  <c r="J239" i="89"/>
  <c r="J238" i="89"/>
  <c r="J237" i="89"/>
  <c r="J236" i="89"/>
  <c r="J235" i="89"/>
  <c r="J234" i="89"/>
  <c r="J233" i="89"/>
  <c r="J232" i="89"/>
  <c r="J231" i="89"/>
  <c r="J230" i="89"/>
  <c r="J229" i="89"/>
  <c r="J228" i="89"/>
  <c r="J227" i="89"/>
  <c r="J226" i="89"/>
  <c r="J225" i="89"/>
  <c r="J224" i="89"/>
  <c r="J223" i="89"/>
  <c r="J222" i="89"/>
  <c r="J221" i="89"/>
  <c r="J220" i="89"/>
  <c r="J219" i="89"/>
  <c r="J218" i="89"/>
  <c r="J217" i="89"/>
  <c r="J216" i="89"/>
  <c r="J215" i="89"/>
  <c r="J214" i="89"/>
  <c r="J213" i="89"/>
  <c r="J212" i="89"/>
  <c r="J211" i="89"/>
  <c r="J210" i="89"/>
  <c r="J209" i="89"/>
  <c r="J208" i="89"/>
  <c r="J207" i="89"/>
  <c r="J206" i="89"/>
  <c r="J205" i="89"/>
  <c r="J204" i="89"/>
  <c r="J203" i="89"/>
  <c r="J202" i="89"/>
  <c r="J201" i="89"/>
  <c r="J200" i="89"/>
  <c r="J199" i="89"/>
  <c r="J198" i="89"/>
  <c r="J197" i="89"/>
  <c r="J196" i="89"/>
  <c r="J195" i="89"/>
  <c r="J194" i="89"/>
  <c r="J193" i="89"/>
  <c r="J192" i="89"/>
  <c r="J191" i="89"/>
  <c r="J190" i="89"/>
  <c r="J189" i="89"/>
  <c r="J188" i="89"/>
  <c r="J187" i="89"/>
  <c r="J186" i="89"/>
  <c r="J185" i="89"/>
  <c r="J184" i="89"/>
  <c r="J183" i="89"/>
  <c r="J182" i="89"/>
  <c r="J181" i="89"/>
  <c r="J180" i="89"/>
  <c r="J179" i="89"/>
  <c r="J178" i="89"/>
  <c r="J177" i="89"/>
  <c r="J176" i="89"/>
  <c r="J175" i="89"/>
  <c r="J174" i="89"/>
  <c r="J173" i="89"/>
  <c r="J172" i="89"/>
  <c r="J171" i="89"/>
  <c r="J170" i="89"/>
  <c r="J169" i="89"/>
  <c r="J168" i="89"/>
  <c r="J167" i="89"/>
  <c r="J166" i="89"/>
  <c r="J165" i="89"/>
  <c r="J164" i="89"/>
  <c r="J163" i="89"/>
  <c r="J162" i="89"/>
  <c r="J161" i="89"/>
  <c r="J160" i="89"/>
  <c r="J159" i="89"/>
  <c r="J158" i="89"/>
  <c r="J157" i="89"/>
  <c r="J156" i="89"/>
  <c r="J155" i="89"/>
  <c r="J154" i="89"/>
  <c r="J153" i="89"/>
  <c r="J152" i="89"/>
  <c r="J151" i="89"/>
  <c r="J150" i="89"/>
  <c r="J149" i="89"/>
  <c r="J148" i="89"/>
  <c r="J147" i="89"/>
  <c r="J146" i="89"/>
  <c r="J145" i="89"/>
  <c r="J144" i="89"/>
  <c r="J143" i="89"/>
  <c r="J142" i="89"/>
  <c r="J141" i="89"/>
  <c r="J140" i="89"/>
  <c r="J139" i="89"/>
  <c r="J138" i="89"/>
  <c r="J137" i="89"/>
  <c r="J136" i="89"/>
  <c r="J135" i="89"/>
  <c r="J134" i="89"/>
  <c r="J133" i="89"/>
  <c r="J132" i="89"/>
  <c r="J131" i="89"/>
  <c r="J130" i="89"/>
  <c r="J129" i="89"/>
  <c r="J128" i="89"/>
  <c r="J127" i="89"/>
  <c r="J126" i="89"/>
  <c r="J125" i="89"/>
  <c r="J124" i="89"/>
  <c r="J123" i="89"/>
  <c r="J122" i="89"/>
  <c r="J121" i="89"/>
  <c r="J120" i="89"/>
  <c r="J119" i="89"/>
  <c r="J118" i="89"/>
  <c r="J117" i="89"/>
  <c r="J116" i="89"/>
  <c r="J115" i="89"/>
  <c r="J114" i="89"/>
  <c r="J113" i="89"/>
  <c r="J112" i="89"/>
  <c r="J111" i="89"/>
  <c r="J110" i="89"/>
  <c r="J109" i="89"/>
  <c r="J108" i="89"/>
  <c r="J107" i="89"/>
  <c r="J106" i="89"/>
  <c r="J105" i="89"/>
  <c r="J104" i="89"/>
  <c r="J103" i="89"/>
  <c r="J102" i="89"/>
  <c r="J101" i="89"/>
  <c r="J100" i="89"/>
  <c r="J99" i="89"/>
  <c r="J98" i="89"/>
  <c r="J97" i="89"/>
  <c r="J96" i="89"/>
  <c r="J95" i="89"/>
  <c r="J94" i="89"/>
  <c r="J93" i="89"/>
  <c r="J92" i="89"/>
  <c r="J91" i="89"/>
  <c r="J90" i="89"/>
  <c r="J89" i="89"/>
  <c r="J88" i="89"/>
  <c r="J87" i="89"/>
  <c r="J86" i="89"/>
  <c r="J85" i="89"/>
  <c r="J84" i="89"/>
  <c r="J83" i="89"/>
  <c r="J82" i="89"/>
  <c r="J81" i="89"/>
  <c r="J80" i="89"/>
  <c r="J79" i="89"/>
  <c r="J78" i="89"/>
  <c r="J77" i="89"/>
  <c r="J76" i="89"/>
  <c r="J75" i="89"/>
  <c r="J74" i="89"/>
  <c r="J73" i="89"/>
  <c r="J72" i="89"/>
  <c r="J71" i="89"/>
  <c r="J70" i="89"/>
  <c r="J69" i="89"/>
  <c r="J68" i="89"/>
  <c r="J67" i="89"/>
  <c r="J66" i="89"/>
  <c r="J65" i="89"/>
  <c r="J64" i="89"/>
  <c r="J63" i="89"/>
  <c r="J62" i="89"/>
  <c r="J61" i="89"/>
  <c r="J60" i="89"/>
  <c r="J59" i="89"/>
  <c r="J58" i="89"/>
  <c r="J57" i="89"/>
  <c r="J56" i="89"/>
  <c r="J55" i="89"/>
  <c r="J54" i="89"/>
  <c r="J53" i="89"/>
  <c r="J52" i="89"/>
  <c r="J51" i="89"/>
  <c r="J50" i="89"/>
  <c r="J49" i="89"/>
  <c r="J48" i="89"/>
  <c r="J47" i="89"/>
  <c r="J46" i="89"/>
  <c r="J45" i="89"/>
  <c r="J44" i="89"/>
  <c r="J43" i="89"/>
  <c r="J42" i="89"/>
  <c r="J41" i="89"/>
  <c r="J40" i="89"/>
  <c r="J39" i="89"/>
  <c r="J38" i="89"/>
  <c r="J37" i="89"/>
  <c r="J36" i="89"/>
  <c r="J35" i="89"/>
  <c r="J34" i="89"/>
  <c r="J33" i="89"/>
  <c r="J32" i="89"/>
  <c r="J31" i="89"/>
  <c r="J30" i="89"/>
  <c r="J29" i="89"/>
  <c r="J28" i="89"/>
  <c r="J27" i="89"/>
  <c r="J26" i="89"/>
  <c r="J25" i="89"/>
  <c r="J24" i="89"/>
  <c r="J23" i="89"/>
  <c r="J22" i="89"/>
  <c r="J21" i="89"/>
  <c r="J20" i="89"/>
  <c r="J19" i="89"/>
  <c r="J18" i="89"/>
  <c r="J17" i="89"/>
  <c r="J16" i="89"/>
  <c r="J15" i="89"/>
  <c r="J14" i="89"/>
  <c r="J13" i="89"/>
  <c r="J512" i="83"/>
  <c r="J511" i="83"/>
  <c r="J510" i="83"/>
  <c r="J509" i="83"/>
  <c r="J508" i="83"/>
  <c r="J507" i="83"/>
  <c r="J506" i="83"/>
  <c r="J505" i="83"/>
  <c r="J504" i="83"/>
  <c r="J503" i="83"/>
  <c r="J502" i="83"/>
  <c r="J501" i="83"/>
  <c r="J500" i="83"/>
  <c r="J499" i="83"/>
  <c r="J498" i="83"/>
  <c r="J497" i="83"/>
  <c r="J496" i="83"/>
  <c r="J495" i="83"/>
  <c r="J494" i="83"/>
  <c r="J493" i="83"/>
  <c r="J492" i="83"/>
  <c r="J491" i="83"/>
  <c r="J490" i="83"/>
  <c r="J489" i="83"/>
  <c r="J488" i="83"/>
  <c r="J487" i="83"/>
  <c r="J486" i="83"/>
  <c r="J485" i="83"/>
  <c r="J484" i="83"/>
  <c r="J483" i="83"/>
  <c r="J482" i="83"/>
  <c r="J481" i="83"/>
  <c r="J480" i="83"/>
  <c r="J479" i="83"/>
  <c r="J478" i="83"/>
  <c r="J477" i="83"/>
  <c r="J476" i="83"/>
  <c r="J475" i="83"/>
  <c r="J474" i="83"/>
  <c r="J473" i="83"/>
  <c r="J472" i="83"/>
  <c r="J471" i="83"/>
  <c r="J470" i="83"/>
  <c r="J469" i="83"/>
  <c r="J468" i="83"/>
  <c r="J467" i="83"/>
  <c r="J466" i="83"/>
  <c r="J465" i="83"/>
  <c r="J464" i="83"/>
  <c r="J463" i="83"/>
  <c r="J462" i="83"/>
  <c r="J461" i="83"/>
  <c r="J460" i="83"/>
  <c r="J459" i="83"/>
  <c r="J458" i="83"/>
  <c r="J457" i="83"/>
  <c r="J456" i="83"/>
  <c r="J455" i="83"/>
  <c r="J454" i="83"/>
  <c r="J453" i="83"/>
  <c r="J452" i="83"/>
  <c r="J451" i="83"/>
  <c r="J450" i="83"/>
  <c r="J449" i="83"/>
  <c r="J448" i="83"/>
  <c r="J447" i="83"/>
  <c r="J446" i="83"/>
  <c r="J445" i="83"/>
  <c r="J444" i="83"/>
  <c r="J443" i="83"/>
  <c r="J442" i="83"/>
  <c r="J441" i="83"/>
  <c r="J440" i="83"/>
  <c r="J439" i="83"/>
  <c r="J438" i="83"/>
  <c r="J437" i="83"/>
  <c r="J436" i="83"/>
  <c r="J435" i="83"/>
  <c r="J434" i="83"/>
  <c r="J433" i="83"/>
  <c r="J432" i="83"/>
  <c r="J431" i="83"/>
  <c r="J430" i="83"/>
  <c r="J429" i="83"/>
  <c r="J428" i="83"/>
  <c r="J427" i="83"/>
  <c r="J426" i="83"/>
  <c r="J425" i="83"/>
  <c r="J424" i="83"/>
  <c r="J423" i="83"/>
  <c r="J422" i="83"/>
  <c r="J421" i="83"/>
  <c r="J420" i="83"/>
  <c r="J419" i="83"/>
  <c r="J418" i="83"/>
  <c r="J417" i="83"/>
  <c r="J416" i="83"/>
  <c r="J415" i="83"/>
  <c r="J414" i="83"/>
  <c r="J413" i="83"/>
  <c r="J412" i="83"/>
  <c r="J411" i="83"/>
  <c r="J410" i="83"/>
  <c r="J409" i="83"/>
  <c r="J408" i="83"/>
  <c r="J407" i="83"/>
  <c r="J406" i="83"/>
  <c r="J405" i="83"/>
  <c r="J404" i="83"/>
  <c r="J403" i="83"/>
  <c r="J402" i="83"/>
  <c r="J401" i="83"/>
  <c r="J400" i="83"/>
  <c r="J399" i="83"/>
  <c r="J398" i="83"/>
  <c r="J397" i="83"/>
  <c r="J396" i="83"/>
  <c r="J395" i="83"/>
  <c r="J394" i="83"/>
  <c r="J393" i="83"/>
  <c r="J392" i="83"/>
  <c r="J391" i="83"/>
  <c r="J390" i="83"/>
  <c r="J389" i="83"/>
  <c r="J388" i="83"/>
  <c r="J387" i="83"/>
  <c r="J386" i="83"/>
  <c r="J385" i="83"/>
  <c r="J384" i="83"/>
  <c r="J383" i="83"/>
  <c r="J382" i="83"/>
  <c r="J381" i="83"/>
  <c r="J380" i="83"/>
  <c r="J379" i="83"/>
  <c r="J378" i="83"/>
  <c r="J377" i="83"/>
  <c r="J376" i="83"/>
  <c r="J375" i="83"/>
  <c r="J374" i="83"/>
  <c r="J373" i="83"/>
  <c r="J372" i="83"/>
  <c r="J371" i="83"/>
  <c r="J370" i="83"/>
  <c r="J369" i="83"/>
  <c r="J368" i="83"/>
  <c r="J367" i="83"/>
  <c r="J366" i="83"/>
  <c r="J365" i="83"/>
  <c r="J364" i="83"/>
  <c r="J363" i="83"/>
  <c r="J362" i="83"/>
  <c r="J361" i="83"/>
  <c r="J360" i="83"/>
  <c r="J359" i="83"/>
  <c r="J358" i="83"/>
  <c r="J357" i="83"/>
  <c r="J356" i="83"/>
  <c r="J355" i="83"/>
  <c r="J354" i="83"/>
  <c r="J353" i="83"/>
  <c r="J352" i="83"/>
  <c r="J351" i="83"/>
  <c r="J350" i="83"/>
  <c r="J349" i="83"/>
  <c r="J348" i="83"/>
  <c r="J347" i="83"/>
  <c r="J346" i="83"/>
  <c r="J345" i="83"/>
  <c r="J344" i="83"/>
  <c r="J343" i="83"/>
  <c r="J342" i="83"/>
  <c r="J341" i="83"/>
  <c r="J340" i="83"/>
  <c r="J339" i="83"/>
  <c r="J338" i="83"/>
  <c r="J337" i="83"/>
  <c r="J336" i="83"/>
  <c r="J335" i="83"/>
  <c r="J334" i="83"/>
  <c r="J333" i="83"/>
  <c r="J332" i="83"/>
  <c r="J331" i="83"/>
  <c r="J330" i="83"/>
  <c r="J329" i="83"/>
  <c r="J328" i="83"/>
  <c r="J327" i="83"/>
  <c r="J326" i="83"/>
  <c r="J325" i="83"/>
  <c r="J324" i="83"/>
  <c r="J323" i="83"/>
  <c r="J322" i="83"/>
  <c r="J321" i="83"/>
  <c r="J320" i="83"/>
  <c r="J319" i="83"/>
  <c r="J318" i="83"/>
  <c r="J317" i="83"/>
  <c r="J316" i="83"/>
  <c r="J315" i="83"/>
  <c r="J314" i="83"/>
  <c r="J313" i="83"/>
  <c r="J312" i="83"/>
  <c r="J311" i="83"/>
  <c r="J310" i="83"/>
  <c r="J309" i="83"/>
  <c r="J308" i="83"/>
  <c r="J307" i="83"/>
  <c r="J306" i="83"/>
  <c r="J305" i="83"/>
  <c r="J304" i="83"/>
  <c r="J303" i="83"/>
  <c r="J302" i="83"/>
  <c r="J301" i="83"/>
  <c r="J300" i="83"/>
  <c r="J299" i="83"/>
  <c r="J298" i="83"/>
  <c r="J297" i="83"/>
  <c r="J296" i="83"/>
  <c r="J295" i="83"/>
  <c r="J294" i="83"/>
  <c r="J293" i="83"/>
  <c r="J292" i="83"/>
  <c r="J291" i="83"/>
  <c r="J290" i="83"/>
  <c r="J289" i="83"/>
  <c r="J288" i="83"/>
  <c r="J287" i="83"/>
  <c r="J286" i="83"/>
  <c r="J285" i="83"/>
  <c r="J284" i="83"/>
  <c r="J283" i="83"/>
  <c r="J282" i="83"/>
  <c r="J281" i="83"/>
  <c r="J280" i="83"/>
  <c r="J279" i="83"/>
  <c r="J278" i="83"/>
  <c r="J277" i="83"/>
  <c r="J276" i="83"/>
  <c r="J275" i="83"/>
  <c r="J274" i="83"/>
  <c r="J273" i="83"/>
  <c r="J272" i="83"/>
  <c r="J271" i="83"/>
  <c r="J270" i="83"/>
  <c r="J269" i="83"/>
  <c r="J268" i="83"/>
  <c r="J267" i="83"/>
  <c r="J266" i="83"/>
  <c r="J265" i="83"/>
  <c r="J264" i="83"/>
  <c r="J263" i="83"/>
  <c r="J262" i="83"/>
  <c r="J261" i="83"/>
  <c r="J260" i="83"/>
  <c r="J259" i="83"/>
  <c r="J258" i="83"/>
  <c r="J257" i="83"/>
  <c r="J256" i="83"/>
  <c r="J255" i="83"/>
  <c r="J254" i="83"/>
  <c r="J253" i="83"/>
  <c r="J252" i="83"/>
  <c r="J251" i="83"/>
  <c r="J250" i="83"/>
  <c r="J249" i="83"/>
  <c r="J248" i="83"/>
  <c r="J247" i="83"/>
  <c r="J246" i="83"/>
  <c r="J245" i="83"/>
  <c r="J244" i="83"/>
  <c r="J243" i="83"/>
  <c r="J242" i="83"/>
  <c r="J241" i="83"/>
  <c r="J240" i="83"/>
  <c r="J239" i="83"/>
  <c r="J238" i="83"/>
  <c r="J237" i="83"/>
  <c r="J236" i="83"/>
  <c r="J235" i="83"/>
  <c r="J234" i="83"/>
  <c r="J233" i="83"/>
  <c r="J232" i="83"/>
  <c r="J231" i="83"/>
  <c r="J230" i="83"/>
  <c r="J229" i="83"/>
  <c r="J228" i="83"/>
  <c r="J227" i="83"/>
  <c r="J226" i="83"/>
  <c r="J225" i="83"/>
  <c r="J224" i="83"/>
  <c r="J223" i="83"/>
  <c r="J222" i="83"/>
  <c r="J221" i="83"/>
  <c r="J220" i="83"/>
  <c r="J219" i="83"/>
  <c r="J218" i="83"/>
  <c r="J217" i="83"/>
  <c r="J216" i="83"/>
  <c r="J215" i="83"/>
  <c r="J214" i="83"/>
  <c r="J213" i="83"/>
  <c r="J212" i="83"/>
  <c r="J211" i="83"/>
  <c r="J210" i="83"/>
  <c r="J209" i="83"/>
  <c r="J208" i="83"/>
  <c r="J207" i="83"/>
  <c r="J206" i="83"/>
  <c r="J205" i="83"/>
  <c r="J204" i="83"/>
  <c r="J203" i="83"/>
  <c r="J202" i="83"/>
  <c r="J201" i="83"/>
  <c r="J200" i="83"/>
  <c r="J199" i="83"/>
  <c r="J198" i="83"/>
  <c r="J197" i="83"/>
  <c r="J196" i="83"/>
  <c r="J195" i="83"/>
  <c r="J194" i="83"/>
  <c r="J193" i="83"/>
  <c r="J192" i="83"/>
  <c r="J191" i="83"/>
  <c r="J190" i="83"/>
  <c r="J189" i="83"/>
  <c r="J188" i="83"/>
  <c r="J187" i="83"/>
  <c r="J186" i="83"/>
  <c r="J185" i="83"/>
  <c r="J184" i="83"/>
  <c r="J183" i="83"/>
  <c r="J182" i="83"/>
  <c r="J181" i="83"/>
  <c r="J180" i="83"/>
  <c r="J179" i="83"/>
  <c r="J178" i="83"/>
  <c r="J177" i="83"/>
  <c r="J176" i="83"/>
  <c r="J175" i="83"/>
  <c r="J174" i="83"/>
  <c r="J173" i="83"/>
  <c r="J172" i="83"/>
  <c r="J171" i="83"/>
  <c r="J170" i="83"/>
  <c r="J169" i="83"/>
  <c r="J168" i="83"/>
  <c r="J167" i="83"/>
  <c r="J166" i="83"/>
  <c r="J165" i="83"/>
  <c r="J164" i="83"/>
  <c r="J163" i="83"/>
  <c r="J162" i="83"/>
  <c r="J161" i="83"/>
  <c r="J160" i="83"/>
  <c r="J159" i="83"/>
  <c r="J158" i="83"/>
  <c r="J157" i="83"/>
  <c r="J156" i="83"/>
  <c r="J155" i="83"/>
  <c r="J154" i="83"/>
  <c r="J153" i="83"/>
  <c r="J152" i="83"/>
  <c r="J151" i="83"/>
  <c r="J150" i="83"/>
  <c r="J149" i="83"/>
  <c r="J148" i="83"/>
  <c r="J147" i="83"/>
  <c r="J146" i="83"/>
  <c r="J145" i="83"/>
  <c r="J144" i="83"/>
  <c r="J143" i="83"/>
  <c r="J142" i="83"/>
  <c r="J141" i="83"/>
  <c r="J140" i="83"/>
  <c r="J139" i="83"/>
  <c r="J138" i="83"/>
  <c r="J137" i="83"/>
  <c r="J136" i="83"/>
  <c r="J135" i="83"/>
  <c r="J134" i="83"/>
  <c r="J133" i="83"/>
  <c r="J132" i="83"/>
  <c r="J131" i="83"/>
  <c r="J130" i="83"/>
  <c r="J129" i="83"/>
  <c r="J128" i="83"/>
  <c r="J127" i="83"/>
  <c r="J126" i="83"/>
  <c r="J125" i="83"/>
  <c r="J124" i="83"/>
  <c r="J123" i="83"/>
  <c r="J122" i="83"/>
  <c r="J121" i="83"/>
  <c r="J120" i="83"/>
  <c r="J119" i="83"/>
  <c r="J118" i="83"/>
  <c r="J117" i="83"/>
  <c r="J116" i="83"/>
  <c r="J115" i="83"/>
  <c r="J114" i="83"/>
  <c r="J113" i="83"/>
  <c r="J112" i="83"/>
  <c r="J111" i="83"/>
  <c r="J110" i="83"/>
  <c r="J109" i="83"/>
  <c r="J108" i="83"/>
  <c r="J107" i="83"/>
  <c r="J106" i="83"/>
  <c r="J105" i="83"/>
  <c r="J104" i="83"/>
  <c r="J103" i="83"/>
  <c r="J102" i="83"/>
  <c r="J101" i="83"/>
  <c r="J100" i="83"/>
  <c r="J99" i="83"/>
  <c r="J98" i="83"/>
  <c r="J97" i="83"/>
  <c r="J96" i="83"/>
  <c r="J95" i="83"/>
  <c r="J94" i="83"/>
  <c r="J93" i="83"/>
  <c r="J92" i="83"/>
  <c r="J91" i="83"/>
  <c r="J90" i="83"/>
  <c r="J89" i="83"/>
  <c r="J88" i="83"/>
  <c r="J87" i="83"/>
  <c r="J86" i="83"/>
  <c r="J85" i="83"/>
  <c r="J84" i="83"/>
  <c r="J83" i="83"/>
  <c r="J82" i="83"/>
  <c r="J81" i="83"/>
  <c r="J80" i="83"/>
  <c r="J79" i="83"/>
  <c r="J78" i="83"/>
  <c r="J77" i="83"/>
  <c r="J76" i="83"/>
  <c r="J75" i="83"/>
  <c r="J74" i="83"/>
  <c r="J73" i="83"/>
  <c r="J72" i="83"/>
  <c r="J71" i="83"/>
  <c r="J70" i="83"/>
  <c r="J69" i="83"/>
  <c r="J68" i="83"/>
  <c r="J67" i="83"/>
  <c r="J66" i="83"/>
  <c r="J65" i="83"/>
  <c r="J64" i="83"/>
  <c r="J63" i="83"/>
  <c r="J62" i="83"/>
  <c r="J61" i="83"/>
  <c r="J60" i="83"/>
  <c r="J59" i="83"/>
  <c r="J58" i="83"/>
  <c r="J57" i="83"/>
  <c r="J56" i="83"/>
  <c r="J55" i="83"/>
  <c r="J54" i="83"/>
  <c r="J53" i="83"/>
  <c r="J52" i="83"/>
  <c r="J51" i="83"/>
  <c r="J50" i="83"/>
  <c r="J49" i="83"/>
  <c r="J48" i="83"/>
  <c r="J47" i="83"/>
  <c r="J46" i="83"/>
  <c r="J45" i="83"/>
  <c r="J44" i="83"/>
  <c r="J43" i="83"/>
  <c r="J42" i="83"/>
  <c r="J41" i="83"/>
  <c r="J40" i="83"/>
  <c r="J39" i="83"/>
  <c r="J38" i="83"/>
  <c r="J37" i="83"/>
  <c r="J36" i="83"/>
  <c r="J35" i="83"/>
  <c r="J34" i="83"/>
  <c r="J33" i="83"/>
  <c r="J32" i="83"/>
  <c r="J31" i="83"/>
  <c r="J30" i="83"/>
  <c r="J29" i="83"/>
  <c r="J28" i="83"/>
  <c r="J27" i="83"/>
  <c r="J26" i="83"/>
  <c r="J25" i="83"/>
  <c r="J24" i="83"/>
  <c r="J23" i="83"/>
  <c r="J22" i="83"/>
  <c r="J21" i="83"/>
  <c r="J20" i="83"/>
  <c r="J19" i="83"/>
  <c r="J18" i="83"/>
  <c r="J17" i="83"/>
  <c r="J16" i="83"/>
  <c r="J15" i="83"/>
  <c r="J14" i="83"/>
  <c r="J13" i="83"/>
  <c r="J512" i="88"/>
  <c r="J511" i="88"/>
  <c r="J510" i="88"/>
  <c r="J509" i="88"/>
  <c r="J508" i="88"/>
  <c r="J507" i="88"/>
  <c r="J506" i="88"/>
  <c r="J505" i="88"/>
  <c r="J504" i="88"/>
  <c r="J503" i="88"/>
  <c r="J502" i="88"/>
  <c r="J501" i="88"/>
  <c r="J500" i="88"/>
  <c r="J499" i="88"/>
  <c r="J498" i="88"/>
  <c r="J497" i="88"/>
  <c r="J496" i="88"/>
  <c r="J495" i="88"/>
  <c r="J494" i="88"/>
  <c r="J493" i="88"/>
  <c r="J492" i="88"/>
  <c r="J491" i="88"/>
  <c r="J490" i="88"/>
  <c r="J489" i="88"/>
  <c r="J488" i="88"/>
  <c r="J487" i="88"/>
  <c r="J486" i="88"/>
  <c r="J485" i="88"/>
  <c r="J484" i="88"/>
  <c r="J483" i="88"/>
  <c r="J482" i="88"/>
  <c r="J481" i="88"/>
  <c r="J480" i="88"/>
  <c r="J479" i="88"/>
  <c r="J478" i="88"/>
  <c r="J477" i="88"/>
  <c r="J476" i="88"/>
  <c r="J475" i="88"/>
  <c r="J474" i="88"/>
  <c r="J473" i="88"/>
  <c r="J472" i="88"/>
  <c r="J471" i="88"/>
  <c r="J470" i="88"/>
  <c r="J469" i="88"/>
  <c r="J468" i="88"/>
  <c r="J467" i="88"/>
  <c r="J466" i="88"/>
  <c r="J465" i="88"/>
  <c r="J464" i="88"/>
  <c r="J463" i="88"/>
  <c r="J462" i="88"/>
  <c r="J461" i="88"/>
  <c r="J460" i="88"/>
  <c r="J459" i="88"/>
  <c r="J458" i="88"/>
  <c r="J457" i="88"/>
  <c r="J456" i="88"/>
  <c r="J455" i="88"/>
  <c r="J454" i="88"/>
  <c r="J453" i="88"/>
  <c r="J452" i="88"/>
  <c r="J451" i="88"/>
  <c r="J450" i="88"/>
  <c r="J449" i="88"/>
  <c r="J448" i="88"/>
  <c r="J447" i="88"/>
  <c r="J446" i="88"/>
  <c r="J445" i="88"/>
  <c r="J444" i="88"/>
  <c r="J443" i="88"/>
  <c r="J442" i="88"/>
  <c r="J441" i="88"/>
  <c r="J440" i="88"/>
  <c r="J439" i="88"/>
  <c r="J438" i="88"/>
  <c r="J437" i="88"/>
  <c r="J436" i="88"/>
  <c r="J435" i="88"/>
  <c r="J434" i="88"/>
  <c r="J433" i="88"/>
  <c r="J432" i="88"/>
  <c r="J431" i="88"/>
  <c r="J430" i="88"/>
  <c r="J429" i="88"/>
  <c r="J428" i="88"/>
  <c r="J427" i="88"/>
  <c r="J426" i="88"/>
  <c r="J425" i="88"/>
  <c r="J424" i="88"/>
  <c r="J423" i="88"/>
  <c r="J422" i="88"/>
  <c r="J421" i="88"/>
  <c r="J420" i="88"/>
  <c r="J419" i="88"/>
  <c r="J418" i="88"/>
  <c r="J417" i="88"/>
  <c r="J416" i="88"/>
  <c r="J415" i="88"/>
  <c r="J414" i="88"/>
  <c r="J413" i="88"/>
  <c r="J412" i="88"/>
  <c r="J411" i="88"/>
  <c r="J410" i="88"/>
  <c r="J409" i="88"/>
  <c r="J408" i="88"/>
  <c r="J407" i="88"/>
  <c r="J406" i="88"/>
  <c r="J405" i="88"/>
  <c r="J404" i="88"/>
  <c r="J403" i="88"/>
  <c r="J402" i="88"/>
  <c r="J401" i="88"/>
  <c r="J400" i="88"/>
  <c r="J399" i="88"/>
  <c r="J398" i="88"/>
  <c r="J397" i="88"/>
  <c r="J396" i="88"/>
  <c r="J395" i="88"/>
  <c r="J394" i="88"/>
  <c r="J393" i="88"/>
  <c r="J392" i="88"/>
  <c r="J391" i="88"/>
  <c r="J390" i="88"/>
  <c r="J389" i="88"/>
  <c r="J388" i="88"/>
  <c r="J387" i="88"/>
  <c r="J386" i="88"/>
  <c r="J385" i="88"/>
  <c r="J384" i="88"/>
  <c r="J383" i="88"/>
  <c r="J382" i="88"/>
  <c r="J381" i="88"/>
  <c r="J380" i="88"/>
  <c r="J379" i="88"/>
  <c r="J378" i="88"/>
  <c r="J377" i="88"/>
  <c r="J376" i="88"/>
  <c r="J375" i="88"/>
  <c r="J374" i="88"/>
  <c r="J373" i="88"/>
  <c r="J372" i="88"/>
  <c r="J371" i="88"/>
  <c r="J370" i="88"/>
  <c r="J369" i="88"/>
  <c r="J368" i="88"/>
  <c r="J367" i="88"/>
  <c r="J366" i="88"/>
  <c r="J365" i="88"/>
  <c r="J364" i="88"/>
  <c r="J363" i="88"/>
  <c r="J362" i="88"/>
  <c r="J361" i="88"/>
  <c r="J360" i="88"/>
  <c r="J359" i="88"/>
  <c r="J358" i="88"/>
  <c r="J357" i="88"/>
  <c r="J356" i="88"/>
  <c r="J355" i="88"/>
  <c r="J354" i="88"/>
  <c r="J353" i="88"/>
  <c r="J352" i="88"/>
  <c r="J351" i="88"/>
  <c r="J350" i="88"/>
  <c r="J349" i="88"/>
  <c r="J348" i="88"/>
  <c r="J347" i="88"/>
  <c r="J346" i="88"/>
  <c r="J345" i="88"/>
  <c r="J344" i="88"/>
  <c r="J343" i="88"/>
  <c r="J342" i="88"/>
  <c r="J341" i="88"/>
  <c r="J340" i="88"/>
  <c r="J339" i="88"/>
  <c r="J338" i="88"/>
  <c r="J337" i="88"/>
  <c r="J336" i="88"/>
  <c r="J335" i="88"/>
  <c r="J334" i="88"/>
  <c r="J333" i="88"/>
  <c r="J332" i="88"/>
  <c r="J331" i="88"/>
  <c r="J330" i="88"/>
  <c r="J329" i="88"/>
  <c r="J328" i="88"/>
  <c r="J327" i="88"/>
  <c r="J326" i="88"/>
  <c r="J325" i="88"/>
  <c r="J324" i="88"/>
  <c r="J323" i="88"/>
  <c r="J322" i="88"/>
  <c r="J321" i="88"/>
  <c r="J320" i="88"/>
  <c r="J319" i="88"/>
  <c r="J318" i="88"/>
  <c r="J317" i="88"/>
  <c r="J316" i="88"/>
  <c r="J315" i="88"/>
  <c r="J314" i="88"/>
  <c r="J313" i="88"/>
  <c r="J312" i="88"/>
  <c r="J311" i="88"/>
  <c r="J310" i="88"/>
  <c r="J309" i="88"/>
  <c r="J308" i="88"/>
  <c r="J307" i="88"/>
  <c r="J306" i="88"/>
  <c r="J305" i="88"/>
  <c r="J304" i="88"/>
  <c r="J303" i="88"/>
  <c r="J302" i="88"/>
  <c r="J301" i="88"/>
  <c r="J300" i="88"/>
  <c r="J299" i="88"/>
  <c r="J298" i="88"/>
  <c r="J297" i="88"/>
  <c r="J296" i="88"/>
  <c r="J295" i="88"/>
  <c r="J294" i="88"/>
  <c r="J293" i="88"/>
  <c r="J292" i="88"/>
  <c r="J291" i="88"/>
  <c r="J290" i="88"/>
  <c r="J289" i="88"/>
  <c r="J288" i="88"/>
  <c r="J287" i="88"/>
  <c r="J286" i="88"/>
  <c r="J285" i="88"/>
  <c r="J284" i="88"/>
  <c r="J283" i="88"/>
  <c r="J282" i="88"/>
  <c r="J281" i="88"/>
  <c r="J280" i="88"/>
  <c r="J279" i="88"/>
  <c r="J278" i="88"/>
  <c r="J277" i="88"/>
  <c r="J276" i="88"/>
  <c r="J275" i="88"/>
  <c r="J274" i="88"/>
  <c r="J273" i="88"/>
  <c r="J272" i="88"/>
  <c r="J271" i="88"/>
  <c r="J270" i="88"/>
  <c r="J269" i="88"/>
  <c r="J268" i="88"/>
  <c r="J267" i="88"/>
  <c r="J266" i="88"/>
  <c r="J265" i="88"/>
  <c r="J264" i="88"/>
  <c r="J263" i="88"/>
  <c r="J262" i="88"/>
  <c r="J261" i="88"/>
  <c r="J260" i="88"/>
  <c r="J259" i="88"/>
  <c r="J258" i="88"/>
  <c r="J257" i="88"/>
  <c r="J256" i="88"/>
  <c r="J255" i="88"/>
  <c r="J254" i="88"/>
  <c r="J253" i="88"/>
  <c r="J252" i="88"/>
  <c r="J251" i="88"/>
  <c r="J250" i="88"/>
  <c r="J249" i="88"/>
  <c r="J248" i="88"/>
  <c r="J247" i="88"/>
  <c r="J246" i="88"/>
  <c r="J245" i="88"/>
  <c r="J244" i="88"/>
  <c r="J243" i="88"/>
  <c r="J242" i="88"/>
  <c r="J241" i="88"/>
  <c r="J240" i="88"/>
  <c r="J239" i="88"/>
  <c r="J238" i="88"/>
  <c r="J237" i="88"/>
  <c r="J236" i="88"/>
  <c r="J235" i="88"/>
  <c r="J234" i="88"/>
  <c r="J233" i="88"/>
  <c r="J232" i="88"/>
  <c r="J231" i="88"/>
  <c r="J230" i="88"/>
  <c r="J229" i="88"/>
  <c r="J228" i="88"/>
  <c r="J227" i="88"/>
  <c r="J226" i="88"/>
  <c r="J225" i="88"/>
  <c r="J224" i="88"/>
  <c r="J223" i="88"/>
  <c r="J222" i="88"/>
  <c r="J221" i="88"/>
  <c r="J220" i="88"/>
  <c r="J219" i="88"/>
  <c r="J218" i="88"/>
  <c r="J217" i="88"/>
  <c r="J216" i="88"/>
  <c r="J215" i="88"/>
  <c r="J214" i="88"/>
  <c r="J213" i="88"/>
  <c r="J212" i="88"/>
  <c r="J211" i="88"/>
  <c r="J210" i="88"/>
  <c r="J209" i="88"/>
  <c r="J208" i="88"/>
  <c r="J207" i="88"/>
  <c r="J206" i="88"/>
  <c r="J205" i="88"/>
  <c r="J204" i="88"/>
  <c r="J203" i="88"/>
  <c r="J202" i="88"/>
  <c r="J201" i="88"/>
  <c r="J200" i="88"/>
  <c r="J199" i="88"/>
  <c r="J198" i="88"/>
  <c r="J197" i="88"/>
  <c r="J196" i="88"/>
  <c r="J195" i="88"/>
  <c r="J194" i="88"/>
  <c r="J193" i="88"/>
  <c r="J192" i="88"/>
  <c r="J191" i="88"/>
  <c r="J190" i="88"/>
  <c r="J189" i="88"/>
  <c r="J188" i="88"/>
  <c r="J187" i="88"/>
  <c r="J186" i="88"/>
  <c r="J185" i="88"/>
  <c r="J184" i="88"/>
  <c r="J183" i="88"/>
  <c r="J182" i="88"/>
  <c r="J181" i="88"/>
  <c r="J180" i="88"/>
  <c r="J179" i="88"/>
  <c r="J178" i="88"/>
  <c r="J177" i="88"/>
  <c r="J176" i="88"/>
  <c r="J175" i="88"/>
  <c r="J174" i="88"/>
  <c r="J173" i="88"/>
  <c r="J172" i="88"/>
  <c r="J171" i="88"/>
  <c r="J170" i="88"/>
  <c r="J169" i="88"/>
  <c r="J168" i="88"/>
  <c r="J167" i="88"/>
  <c r="J166" i="88"/>
  <c r="J165" i="88"/>
  <c r="J164" i="88"/>
  <c r="J163" i="88"/>
  <c r="J162" i="88"/>
  <c r="J161" i="88"/>
  <c r="J160" i="88"/>
  <c r="J159" i="88"/>
  <c r="J158" i="88"/>
  <c r="J157" i="88"/>
  <c r="J156" i="88"/>
  <c r="J155" i="88"/>
  <c r="J154" i="88"/>
  <c r="J153" i="88"/>
  <c r="J152" i="88"/>
  <c r="J151" i="88"/>
  <c r="J150" i="88"/>
  <c r="J149" i="88"/>
  <c r="J148" i="88"/>
  <c r="J147" i="88"/>
  <c r="J146" i="88"/>
  <c r="J145" i="88"/>
  <c r="J144" i="88"/>
  <c r="J143" i="88"/>
  <c r="J142" i="88"/>
  <c r="J141" i="88"/>
  <c r="J140" i="88"/>
  <c r="J139" i="88"/>
  <c r="J138" i="88"/>
  <c r="J137" i="88"/>
  <c r="J136" i="88"/>
  <c r="J135" i="88"/>
  <c r="J134" i="88"/>
  <c r="J133" i="88"/>
  <c r="J132" i="88"/>
  <c r="J131" i="88"/>
  <c r="J130" i="88"/>
  <c r="J129" i="88"/>
  <c r="J128" i="88"/>
  <c r="J127" i="88"/>
  <c r="J126" i="88"/>
  <c r="J125" i="88"/>
  <c r="J124" i="88"/>
  <c r="J123" i="88"/>
  <c r="J122" i="88"/>
  <c r="J121" i="88"/>
  <c r="J120" i="88"/>
  <c r="J119" i="88"/>
  <c r="J118" i="88"/>
  <c r="J117" i="88"/>
  <c r="J116" i="88"/>
  <c r="J115" i="88"/>
  <c r="J114" i="88"/>
  <c r="J113" i="88"/>
  <c r="J112" i="88"/>
  <c r="J111" i="88"/>
  <c r="J110" i="88"/>
  <c r="J109" i="88"/>
  <c r="J108" i="88"/>
  <c r="J107" i="88"/>
  <c r="J106" i="88"/>
  <c r="J105" i="88"/>
  <c r="J104" i="88"/>
  <c r="J103" i="88"/>
  <c r="J102" i="88"/>
  <c r="J101" i="88"/>
  <c r="J100" i="88"/>
  <c r="J99" i="88"/>
  <c r="J98" i="88"/>
  <c r="J97" i="88"/>
  <c r="J96" i="88"/>
  <c r="J95" i="88"/>
  <c r="J94" i="88"/>
  <c r="J93" i="88"/>
  <c r="J92" i="88"/>
  <c r="J91" i="88"/>
  <c r="J90" i="88"/>
  <c r="J89" i="88"/>
  <c r="J88" i="88"/>
  <c r="J87" i="88"/>
  <c r="J86" i="88"/>
  <c r="J85" i="88"/>
  <c r="J84" i="88"/>
  <c r="J83" i="88"/>
  <c r="J82" i="88"/>
  <c r="J81" i="88"/>
  <c r="J80" i="88"/>
  <c r="J79" i="88"/>
  <c r="J78" i="88"/>
  <c r="J77" i="88"/>
  <c r="J76" i="88"/>
  <c r="J75" i="88"/>
  <c r="J74" i="88"/>
  <c r="J73" i="88"/>
  <c r="J72" i="88"/>
  <c r="J71" i="88"/>
  <c r="J70" i="88"/>
  <c r="J69" i="88"/>
  <c r="J68" i="88"/>
  <c r="J67" i="88"/>
  <c r="J66" i="88"/>
  <c r="J65" i="88"/>
  <c r="J64" i="88"/>
  <c r="J63" i="88"/>
  <c r="J62" i="88"/>
  <c r="J61" i="88"/>
  <c r="J60" i="88"/>
  <c r="J59" i="88"/>
  <c r="J58" i="88"/>
  <c r="J57" i="88"/>
  <c r="J56" i="88"/>
  <c r="J55" i="88"/>
  <c r="J54" i="88"/>
  <c r="J53" i="88"/>
  <c r="J52" i="88"/>
  <c r="J51" i="88"/>
  <c r="J50" i="88"/>
  <c r="J49" i="88"/>
  <c r="J48" i="88"/>
  <c r="J47" i="88"/>
  <c r="J46" i="88"/>
  <c r="J45" i="88"/>
  <c r="J44" i="88"/>
  <c r="J43" i="88"/>
  <c r="J42" i="88"/>
  <c r="J41" i="88"/>
  <c r="J40" i="88"/>
  <c r="J39" i="88"/>
  <c r="J38" i="88"/>
  <c r="J37" i="88"/>
  <c r="J36" i="88"/>
  <c r="J35" i="88"/>
  <c r="J34" i="88"/>
  <c r="J33" i="88"/>
  <c r="J32" i="88"/>
  <c r="J31" i="88"/>
  <c r="J30" i="88"/>
  <c r="J29" i="88"/>
  <c r="J28" i="88"/>
  <c r="J27" i="88"/>
  <c r="J26" i="88"/>
  <c r="J25" i="88"/>
  <c r="J24" i="88"/>
  <c r="J23" i="88"/>
  <c r="J22" i="88"/>
  <c r="J21" i="88"/>
  <c r="J20" i="88"/>
  <c r="J19" i="88"/>
  <c r="J18" i="88"/>
  <c r="J17" i="88"/>
  <c r="J16" i="88"/>
  <c r="J15" i="88"/>
  <c r="J14" i="88"/>
  <c r="J13" i="88"/>
  <c r="J512" i="87"/>
  <c r="J511" i="87"/>
  <c r="J510" i="87"/>
  <c r="J509" i="87"/>
  <c r="J508" i="87"/>
  <c r="J507" i="87"/>
  <c r="J506" i="87"/>
  <c r="J505" i="87"/>
  <c r="J504" i="87"/>
  <c r="J503" i="87"/>
  <c r="J502" i="87"/>
  <c r="J501" i="87"/>
  <c r="J500" i="87"/>
  <c r="J499" i="87"/>
  <c r="J498" i="87"/>
  <c r="J497" i="87"/>
  <c r="J496" i="87"/>
  <c r="J495" i="87"/>
  <c r="J494" i="87"/>
  <c r="J493" i="87"/>
  <c r="J492" i="87"/>
  <c r="J491" i="87"/>
  <c r="J490" i="87"/>
  <c r="J489" i="87"/>
  <c r="J488" i="87"/>
  <c r="J487" i="87"/>
  <c r="J486" i="87"/>
  <c r="J485" i="87"/>
  <c r="J484" i="87"/>
  <c r="J483" i="87"/>
  <c r="J482" i="87"/>
  <c r="J481" i="87"/>
  <c r="J480" i="87"/>
  <c r="J479" i="87"/>
  <c r="J478" i="87"/>
  <c r="J477" i="87"/>
  <c r="J476" i="87"/>
  <c r="J475" i="87"/>
  <c r="J474" i="87"/>
  <c r="J473" i="87"/>
  <c r="J472" i="87"/>
  <c r="J471" i="87"/>
  <c r="J470" i="87"/>
  <c r="J469" i="87"/>
  <c r="J468" i="87"/>
  <c r="J467" i="87"/>
  <c r="J466" i="87"/>
  <c r="J465" i="87"/>
  <c r="J464" i="87"/>
  <c r="J463" i="87"/>
  <c r="J462" i="87"/>
  <c r="J461" i="87"/>
  <c r="J460" i="87"/>
  <c r="J459" i="87"/>
  <c r="J458" i="87"/>
  <c r="J457" i="87"/>
  <c r="J456" i="87"/>
  <c r="J455" i="87"/>
  <c r="J454" i="87"/>
  <c r="J453" i="87"/>
  <c r="J452" i="87"/>
  <c r="J451" i="87"/>
  <c r="J450" i="87"/>
  <c r="J449" i="87"/>
  <c r="J448" i="87"/>
  <c r="J447" i="87"/>
  <c r="J446" i="87"/>
  <c r="J445" i="87"/>
  <c r="J444" i="87"/>
  <c r="J443" i="87"/>
  <c r="J442" i="87"/>
  <c r="J441" i="87"/>
  <c r="J440" i="87"/>
  <c r="J439" i="87"/>
  <c r="J438" i="87"/>
  <c r="J437" i="87"/>
  <c r="J436" i="87"/>
  <c r="J435" i="87"/>
  <c r="J434" i="87"/>
  <c r="J433" i="87"/>
  <c r="J432" i="87"/>
  <c r="J431" i="87"/>
  <c r="J430" i="87"/>
  <c r="J429" i="87"/>
  <c r="J428" i="87"/>
  <c r="J427" i="87"/>
  <c r="J426" i="87"/>
  <c r="J425" i="87"/>
  <c r="J424" i="87"/>
  <c r="J423" i="87"/>
  <c r="J422" i="87"/>
  <c r="J421" i="87"/>
  <c r="J420" i="87"/>
  <c r="J419" i="87"/>
  <c r="J418" i="87"/>
  <c r="J417" i="87"/>
  <c r="J416" i="87"/>
  <c r="J415" i="87"/>
  <c r="J414" i="87"/>
  <c r="J413" i="87"/>
  <c r="J412" i="87"/>
  <c r="J411" i="87"/>
  <c r="J410" i="87"/>
  <c r="J409" i="87"/>
  <c r="J408" i="87"/>
  <c r="J407" i="87"/>
  <c r="J406" i="87"/>
  <c r="J405" i="87"/>
  <c r="J404" i="87"/>
  <c r="J403" i="87"/>
  <c r="J402" i="87"/>
  <c r="J401" i="87"/>
  <c r="J400" i="87"/>
  <c r="J399" i="87"/>
  <c r="J398" i="87"/>
  <c r="J397" i="87"/>
  <c r="J396" i="87"/>
  <c r="J395" i="87"/>
  <c r="J394" i="87"/>
  <c r="J393" i="87"/>
  <c r="J392" i="87"/>
  <c r="J391" i="87"/>
  <c r="J390" i="87"/>
  <c r="J389" i="87"/>
  <c r="J388" i="87"/>
  <c r="J387" i="87"/>
  <c r="J386" i="87"/>
  <c r="J385" i="87"/>
  <c r="J384" i="87"/>
  <c r="J383" i="87"/>
  <c r="J382" i="87"/>
  <c r="J381" i="87"/>
  <c r="J380" i="87"/>
  <c r="J379" i="87"/>
  <c r="J378" i="87"/>
  <c r="J377" i="87"/>
  <c r="J376" i="87"/>
  <c r="J375" i="87"/>
  <c r="J374" i="87"/>
  <c r="J373" i="87"/>
  <c r="J372" i="87"/>
  <c r="J371" i="87"/>
  <c r="J370" i="87"/>
  <c r="J369" i="87"/>
  <c r="J368" i="87"/>
  <c r="J367" i="87"/>
  <c r="J366" i="87"/>
  <c r="J365" i="87"/>
  <c r="J364" i="87"/>
  <c r="J363" i="87"/>
  <c r="J362" i="87"/>
  <c r="J361" i="87"/>
  <c r="J360" i="87"/>
  <c r="J359" i="87"/>
  <c r="J358" i="87"/>
  <c r="J357" i="87"/>
  <c r="J356" i="87"/>
  <c r="J355" i="87"/>
  <c r="J354" i="87"/>
  <c r="J353" i="87"/>
  <c r="J352" i="87"/>
  <c r="J351" i="87"/>
  <c r="J350" i="87"/>
  <c r="J349" i="87"/>
  <c r="J348" i="87"/>
  <c r="J347" i="87"/>
  <c r="J346" i="87"/>
  <c r="J345" i="87"/>
  <c r="J344" i="87"/>
  <c r="J343" i="87"/>
  <c r="J342" i="87"/>
  <c r="J341" i="87"/>
  <c r="J340" i="87"/>
  <c r="J339" i="87"/>
  <c r="J338" i="87"/>
  <c r="J337" i="87"/>
  <c r="J336" i="87"/>
  <c r="J335" i="87"/>
  <c r="J334" i="87"/>
  <c r="J333" i="87"/>
  <c r="J332" i="87"/>
  <c r="J331" i="87"/>
  <c r="J330" i="87"/>
  <c r="J329" i="87"/>
  <c r="J328" i="87"/>
  <c r="J327" i="87"/>
  <c r="J326" i="87"/>
  <c r="J325" i="87"/>
  <c r="J324" i="87"/>
  <c r="J323" i="87"/>
  <c r="J322" i="87"/>
  <c r="J321" i="87"/>
  <c r="J320" i="87"/>
  <c r="J319" i="87"/>
  <c r="J318" i="87"/>
  <c r="J317" i="87"/>
  <c r="J316" i="87"/>
  <c r="J315" i="87"/>
  <c r="J314" i="87"/>
  <c r="J313" i="87"/>
  <c r="J312" i="87"/>
  <c r="J311" i="87"/>
  <c r="J310" i="87"/>
  <c r="J309" i="87"/>
  <c r="J308" i="87"/>
  <c r="J307" i="87"/>
  <c r="J306" i="87"/>
  <c r="J305" i="87"/>
  <c r="J304" i="87"/>
  <c r="J303" i="87"/>
  <c r="J302" i="87"/>
  <c r="J301" i="87"/>
  <c r="J300" i="87"/>
  <c r="J299" i="87"/>
  <c r="J298" i="87"/>
  <c r="J297" i="87"/>
  <c r="J296" i="87"/>
  <c r="J295" i="87"/>
  <c r="J294" i="87"/>
  <c r="J293" i="87"/>
  <c r="J292" i="87"/>
  <c r="J291" i="87"/>
  <c r="J290" i="87"/>
  <c r="J289" i="87"/>
  <c r="J288" i="87"/>
  <c r="J287" i="87"/>
  <c r="J286" i="87"/>
  <c r="J285" i="87"/>
  <c r="J284" i="87"/>
  <c r="J283" i="87"/>
  <c r="J282" i="87"/>
  <c r="J281" i="87"/>
  <c r="J280" i="87"/>
  <c r="J279" i="87"/>
  <c r="J278" i="87"/>
  <c r="J277" i="87"/>
  <c r="J276" i="87"/>
  <c r="J275" i="87"/>
  <c r="J274" i="87"/>
  <c r="J273" i="87"/>
  <c r="J272" i="87"/>
  <c r="J271" i="87"/>
  <c r="J270" i="87"/>
  <c r="J269" i="87"/>
  <c r="J268" i="87"/>
  <c r="J267" i="87"/>
  <c r="J266" i="87"/>
  <c r="J265" i="87"/>
  <c r="J264" i="87"/>
  <c r="J263" i="87"/>
  <c r="J262" i="87"/>
  <c r="J261" i="87"/>
  <c r="J260" i="87"/>
  <c r="J259" i="87"/>
  <c r="J258" i="87"/>
  <c r="J257" i="87"/>
  <c r="J256" i="87"/>
  <c r="J255" i="87"/>
  <c r="J254" i="87"/>
  <c r="J253" i="87"/>
  <c r="J252" i="87"/>
  <c r="J251" i="87"/>
  <c r="J250" i="87"/>
  <c r="J249" i="87"/>
  <c r="J248" i="87"/>
  <c r="J247" i="87"/>
  <c r="J246" i="87"/>
  <c r="J245" i="87"/>
  <c r="J244" i="87"/>
  <c r="J243" i="87"/>
  <c r="J242" i="87"/>
  <c r="J241" i="87"/>
  <c r="J240" i="87"/>
  <c r="J239" i="87"/>
  <c r="J238" i="87"/>
  <c r="J237" i="87"/>
  <c r="J236" i="87"/>
  <c r="J235" i="87"/>
  <c r="J234" i="87"/>
  <c r="J233" i="87"/>
  <c r="J232" i="87"/>
  <c r="J231" i="87"/>
  <c r="J230" i="87"/>
  <c r="J229" i="87"/>
  <c r="J228" i="87"/>
  <c r="J227" i="87"/>
  <c r="J226" i="87"/>
  <c r="J225" i="87"/>
  <c r="J224" i="87"/>
  <c r="J223" i="87"/>
  <c r="J222" i="87"/>
  <c r="J221" i="87"/>
  <c r="J220" i="87"/>
  <c r="J219" i="87"/>
  <c r="J218" i="87"/>
  <c r="J217" i="87"/>
  <c r="J216" i="87"/>
  <c r="J215" i="87"/>
  <c r="J214" i="87"/>
  <c r="J213" i="87"/>
  <c r="J212" i="87"/>
  <c r="J211" i="87"/>
  <c r="J210" i="87"/>
  <c r="J209" i="87"/>
  <c r="J208" i="87"/>
  <c r="J207" i="87"/>
  <c r="J206" i="87"/>
  <c r="J205" i="87"/>
  <c r="J204" i="87"/>
  <c r="J203" i="87"/>
  <c r="J202" i="87"/>
  <c r="J201" i="87"/>
  <c r="J200" i="87"/>
  <c r="J199" i="87"/>
  <c r="J198" i="87"/>
  <c r="J197" i="87"/>
  <c r="J196" i="87"/>
  <c r="J195" i="87"/>
  <c r="J194" i="87"/>
  <c r="J193" i="87"/>
  <c r="J192" i="87"/>
  <c r="J191" i="87"/>
  <c r="J190" i="87"/>
  <c r="J189" i="87"/>
  <c r="J188" i="87"/>
  <c r="J187" i="87"/>
  <c r="J186" i="87"/>
  <c r="J185" i="87"/>
  <c r="J184" i="87"/>
  <c r="J183" i="87"/>
  <c r="J182" i="87"/>
  <c r="J181" i="87"/>
  <c r="J180" i="87"/>
  <c r="J179" i="87"/>
  <c r="J178" i="87"/>
  <c r="J177" i="87"/>
  <c r="J176" i="87"/>
  <c r="J175" i="87"/>
  <c r="J174" i="87"/>
  <c r="J173" i="87"/>
  <c r="J172" i="87"/>
  <c r="J171" i="87"/>
  <c r="J170" i="87"/>
  <c r="J169" i="87"/>
  <c r="J168" i="87"/>
  <c r="J167" i="87"/>
  <c r="J166" i="87"/>
  <c r="J165" i="87"/>
  <c r="J164" i="87"/>
  <c r="J163" i="87"/>
  <c r="J162" i="87"/>
  <c r="J161" i="87"/>
  <c r="J160" i="87"/>
  <c r="J159" i="87"/>
  <c r="J158" i="87"/>
  <c r="J157" i="87"/>
  <c r="J156" i="87"/>
  <c r="J155" i="87"/>
  <c r="J154" i="87"/>
  <c r="J153" i="87"/>
  <c r="J152" i="87"/>
  <c r="J151" i="87"/>
  <c r="J150" i="87"/>
  <c r="J149" i="87"/>
  <c r="J148" i="87"/>
  <c r="J147" i="87"/>
  <c r="J146" i="87"/>
  <c r="J145" i="87"/>
  <c r="J144" i="87"/>
  <c r="J143" i="87"/>
  <c r="J142" i="87"/>
  <c r="J141" i="87"/>
  <c r="J140" i="87"/>
  <c r="J139" i="87"/>
  <c r="J138" i="87"/>
  <c r="J137" i="87"/>
  <c r="J136" i="87"/>
  <c r="J135" i="87"/>
  <c r="J134" i="87"/>
  <c r="J133" i="87"/>
  <c r="J132" i="87"/>
  <c r="J131" i="87"/>
  <c r="J130" i="87"/>
  <c r="J129" i="87"/>
  <c r="J128" i="87"/>
  <c r="J127" i="87"/>
  <c r="J126" i="87"/>
  <c r="J125" i="87"/>
  <c r="J124" i="87"/>
  <c r="J123" i="87"/>
  <c r="J122" i="87"/>
  <c r="J121" i="87"/>
  <c r="J120" i="87"/>
  <c r="J119" i="87"/>
  <c r="J118" i="87"/>
  <c r="J117" i="87"/>
  <c r="J116" i="87"/>
  <c r="J115" i="87"/>
  <c r="J114" i="87"/>
  <c r="J113" i="87"/>
  <c r="J112" i="87"/>
  <c r="J111" i="87"/>
  <c r="J110" i="87"/>
  <c r="J109" i="87"/>
  <c r="J108" i="87"/>
  <c r="J107" i="87"/>
  <c r="J106" i="87"/>
  <c r="J105" i="87"/>
  <c r="J104" i="87"/>
  <c r="J103" i="87"/>
  <c r="J102" i="87"/>
  <c r="J101" i="87"/>
  <c r="J100" i="87"/>
  <c r="J99" i="87"/>
  <c r="J98" i="87"/>
  <c r="J97" i="87"/>
  <c r="J96" i="87"/>
  <c r="J95" i="87"/>
  <c r="J94" i="87"/>
  <c r="J93" i="87"/>
  <c r="J92" i="87"/>
  <c r="J91" i="87"/>
  <c r="J90" i="87"/>
  <c r="J89" i="87"/>
  <c r="J88" i="87"/>
  <c r="J87" i="87"/>
  <c r="J86" i="87"/>
  <c r="J85" i="87"/>
  <c r="J84" i="87"/>
  <c r="J83" i="87"/>
  <c r="J82" i="87"/>
  <c r="J81" i="87"/>
  <c r="J80" i="87"/>
  <c r="J79" i="87"/>
  <c r="J78" i="87"/>
  <c r="J77"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J512" i="82"/>
  <c r="J511" i="82"/>
  <c r="J510" i="82"/>
  <c r="J509" i="82"/>
  <c r="J508" i="82"/>
  <c r="J507" i="82"/>
  <c r="J506" i="82"/>
  <c r="J505" i="82"/>
  <c r="J504" i="82"/>
  <c r="J503" i="82"/>
  <c r="J502" i="82"/>
  <c r="J501" i="82"/>
  <c r="J500" i="82"/>
  <c r="J499" i="82"/>
  <c r="J498" i="82"/>
  <c r="J497" i="82"/>
  <c r="J496" i="82"/>
  <c r="J495" i="82"/>
  <c r="J494" i="82"/>
  <c r="J493" i="82"/>
  <c r="J492" i="82"/>
  <c r="J491" i="82"/>
  <c r="J490" i="82"/>
  <c r="J489" i="82"/>
  <c r="J488" i="82"/>
  <c r="J487" i="82"/>
  <c r="J486" i="82"/>
  <c r="J485" i="82"/>
  <c r="J484" i="82"/>
  <c r="J483" i="82"/>
  <c r="J482" i="82"/>
  <c r="J481" i="82"/>
  <c r="J480" i="82"/>
  <c r="J479" i="82"/>
  <c r="J478" i="82"/>
  <c r="J477" i="82"/>
  <c r="J476" i="82"/>
  <c r="J475" i="82"/>
  <c r="J474" i="82"/>
  <c r="J473" i="82"/>
  <c r="J472" i="82"/>
  <c r="J471" i="82"/>
  <c r="J470" i="82"/>
  <c r="J469" i="82"/>
  <c r="J468" i="82"/>
  <c r="J467" i="82"/>
  <c r="J466" i="82"/>
  <c r="J465" i="82"/>
  <c r="J464" i="82"/>
  <c r="J463" i="82"/>
  <c r="J462" i="82"/>
  <c r="J461" i="82"/>
  <c r="J460" i="82"/>
  <c r="J459" i="82"/>
  <c r="J458" i="82"/>
  <c r="J457" i="82"/>
  <c r="J456" i="82"/>
  <c r="J455" i="82"/>
  <c r="J454" i="82"/>
  <c r="J453" i="82"/>
  <c r="J452" i="82"/>
  <c r="J451" i="82"/>
  <c r="J450" i="82"/>
  <c r="J449" i="82"/>
  <c r="J448" i="82"/>
  <c r="J447" i="82"/>
  <c r="J446" i="82"/>
  <c r="J445" i="82"/>
  <c r="J444" i="82"/>
  <c r="J443" i="82"/>
  <c r="J442" i="82"/>
  <c r="J441" i="82"/>
  <c r="J440" i="82"/>
  <c r="J439" i="82"/>
  <c r="J438" i="82"/>
  <c r="J437" i="82"/>
  <c r="J436" i="82"/>
  <c r="J435" i="82"/>
  <c r="J434" i="82"/>
  <c r="J433" i="82"/>
  <c r="J432" i="82"/>
  <c r="J431" i="82"/>
  <c r="J430" i="82"/>
  <c r="J429" i="82"/>
  <c r="J428" i="82"/>
  <c r="J427" i="82"/>
  <c r="J426" i="82"/>
  <c r="J425" i="82"/>
  <c r="J424" i="82"/>
  <c r="J423" i="82"/>
  <c r="J422" i="82"/>
  <c r="J421" i="82"/>
  <c r="J420" i="82"/>
  <c r="J419" i="82"/>
  <c r="J418" i="82"/>
  <c r="J417" i="82"/>
  <c r="J416" i="82"/>
  <c r="J415" i="82"/>
  <c r="J414" i="82"/>
  <c r="J413" i="82"/>
  <c r="J412" i="82"/>
  <c r="J411" i="82"/>
  <c r="J410" i="82"/>
  <c r="J409" i="82"/>
  <c r="J408" i="82"/>
  <c r="J407" i="82"/>
  <c r="J406" i="82"/>
  <c r="J405" i="82"/>
  <c r="J404" i="82"/>
  <c r="J403" i="82"/>
  <c r="J402" i="82"/>
  <c r="J401" i="82"/>
  <c r="J400" i="82"/>
  <c r="J399" i="82"/>
  <c r="J398" i="82"/>
  <c r="J397" i="82"/>
  <c r="J396" i="82"/>
  <c r="J395" i="82"/>
  <c r="J394" i="82"/>
  <c r="J393" i="82"/>
  <c r="J392" i="82"/>
  <c r="J391" i="82"/>
  <c r="J390" i="82"/>
  <c r="J389" i="82"/>
  <c r="J388" i="82"/>
  <c r="J387" i="82"/>
  <c r="J386" i="82"/>
  <c r="J385" i="82"/>
  <c r="J384" i="82"/>
  <c r="J383" i="82"/>
  <c r="J382" i="82"/>
  <c r="J381" i="82"/>
  <c r="J380" i="82"/>
  <c r="J379" i="82"/>
  <c r="J378" i="82"/>
  <c r="J377" i="82"/>
  <c r="J376" i="82"/>
  <c r="J375" i="82"/>
  <c r="J374" i="82"/>
  <c r="J373" i="82"/>
  <c r="J372" i="82"/>
  <c r="J371" i="82"/>
  <c r="J370" i="82"/>
  <c r="J369" i="82"/>
  <c r="J368" i="82"/>
  <c r="J367" i="82"/>
  <c r="J366" i="82"/>
  <c r="J365" i="82"/>
  <c r="J364" i="82"/>
  <c r="J363" i="82"/>
  <c r="J362" i="82"/>
  <c r="J361" i="82"/>
  <c r="J360" i="82"/>
  <c r="J359" i="82"/>
  <c r="J358" i="82"/>
  <c r="J357" i="82"/>
  <c r="J356" i="82"/>
  <c r="J355" i="82"/>
  <c r="J354" i="82"/>
  <c r="J353" i="82"/>
  <c r="J352" i="82"/>
  <c r="J351" i="82"/>
  <c r="J350" i="82"/>
  <c r="J349" i="82"/>
  <c r="J348" i="82"/>
  <c r="J347" i="82"/>
  <c r="J346" i="82"/>
  <c r="J345" i="82"/>
  <c r="J344" i="82"/>
  <c r="J343" i="82"/>
  <c r="J342" i="82"/>
  <c r="J341" i="82"/>
  <c r="J340" i="82"/>
  <c r="J339" i="82"/>
  <c r="J338" i="82"/>
  <c r="J337" i="82"/>
  <c r="J336" i="82"/>
  <c r="J335" i="82"/>
  <c r="J334" i="82"/>
  <c r="J333" i="82"/>
  <c r="J332" i="82"/>
  <c r="J331" i="82"/>
  <c r="J330" i="82"/>
  <c r="J329" i="82"/>
  <c r="J328" i="82"/>
  <c r="J327" i="82"/>
  <c r="J326" i="82"/>
  <c r="J325" i="82"/>
  <c r="J324" i="82"/>
  <c r="J323" i="82"/>
  <c r="J322" i="82"/>
  <c r="J321" i="82"/>
  <c r="J320" i="82"/>
  <c r="J319" i="82"/>
  <c r="J318" i="82"/>
  <c r="J317" i="82"/>
  <c r="J316" i="82"/>
  <c r="J315" i="82"/>
  <c r="J314" i="82"/>
  <c r="J313" i="82"/>
  <c r="J312" i="82"/>
  <c r="J311" i="82"/>
  <c r="J310" i="82"/>
  <c r="J309" i="82"/>
  <c r="J308" i="82"/>
  <c r="J307" i="82"/>
  <c r="J306" i="82"/>
  <c r="J305" i="82"/>
  <c r="J304" i="82"/>
  <c r="J303" i="82"/>
  <c r="J302" i="82"/>
  <c r="J301" i="82"/>
  <c r="J300" i="82"/>
  <c r="J299" i="82"/>
  <c r="J298" i="82"/>
  <c r="J297" i="82"/>
  <c r="J296" i="82"/>
  <c r="J295" i="82"/>
  <c r="J294" i="82"/>
  <c r="J293" i="82"/>
  <c r="J292" i="82"/>
  <c r="J291" i="82"/>
  <c r="J290" i="82"/>
  <c r="J289" i="82"/>
  <c r="J288" i="82"/>
  <c r="J287" i="82"/>
  <c r="J286" i="82"/>
  <c r="J285" i="82"/>
  <c r="J284" i="82"/>
  <c r="J283" i="82"/>
  <c r="J282" i="82"/>
  <c r="J281" i="82"/>
  <c r="J280" i="82"/>
  <c r="J279" i="82"/>
  <c r="J278" i="82"/>
  <c r="J277" i="82"/>
  <c r="J276" i="82"/>
  <c r="J275" i="82"/>
  <c r="J274" i="82"/>
  <c r="J273" i="82"/>
  <c r="J272" i="82"/>
  <c r="J271" i="82"/>
  <c r="J270" i="82"/>
  <c r="J269" i="82"/>
  <c r="J268" i="82"/>
  <c r="J267" i="82"/>
  <c r="J266" i="82"/>
  <c r="J265" i="82"/>
  <c r="J264" i="82"/>
  <c r="J263" i="82"/>
  <c r="J262" i="82"/>
  <c r="J261" i="82"/>
  <c r="J260" i="82"/>
  <c r="J259" i="82"/>
  <c r="J258" i="82"/>
  <c r="J257" i="82"/>
  <c r="J256" i="82"/>
  <c r="J255" i="82"/>
  <c r="J254" i="82"/>
  <c r="J253" i="82"/>
  <c r="J252" i="82"/>
  <c r="J251" i="82"/>
  <c r="J250" i="82"/>
  <c r="J249" i="82"/>
  <c r="J248" i="82"/>
  <c r="J247" i="82"/>
  <c r="J246" i="82"/>
  <c r="J245" i="82"/>
  <c r="J244" i="82"/>
  <c r="J243" i="82"/>
  <c r="J242" i="82"/>
  <c r="J241" i="82"/>
  <c r="J240" i="82"/>
  <c r="J239" i="82"/>
  <c r="J238" i="82"/>
  <c r="J237" i="82"/>
  <c r="J236" i="82"/>
  <c r="J235" i="82"/>
  <c r="J234" i="82"/>
  <c r="J233" i="82"/>
  <c r="J232" i="82"/>
  <c r="J231" i="82"/>
  <c r="J230" i="82"/>
  <c r="J229" i="82"/>
  <c r="J228" i="82"/>
  <c r="J227" i="82"/>
  <c r="J226" i="82"/>
  <c r="J225" i="82"/>
  <c r="J224" i="82"/>
  <c r="J223" i="82"/>
  <c r="J222" i="82"/>
  <c r="J221" i="82"/>
  <c r="J220" i="82"/>
  <c r="J219" i="82"/>
  <c r="J218" i="82"/>
  <c r="J217" i="82"/>
  <c r="J216" i="82"/>
  <c r="J215" i="82"/>
  <c r="J214" i="82"/>
  <c r="J213" i="82"/>
  <c r="J212" i="82"/>
  <c r="J211" i="82"/>
  <c r="J210" i="82"/>
  <c r="J209" i="82"/>
  <c r="J208" i="82"/>
  <c r="J207" i="82"/>
  <c r="J206" i="82"/>
  <c r="J205" i="82"/>
  <c r="J204" i="82"/>
  <c r="J203" i="82"/>
  <c r="J202" i="82"/>
  <c r="J201" i="82"/>
  <c r="J200" i="82"/>
  <c r="J199" i="82"/>
  <c r="J198" i="82"/>
  <c r="J197" i="82"/>
  <c r="J196" i="82"/>
  <c r="J195" i="82"/>
  <c r="J194" i="82"/>
  <c r="J193" i="82"/>
  <c r="J192" i="82"/>
  <c r="J191" i="82"/>
  <c r="J190" i="82"/>
  <c r="J189" i="82"/>
  <c r="J188" i="82"/>
  <c r="J187" i="82"/>
  <c r="J186" i="82"/>
  <c r="J185" i="82"/>
  <c r="J184" i="82"/>
  <c r="J183" i="82"/>
  <c r="J182" i="82"/>
  <c r="J181" i="82"/>
  <c r="J180" i="82"/>
  <c r="J179" i="82"/>
  <c r="J178" i="82"/>
  <c r="J177" i="82"/>
  <c r="J176" i="82"/>
  <c r="J175" i="82"/>
  <c r="J174" i="82"/>
  <c r="J173" i="82"/>
  <c r="J172" i="82"/>
  <c r="J171" i="82"/>
  <c r="J170" i="82"/>
  <c r="J169" i="82"/>
  <c r="J168" i="82"/>
  <c r="J167" i="82"/>
  <c r="J166" i="82"/>
  <c r="J165" i="82"/>
  <c r="J164" i="82"/>
  <c r="J163" i="82"/>
  <c r="J162" i="82"/>
  <c r="J161" i="82"/>
  <c r="J160" i="82"/>
  <c r="J159" i="82"/>
  <c r="J158" i="82"/>
  <c r="J157" i="82"/>
  <c r="J156" i="82"/>
  <c r="J155" i="82"/>
  <c r="J154" i="82"/>
  <c r="J153" i="82"/>
  <c r="J152" i="82"/>
  <c r="J151" i="82"/>
  <c r="J150" i="82"/>
  <c r="J149" i="82"/>
  <c r="J148" i="82"/>
  <c r="J147" i="82"/>
  <c r="J146" i="82"/>
  <c r="J145" i="82"/>
  <c r="J144" i="82"/>
  <c r="J143" i="82"/>
  <c r="J142" i="82"/>
  <c r="J141" i="82"/>
  <c r="J140" i="82"/>
  <c r="J139" i="82"/>
  <c r="J138" i="82"/>
  <c r="J137" i="82"/>
  <c r="J136" i="82"/>
  <c r="J135" i="82"/>
  <c r="J134" i="82"/>
  <c r="J133" i="82"/>
  <c r="J132" i="82"/>
  <c r="J131" i="82"/>
  <c r="J130" i="82"/>
  <c r="J129" i="82"/>
  <c r="J128" i="82"/>
  <c r="J127" i="82"/>
  <c r="J126" i="82"/>
  <c r="J125" i="82"/>
  <c r="J124" i="82"/>
  <c r="J123" i="82"/>
  <c r="J122" i="82"/>
  <c r="J121" i="82"/>
  <c r="J120" i="82"/>
  <c r="J119" i="82"/>
  <c r="J118" i="82"/>
  <c r="J117" i="82"/>
  <c r="J116" i="82"/>
  <c r="J115" i="82"/>
  <c r="J114" i="82"/>
  <c r="J113" i="82"/>
  <c r="J112" i="82"/>
  <c r="J111" i="82"/>
  <c r="J110" i="82"/>
  <c r="J109" i="82"/>
  <c r="J108" i="82"/>
  <c r="J107" i="82"/>
  <c r="J106" i="82"/>
  <c r="J105" i="82"/>
  <c r="J104" i="82"/>
  <c r="J103" i="82"/>
  <c r="J102" i="82"/>
  <c r="J101" i="82"/>
  <c r="J100" i="82"/>
  <c r="J99" i="82"/>
  <c r="J98" i="82"/>
  <c r="J97" i="82"/>
  <c r="J96" i="82"/>
  <c r="J95" i="82"/>
  <c r="J94" i="82"/>
  <c r="J93" i="82"/>
  <c r="J92" i="82"/>
  <c r="J91" i="82"/>
  <c r="J90" i="82"/>
  <c r="J89" i="82"/>
  <c r="J88" i="82"/>
  <c r="J87" i="82"/>
  <c r="J86" i="82"/>
  <c r="J85" i="82"/>
  <c r="J84" i="82"/>
  <c r="J83" i="82"/>
  <c r="J82" i="82"/>
  <c r="J81" i="82"/>
  <c r="J80" i="82"/>
  <c r="J79" i="82"/>
  <c r="J78" i="82"/>
  <c r="J77" i="82"/>
  <c r="J76" i="82"/>
  <c r="J75" i="82"/>
  <c r="J74" i="82"/>
  <c r="J73" i="82"/>
  <c r="J72" i="82"/>
  <c r="J71" i="82"/>
  <c r="J70" i="82"/>
  <c r="J69" i="82"/>
  <c r="J68" i="82"/>
  <c r="J67" i="82"/>
  <c r="J66" i="82"/>
  <c r="J65" i="82"/>
  <c r="J64" i="82"/>
  <c r="J63" i="82"/>
  <c r="J62" i="82"/>
  <c r="J61" i="82"/>
  <c r="J60" i="82"/>
  <c r="J59" i="82"/>
  <c r="J58" i="82"/>
  <c r="J57" i="82"/>
  <c r="J56" i="82"/>
  <c r="J55" i="82"/>
  <c r="J54" i="82"/>
  <c r="J53" i="82"/>
  <c r="J52" i="82"/>
  <c r="J51" i="82"/>
  <c r="J50" i="82"/>
  <c r="J49" i="82"/>
  <c r="J48" i="82"/>
  <c r="J47" i="82"/>
  <c r="J46" i="82"/>
  <c r="J45" i="82"/>
  <c r="J44" i="82"/>
  <c r="J43" i="82"/>
  <c r="J42" i="82"/>
  <c r="J41" i="82"/>
  <c r="J40" i="82"/>
  <c r="J39" i="82"/>
  <c r="J38" i="82"/>
  <c r="J37" i="82"/>
  <c r="J36" i="82"/>
  <c r="J35" i="82"/>
  <c r="J34" i="82"/>
  <c r="J33" i="82"/>
  <c r="J32" i="82"/>
  <c r="J31" i="82"/>
  <c r="J30" i="82"/>
  <c r="J29" i="82"/>
  <c r="J28" i="82"/>
  <c r="J27" i="82"/>
  <c r="J26" i="82"/>
  <c r="J25" i="82"/>
  <c r="J24" i="82"/>
  <c r="J23" i="82"/>
  <c r="J22" i="82"/>
  <c r="J21" i="82"/>
  <c r="J20" i="82"/>
  <c r="J19" i="82"/>
  <c r="J18" i="82"/>
  <c r="J17" i="82"/>
  <c r="J16" i="82"/>
  <c r="J15" i="82"/>
  <c r="J14" i="82"/>
  <c r="J13" i="82"/>
  <c r="J512" i="81"/>
  <c r="J511" i="81"/>
  <c r="J510" i="81"/>
  <c r="J509" i="81"/>
  <c r="J508" i="81"/>
  <c r="J507" i="81"/>
  <c r="J506" i="81"/>
  <c r="J505" i="81"/>
  <c r="J504" i="81"/>
  <c r="J503" i="81"/>
  <c r="J502" i="81"/>
  <c r="J501" i="81"/>
  <c r="J500" i="81"/>
  <c r="J499" i="81"/>
  <c r="J498" i="81"/>
  <c r="J497" i="81"/>
  <c r="J496" i="81"/>
  <c r="J495" i="81"/>
  <c r="J494" i="81"/>
  <c r="J493" i="81"/>
  <c r="J492" i="81"/>
  <c r="J491" i="81"/>
  <c r="J490" i="81"/>
  <c r="J489" i="81"/>
  <c r="J488" i="81"/>
  <c r="J487" i="81"/>
  <c r="J486" i="81"/>
  <c r="J485" i="81"/>
  <c r="J484" i="81"/>
  <c r="J483" i="81"/>
  <c r="J482" i="81"/>
  <c r="J481" i="81"/>
  <c r="J480" i="81"/>
  <c r="J479" i="81"/>
  <c r="J478" i="81"/>
  <c r="J477" i="81"/>
  <c r="J476" i="81"/>
  <c r="J475" i="81"/>
  <c r="J474" i="81"/>
  <c r="J473" i="81"/>
  <c r="J472" i="81"/>
  <c r="J471" i="81"/>
  <c r="J470" i="81"/>
  <c r="J469" i="81"/>
  <c r="J468" i="81"/>
  <c r="J467" i="81"/>
  <c r="J466" i="81"/>
  <c r="J465" i="81"/>
  <c r="J464" i="81"/>
  <c r="J463" i="81"/>
  <c r="J462" i="81"/>
  <c r="J461" i="81"/>
  <c r="J460" i="81"/>
  <c r="J459" i="81"/>
  <c r="J458" i="81"/>
  <c r="J457" i="81"/>
  <c r="J456" i="81"/>
  <c r="J455" i="81"/>
  <c r="J454" i="81"/>
  <c r="J453" i="81"/>
  <c r="J452" i="81"/>
  <c r="J451" i="81"/>
  <c r="J450" i="81"/>
  <c r="J449" i="81"/>
  <c r="J448" i="81"/>
  <c r="J447" i="81"/>
  <c r="J446" i="81"/>
  <c r="J445" i="81"/>
  <c r="J444" i="81"/>
  <c r="J443" i="81"/>
  <c r="J442" i="81"/>
  <c r="J441" i="81"/>
  <c r="J440" i="81"/>
  <c r="J439" i="81"/>
  <c r="J438" i="81"/>
  <c r="J437" i="81"/>
  <c r="J436" i="81"/>
  <c r="J435" i="81"/>
  <c r="J434" i="81"/>
  <c r="J433" i="81"/>
  <c r="J432" i="81"/>
  <c r="J431" i="81"/>
  <c r="J430" i="81"/>
  <c r="J429" i="81"/>
  <c r="J428" i="81"/>
  <c r="J427" i="81"/>
  <c r="J426" i="81"/>
  <c r="J425" i="81"/>
  <c r="J424" i="81"/>
  <c r="J423" i="81"/>
  <c r="J422" i="81"/>
  <c r="J421" i="81"/>
  <c r="J420" i="81"/>
  <c r="J419" i="81"/>
  <c r="J418" i="81"/>
  <c r="J417" i="81"/>
  <c r="J416" i="81"/>
  <c r="J415" i="81"/>
  <c r="J414" i="81"/>
  <c r="J413" i="81"/>
  <c r="J412" i="81"/>
  <c r="J411" i="81"/>
  <c r="J410" i="81"/>
  <c r="J409" i="81"/>
  <c r="J408" i="81"/>
  <c r="J407" i="81"/>
  <c r="J406" i="81"/>
  <c r="J405" i="81"/>
  <c r="J404" i="81"/>
  <c r="J403" i="81"/>
  <c r="J402" i="81"/>
  <c r="J401" i="81"/>
  <c r="J400" i="81"/>
  <c r="J399" i="81"/>
  <c r="J398" i="81"/>
  <c r="J397" i="81"/>
  <c r="J396" i="81"/>
  <c r="J395" i="81"/>
  <c r="J394" i="81"/>
  <c r="J393" i="81"/>
  <c r="J392" i="81"/>
  <c r="J391" i="81"/>
  <c r="J390" i="81"/>
  <c r="J389" i="81"/>
  <c r="J388" i="81"/>
  <c r="J387" i="81"/>
  <c r="J386" i="81"/>
  <c r="J385" i="81"/>
  <c r="J384" i="81"/>
  <c r="J383" i="81"/>
  <c r="J382" i="81"/>
  <c r="J381" i="81"/>
  <c r="J380" i="81"/>
  <c r="J379" i="81"/>
  <c r="J378" i="81"/>
  <c r="J377" i="81"/>
  <c r="J376" i="81"/>
  <c r="J375" i="81"/>
  <c r="J374" i="81"/>
  <c r="J373" i="81"/>
  <c r="J372" i="81"/>
  <c r="J371" i="81"/>
  <c r="J370" i="81"/>
  <c r="J369" i="81"/>
  <c r="J368" i="81"/>
  <c r="J367" i="81"/>
  <c r="J366" i="81"/>
  <c r="J365" i="81"/>
  <c r="J364" i="81"/>
  <c r="J363" i="81"/>
  <c r="J362" i="81"/>
  <c r="J361" i="81"/>
  <c r="J360" i="81"/>
  <c r="J359" i="81"/>
  <c r="J358" i="81"/>
  <c r="J357" i="81"/>
  <c r="J356" i="81"/>
  <c r="J355" i="81"/>
  <c r="J354" i="81"/>
  <c r="J353" i="81"/>
  <c r="J352" i="81"/>
  <c r="J351" i="81"/>
  <c r="J350" i="81"/>
  <c r="J349" i="81"/>
  <c r="J348" i="81"/>
  <c r="J347" i="81"/>
  <c r="J346" i="81"/>
  <c r="J345" i="81"/>
  <c r="J344" i="81"/>
  <c r="J343" i="81"/>
  <c r="J342" i="81"/>
  <c r="J341" i="81"/>
  <c r="J340" i="81"/>
  <c r="J339" i="81"/>
  <c r="J338" i="81"/>
  <c r="J337" i="81"/>
  <c r="J336" i="81"/>
  <c r="J335" i="81"/>
  <c r="J334" i="81"/>
  <c r="J333" i="81"/>
  <c r="J332" i="81"/>
  <c r="J331" i="81"/>
  <c r="J330" i="81"/>
  <c r="J329" i="81"/>
  <c r="J328" i="81"/>
  <c r="J327" i="81"/>
  <c r="J326" i="81"/>
  <c r="J325" i="81"/>
  <c r="J324" i="81"/>
  <c r="J323" i="81"/>
  <c r="J322" i="81"/>
  <c r="J321" i="81"/>
  <c r="J320" i="81"/>
  <c r="J319" i="81"/>
  <c r="J318" i="81"/>
  <c r="J317" i="81"/>
  <c r="J316" i="81"/>
  <c r="J315" i="81"/>
  <c r="J314" i="81"/>
  <c r="J313" i="81"/>
  <c r="J312" i="81"/>
  <c r="J311" i="81"/>
  <c r="J310" i="81"/>
  <c r="J309" i="81"/>
  <c r="J308" i="81"/>
  <c r="J307" i="81"/>
  <c r="J306" i="81"/>
  <c r="J305" i="81"/>
  <c r="J304" i="81"/>
  <c r="J303" i="81"/>
  <c r="J302" i="81"/>
  <c r="J301" i="81"/>
  <c r="J300" i="81"/>
  <c r="J299" i="81"/>
  <c r="J298" i="81"/>
  <c r="J297" i="81"/>
  <c r="J296" i="81"/>
  <c r="J295" i="81"/>
  <c r="J294" i="81"/>
  <c r="J293" i="81"/>
  <c r="J292" i="81"/>
  <c r="J291" i="81"/>
  <c r="J290" i="81"/>
  <c r="J289" i="81"/>
  <c r="J288" i="81"/>
  <c r="J287" i="81"/>
  <c r="J286" i="81"/>
  <c r="J285" i="81"/>
  <c r="J284" i="81"/>
  <c r="J283" i="81"/>
  <c r="J282" i="81"/>
  <c r="J281" i="81"/>
  <c r="J280" i="81"/>
  <c r="J279" i="81"/>
  <c r="J278" i="81"/>
  <c r="J277" i="81"/>
  <c r="J276" i="81"/>
  <c r="J275" i="81"/>
  <c r="J274" i="81"/>
  <c r="J273" i="81"/>
  <c r="J272" i="81"/>
  <c r="J271" i="81"/>
  <c r="J270" i="81"/>
  <c r="J269" i="81"/>
  <c r="J268" i="81"/>
  <c r="J267" i="81"/>
  <c r="J266" i="81"/>
  <c r="J265" i="81"/>
  <c r="J264" i="81"/>
  <c r="J263" i="81"/>
  <c r="J262" i="81"/>
  <c r="J261" i="81"/>
  <c r="J260" i="81"/>
  <c r="J259" i="81"/>
  <c r="J258" i="81"/>
  <c r="J257" i="81"/>
  <c r="J256" i="81"/>
  <c r="J255" i="81"/>
  <c r="J254" i="81"/>
  <c r="J253" i="81"/>
  <c r="J252" i="81"/>
  <c r="J251" i="81"/>
  <c r="J250" i="81"/>
  <c r="J249" i="81"/>
  <c r="J248" i="81"/>
  <c r="J247" i="81"/>
  <c r="J246" i="81"/>
  <c r="J245" i="81"/>
  <c r="J244" i="81"/>
  <c r="J243" i="81"/>
  <c r="J242" i="81"/>
  <c r="J241" i="81"/>
  <c r="J240" i="81"/>
  <c r="J239" i="81"/>
  <c r="J238" i="81"/>
  <c r="J237" i="81"/>
  <c r="J236" i="81"/>
  <c r="J235" i="81"/>
  <c r="J234" i="81"/>
  <c r="J233" i="81"/>
  <c r="J232" i="81"/>
  <c r="J231" i="81"/>
  <c r="J230" i="81"/>
  <c r="J229" i="81"/>
  <c r="J228" i="81"/>
  <c r="J227" i="81"/>
  <c r="J226" i="81"/>
  <c r="J225" i="81"/>
  <c r="J224" i="81"/>
  <c r="J223" i="81"/>
  <c r="J222" i="81"/>
  <c r="J221" i="81"/>
  <c r="J220" i="81"/>
  <c r="J219" i="81"/>
  <c r="J218" i="81"/>
  <c r="J217" i="81"/>
  <c r="J216" i="81"/>
  <c r="J215" i="81"/>
  <c r="J214" i="81"/>
  <c r="J213" i="81"/>
  <c r="J212" i="81"/>
  <c r="J211" i="81"/>
  <c r="J210" i="81"/>
  <c r="J209" i="81"/>
  <c r="J208" i="81"/>
  <c r="J207" i="81"/>
  <c r="J206" i="81"/>
  <c r="J205" i="81"/>
  <c r="J204" i="81"/>
  <c r="J203" i="81"/>
  <c r="J202" i="81"/>
  <c r="J201" i="81"/>
  <c r="J200" i="81"/>
  <c r="J199" i="81"/>
  <c r="J198" i="81"/>
  <c r="J197" i="81"/>
  <c r="J196" i="81"/>
  <c r="J195" i="81"/>
  <c r="J194" i="81"/>
  <c r="J193" i="81"/>
  <c r="J192" i="81"/>
  <c r="J191" i="81"/>
  <c r="J190" i="81"/>
  <c r="J189" i="81"/>
  <c r="J188" i="81"/>
  <c r="J187" i="81"/>
  <c r="J186" i="81"/>
  <c r="J185" i="81"/>
  <c r="J184" i="81"/>
  <c r="J183" i="81"/>
  <c r="J182" i="81"/>
  <c r="J181" i="81"/>
  <c r="J180" i="81"/>
  <c r="J179" i="81"/>
  <c r="J178" i="81"/>
  <c r="J177" i="81"/>
  <c r="J176" i="81"/>
  <c r="J175" i="81"/>
  <c r="J174" i="81"/>
  <c r="J173" i="81"/>
  <c r="J172" i="81"/>
  <c r="J171" i="81"/>
  <c r="J170" i="81"/>
  <c r="J169" i="81"/>
  <c r="J168" i="81"/>
  <c r="J167" i="81"/>
  <c r="J166" i="81"/>
  <c r="J165" i="81"/>
  <c r="J164" i="81"/>
  <c r="J163" i="81"/>
  <c r="J162" i="81"/>
  <c r="J161" i="81"/>
  <c r="J160" i="81"/>
  <c r="J159" i="81"/>
  <c r="J158" i="81"/>
  <c r="J157" i="81"/>
  <c r="J156" i="81"/>
  <c r="J155" i="81"/>
  <c r="J154" i="81"/>
  <c r="J153" i="81"/>
  <c r="J152" i="81"/>
  <c r="J151" i="81"/>
  <c r="J150" i="81"/>
  <c r="J149" i="81"/>
  <c r="J148" i="81"/>
  <c r="J147" i="81"/>
  <c r="J146" i="81"/>
  <c r="J145" i="81"/>
  <c r="J144" i="81"/>
  <c r="J143" i="81"/>
  <c r="J142" i="81"/>
  <c r="J141" i="81"/>
  <c r="J140" i="81"/>
  <c r="J139" i="81"/>
  <c r="J138" i="81"/>
  <c r="J137" i="81"/>
  <c r="J136" i="81"/>
  <c r="J135" i="81"/>
  <c r="J134" i="81"/>
  <c r="J133" i="81"/>
  <c r="J132" i="81"/>
  <c r="J131" i="81"/>
  <c r="J130" i="81"/>
  <c r="J129" i="81"/>
  <c r="J128" i="81"/>
  <c r="J127" i="81"/>
  <c r="J126" i="81"/>
  <c r="J125" i="81"/>
  <c r="J124" i="81"/>
  <c r="J123" i="81"/>
  <c r="J122" i="81"/>
  <c r="J121" i="81"/>
  <c r="J120" i="81"/>
  <c r="J119" i="81"/>
  <c r="J118" i="81"/>
  <c r="J117" i="81"/>
  <c r="J116" i="81"/>
  <c r="J115" i="81"/>
  <c r="J114" i="81"/>
  <c r="J113" i="81"/>
  <c r="J112" i="81"/>
  <c r="J111" i="81"/>
  <c r="J110" i="81"/>
  <c r="J109" i="81"/>
  <c r="J108" i="81"/>
  <c r="J107" i="81"/>
  <c r="J106" i="81"/>
  <c r="J105" i="81"/>
  <c r="J104" i="81"/>
  <c r="J103" i="81"/>
  <c r="J102" i="81"/>
  <c r="J101" i="81"/>
  <c r="J100" i="81"/>
  <c r="J99" i="81"/>
  <c r="J98" i="81"/>
  <c r="J97" i="81"/>
  <c r="J96" i="81"/>
  <c r="J95" i="81"/>
  <c r="J94" i="81"/>
  <c r="J93" i="81"/>
  <c r="J92" i="81"/>
  <c r="J91" i="81"/>
  <c r="J90" i="81"/>
  <c r="J89" i="81"/>
  <c r="J88" i="81"/>
  <c r="J87" i="81"/>
  <c r="J86" i="81"/>
  <c r="J85" i="81"/>
  <c r="J84" i="81"/>
  <c r="J83" i="81"/>
  <c r="J82" i="81"/>
  <c r="J81" i="81"/>
  <c r="J80" i="81"/>
  <c r="J79" i="81"/>
  <c r="J78" i="81"/>
  <c r="J77" i="81"/>
  <c r="J76" i="81"/>
  <c r="J75" i="81"/>
  <c r="J74" i="81"/>
  <c r="J73" i="81"/>
  <c r="J72" i="81"/>
  <c r="J71" i="81"/>
  <c r="J70" i="81"/>
  <c r="J69" i="81"/>
  <c r="J68" i="81"/>
  <c r="J67" i="81"/>
  <c r="J66" i="81"/>
  <c r="J65" i="81"/>
  <c r="J64" i="81"/>
  <c r="J63" i="81"/>
  <c r="J62" i="81"/>
  <c r="J61" i="81"/>
  <c r="J60" i="81"/>
  <c r="J59" i="81"/>
  <c r="J58" i="81"/>
  <c r="J57" i="81"/>
  <c r="J56" i="81"/>
  <c r="J55" i="81"/>
  <c r="J54" i="81"/>
  <c r="J53" i="81"/>
  <c r="J52" i="81"/>
  <c r="J51" i="81"/>
  <c r="J50" i="81"/>
  <c r="J49" i="81"/>
  <c r="J48" i="81"/>
  <c r="J47" i="81"/>
  <c r="J46" i="81"/>
  <c r="J45" i="81"/>
  <c r="J44" i="81"/>
  <c r="J43" i="81"/>
  <c r="J42" i="81"/>
  <c r="J41" i="81"/>
  <c r="J40" i="81"/>
  <c r="J39" i="81"/>
  <c r="J38" i="81"/>
  <c r="J37" i="81"/>
  <c r="J36" i="81"/>
  <c r="J35" i="81"/>
  <c r="J34" i="81"/>
  <c r="J33" i="81"/>
  <c r="J32" i="81"/>
  <c r="J31" i="81"/>
  <c r="J30" i="81"/>
  <c r="J29" i="81"/>
  <c r="J28" i="81"/>
  <c r="J27" i="81"/>
  <c r="J26" i="81"/>
  <c r="J25" i="81"/>
  <c r="J24" i="81"/>
  <c r="J23" i="81"/>
  <c r="J22" i="81"/>
  <c r="J21" i="81"/>
  <c r="J20" i="81"/>
  <c r="J19" i="81"/>
  <c r="J18" i="81"/>
  <c r="J17" i="81"/>
  <c r="J16" i="81"/>
  <c r="J15" i="81"/>
  <c r="J14" i="81"/>
  <c r="J13" i="81"/>
  <c r="J512" i="86"/>
  <c r="J511" i="86"/>
  <c r="J510" i="86"/>
  <c r="J509" i="86"/>
  <c r="J508" i="86"/>
  <c r="J507" i="86"/>
  <c r="J506" i="86"/>
  <c r="J505" i="86"/>
  <c r="J504" i="86"/>
  <c r="J503" i="86"/>
  <c r="J502" i="86"/>
  <c r="J501" i="86"/>
  <c r="J500" i="86"/>
  <c r="J499" i="86"/>
  <c r="J498" i="86"/>
  <c r="J497" i="86"/>
  <c r="J496" i="86"/>
  <c r="J495" i="86"/>
  <c r="J494" i="86"/>
  <c r="J493" i="86"/>
  <c r="J492" i="86"/>
  <c r="J491" i="86"/>
  <c r="J490" i="86"/>
  <c r="J489" i="86"/>
  <c r="J488" i="86"/>
  <c r="J487" i="86"/>
  <c r="J486" i="86"/>
  <c r="J485" i="86"/>
  <c r="J484" i="86"/>
  <c r="J483" i="86"/>
  <c r="J482" i="86"/>
  <c r="J481" i="86"/>
  <c r="J480" i="86"/>
  <c r="J479" i="86"/>
  <c r="J478" i="86"/>
  <c r="J477" i="86"/>
  <c r="J476" i="86"/>
  <c r="J475" i="86"/>
  <c r="J474" i="86"/>
  <c r="J473" i="86"/>
  <c r="J472" i="86"/>
  <c r="J471" i="86"/>
  <c r="J470" i="86"/>
  <c r="J469" i="86"/>
  <c r="J468" i="86"/>
  <c r="J467" i="86"/>
  <c r="J466" i="86"/>
  <c r="J465" i="86"/>
  <c r="J464" i="86"/>
  <c r="J463" i="86"/>
  <c r="J462" i="86"/>
  <c r="J461" i="86"/>
  <c r="J460" i="86"/>
  <c r="J459" i="86"/>
  <c r="J458" i="86"/>
  <c r="J457" i="86"/>
  <c r="J456" i="86"/>
  <c r="J455" i="86"/>
  <c r="J454" i="86"/>
  <c r="J453" i="86"/>
  <c r="J452" i="86"/>
  <c r="J451" i="86"/>
  <c r="J450" i="86"/>
  <c r="J449" i="86"/>
  <c r="J448" i="86"/>
  <c r="J447" i="86"/>
  <c r="J446" i="86"/>
  <c r="J445" i="86"/>
  <c r="J444" i="86"/>
  <c r="J443" i="86"/>
  <c r="J442" i="86"/>
  <c r="J441" i="86"/>
  <c r="J440" i="86"/>
  <c r="J439" i="86"/>
  <c r="J438" i="86"/>
  <c r="J437" i="86"/>
  <c r="J436" i="86"/>
  <c r="J435" i="86"/>
  <c r="J434" i="86"/>
  <c r="J433" i="86"/>
  <c r="J432" i="86"/>
  <c r="J431" i="86"/>
  <c r="J430" i="86"/>
  <c r="J429" i="86"/>
  <c r="J428" i="86"/>
  <c r="J427" i="86"/>
  <c r="J426" i="86"/>
  <c r="J425" i="86"/>
  <c r="J424" i="86"/>
  <c r="J423" i="86"/>
  <c r="J422" i="86"/>
  <c r="J421" i="86"/>
  <c r="J420" i="86"/>
  <c r="J419" i="86"/>
  <c r="J418" i="86"/>
  <c r="J417" i="86"/>
  <c r="J416" i="86"/>
  <c r="J415" i="86"/>
  <c r="J414" i="86"/>
  <c r="J413" i="86"/>
  <c r="J412" i="86"/>
  <c r="J411" i="86"/>
  <c r="J410" i="86"/>
  <c r="J409" i="86"/>
  <c r="J408" i="86"/>
  <c r="J407" i="86"/>
  <c r="J406" i="86"/>
  <c r="J405" i="86"/>
  <c r="J404" i="86"/>
  <c r="J403" i="86"/>
  <c r="J402" i="86"/>
  <c r="J401" i="86"/>
  <c r="J400" i="86"/>
  <c r="J399" i="86"/>
  <c r="J398" i="86"/>
  <c r="J397" i="86"/>
  <c r="J396" i="86"/>
  <c r="J395" i="86"/>
  <c r="J394" i="86"/>
  <c r="J393" i="86"/>
  <c r="J392" i="86"/>
  <c r="J391" i="86"/>
  <c r="J390" i="86"/>
  <c r="J389" i="86"/>
  <c r="J388" i="86"/>
  <c r="J387" i="86"/>
  <c r="J386" i="86"/>
  <c r="J385" i="86"/>
  <c r="J384" i="86"/>
  <c r="J383" i="86"/>
  <c r="J382" i="86"/>
  <c r="J381" i="86"/>
  <c r="J380" i="86"/>
  <c r="J379" i="86"/>
  <c r="J378" i="86"/>
  <c r="J377" i="86"/>
  <c r="J376" i="86"/>
  <c r="J375" i="86"/>
  <c r="J374" i="86"/>
  <c r="J373" i="86"/>
  <c r="J372" i="86"/>
  <c r="J371" i="86"/>
  <c r="J370" i="86"/>
  <c r="J369" i="86"/>
  <c r="J368" i="86"/>
  <c r="J367" i="86"/>
  <c r="J366" i="86"/>
  <c r="J365" i="86"/>
  <c r="J364" i="86"/>
  <c r="J363" i="86"/>
  <c r="J362" i="86"/>
  <c r="J361" i="86"/>
  <c r="J360" i="86"/>
  <c r="J359" i="86"/>
  <c r="J358" i="86"/>
  <c r="J357" i="86"/>
  <c r="J356" i="86"/>
  <c r="J355" i="86"/>
  <c r="J354" i="86"/>
  <c r="J353" i="86"/>
  <c r="J352" i="86"/>
  <c r="J351" i="86"/>
  <c r="J350" i="86"/>
  <c r="J349" i="86"/>
  <c r="J348" i="86"/>
  <c r="J347" i="86"/>
  <c r="J346" i="86"/>
  <c r="J345" i="86"/>
  <c r="J344" i="86"/>
  <c r="J343" i="86"/>
  <c r="J342" i="86"/>
  <c r="J341" i="86"/>
  <c r="J340" i="86"/>
  <c r="J339" i="86"/>
  <c r="J338" i="86"/>
  <c r="J337" i="86"/>
  <c r="J336" i="86"/>
  <c r="J335" i="86"/>
  <c r="J334" i="86"/>
  <c r="J333" i="86"/>
  <c r="J332" i="86"/>
  <c r="J331" i="86"/>
  <c r="J330" i="86"/>
  <c r="J329" i="86"/>
  <c r="J328" i="86"/>
  <c r="J327" i="86"/>
  <c r="J326" i="86"/>
  <c r="J325" i="86"/>
  <c r="J324" i="86"/>
  <c r="J323" i="86"/>
  <c r="J322" i="86"/>
  <c r="J321" i="86"/>
  <c r="J320" i="86"/>
  <c r="J319" i="86"/>
  <c r="J318" i="86"/>
  <c r="J317" i="86"/>
  <c r="J316" i="86"/>
  <c r="J315" i="86"/>
  <c r="J314" i="86"/>
  <c r="J313" i="86"/>
  <c r="J312" i="86"/>
  <c r="J311" i="86"/>
  <c r="J310" i="86"/>
  <c r="J309" i="86"/>
  <c r="J308" i="86"/>
  <c r="J307" i="86"/>
  <c r="J306" i="86"/>
  <c r="J305" i="86"/>
  <c r="J304" i="86"/>
  <c r="J303" i="86"/>
  <c r="J302" i="86"/>
  <c r="J301" i="86"/>
  <c r="J300" i="86"/>
  <c r="J299" i="86"/>
  <c r="J298" i="86"/>
  <c r="J297" i="86"/>
  <c r="J296" i="86"/>
  <c r="J295" i="86"/>
  <c r="J294" i="86"/>
  <c r="J293" i="86"/>
  <c r="J292" i="86"/>
  <c r="J291" i="86"/>
  <c r="J290" i="86"/>
  <c r="J289" i="86"/>
  <c r="J288" i="86"/>
  <c r="J287" i="86"/>
  <c r="J286" i="86"/>
  <c r="J285" i="86"/>
  <c r="J284" i="86"/>
  <c r="J283" i="86"/>
  <c r="J282" i="86"/>
  <c r="J281" i="86"/>
  <c r="J280" i="86"/>
  <c r="J279" i="86"/>
  <c r="J278" i="86"/>
  <c r="J277" i="86"/>
  <c r="J276" i="86"/>
  <c r="J275" i="86"/>
  <c r="J274" i="86"/>
  <c r="J273" i="86"/>
  <c r="J272" i="86"/>
  <c r="J271" i="86"/>
  <c r="J270" i="86"/>
  <c r="J269" i="86"/>
  <c r="J268" i="86"/>
  <c r="J267" i="86"/>
  <c r="J266" i="86"/>
  <c r="J265" i="86"/>
  <c r="J264" i="86"/>
  <c r="J263" i="86"/>
  <c r="J262" i="86"/>
  <c r="J261" i="86"/>
  <c r="J260" i="86"/>
  <c r="J259" i="86"/>
  <c r="J258" i="86"/>
  <c r="J257" i="86"/>
  <c r="J256" i="86"/>
  <c r="J255" i="86"/>
  <c r="J254" i="86"/>
  <c r="J253" i="86"/>
  <c r="J252" i="86"/>
  <c r="J251" i="86"/>
  <c r="J250" i="86"/>
  <c r="J249" i="86"/>
  <c r="J248" i="86"/>
  <c r="J247" i="86"/>
  <c r="J246" i="86"/>
  <c r="J245" i="86"/>
  <c r="J244" i="86"/>
  <c r="J243" i="86"/>
  <c r="J242" i="86"/>
  <c r="J241" i="86"/>
  <c r="J240" i="86"/>
  <c r="J239" i="86"/>
  <c r="J238" i="86"/>
  <c r="J237" i="86"/>
  <c r="J236" i="86"/>
  <c r="J235" i="86"/>
  <c r="J234" i="86"/>
  <c r="J233" i="86"/>
  <c r="J232" i="86"/>
  <c r="J231" i="86"/>
  <c r="J230" i="86"/>
  <c r="J229" i="86"/>
  <c r="J228" i="86"/>
  <c r="J227" i="86"/>
  <c r="J226" i="86"/>
  <c r="J225" i="86"/>
  <c r="J224" i="86"/>
  <c r="J223" i="86"/>
  <c r="J222" i="86"/>
  <c r="J221" i="86"/>
  <c r="J220" i="86"/>
  <c r="J219" i="86"/>
  <c r="J218" i="86"/>
  <c r="J217" i="86"/>
  <c r="J216" i="86"/>
  <c r="J215" i="86"/>
  <c r="J214" i="86"/>
  <c r="J213" i="86"/>
  <c r="J212" i="86"/>
  <c r="J211" i="86"/>
  <c r="J210" i="86"/>
  <c r="J209" i="86"/>
  <c r="J208" i="86"/>
  <c r="J207" i="86"/>
  <c r="J206" i="86"/>
  <c r="J205" i="86"/>
  <c r="J204" i="86"/>
  <c r="J203" i="86"/>
  <c r="J202" i="86"/>
  <c r="J201" i="86"/>
  <c r="J200" i="86"/>
  <c r="J199" i="86"/>
  <c r="J198" i="86"/>
  <c r="J197" i="86"/>
  <c r="J196" i="86"/>
  <c r="J195" i="86"/>
  <c r="J194" i="86"/>
  <c r="J193" i="86"/>
  <c r="J192" i="86"/>
  <c r="J191" i="86"/>
  <c r="J190" i="86"/>
  <c r="J189" i="86"/>
  <c r="J188" i="86"/>
  <c r="J187" i="86"/>
  <c r="J186" i="86"/>
  <c r="J185" i="86"/>
  <c r="J184" i="86"/>
  <c r="J183" i="86"/>
  <c r="J182" i="86"/>
  <c r="J181" i="86"/>
  <c r="J180" i="86"/>
  <c r="J179" i="86"/>
  <c r="J178" i="86"/>
  <c r="J177" i="86"/>
  <c r="J176" i="86"/>
  <c r="J175" i="86"/>
  <c r="J174" i="86"/>
  <c r="J173" i="86"/>
  <c r="J172" i="86"/>
  <c r="J171" i="86"/>
  <c r="J170" i="86"/>
  <c r="J169" i="86"/>
  <c r="J168" i="86"/>
  <c r="J167" i="86"/>
  <c r="J166" i="86"/>
  <c r="J165" i="86"/>
  <c r="J164" i="86"/>
  <c r="J163" i="86"/>
  <c r="J162" i="86"/>
  <c r="J161" i="86"/>
  <c r="J160" i="86"/>
  <c r="J159" i="86"/>
  <c r="J158" i="86"/>
  <c r="J157" i="86"/>
  <c r="J156" i="86"/>
  <c r="J155" i="86"/>
  <c r="J154" i="86"/>
  <c r="J153" i="86"/>
  <c r="J152" i="86"/>
  <c r="J151" i="86"/>
  <c r="J150" i="86"/>
  <c r="J149" i="86"/>
  <c r="J148" i="86"/>
  <c r="J147" i="86"/>
  <c r="J146" i="86"/>
  <c r="J145" i="86"/>
  <c r="J144" i="86"/>
  <c r="J143" i="86"/>
  <c r="J142" i="86"/>
  <c r="J141" i="86"/>
  <c r="J140" i="86"/>
  <c r="J139" i="86"/>
  <c r="J138" i="86"/>
  <c r="J137" i="86"/>
  <c r="J136" i="86"/>
  <c r="J135" i="86"/>
  <c r="J134" i="86"/>
  <c r="J133" i="86"/>
  <c r="J132" i="86"/>
  <c r="J131" i="86"/>
  <c r="J130" i="86"/>
  <c r="J129" i="86"/>
  <c r="J128" i="86"/>
  <c r="J127" i="86"/>
  <c r="J126" i="86"/>
  <c r="J125" i="86"/>
  <c r="J124" i="86"/>
  <c r="J123" i="86"/>
  <c r="J122" i="86"/>
  <c r="J121" i="86"/>
  <c r="J120" i="86"/>
  <c r="J119" i="86"/>
  <c r="J118" i="86"/>
  <c r="J117" i="86"/>
  <c r="J116" i="86"/>
  <c r="J115" i="86"/>
  <c r="J114" i="86"/>
  <c r="J113" i="86"/>
  <c r="J112" i="86"/>
  <c r="J111" i="86"/>
  <c r="J110" i="86"/>
  <c r="J109" i="86"/>
  <c r="J108" i="86"/>
  <c r="J107" i="86"/>
  <c r="J106" i="86"/>
  <c r="J105" i="86"/>
  <c r="J104" i="86"/>
  <c r="J103" i="86"/>
  <c r="J102" i="86"/>
  <c r="J101" i="86"/>
  <c r="J100" i="86"/>
  <c r="J99" i="86"/>
  <c r="J98" i="86"/>
  <c r="J97" i="86"/>
  <c r="J96" i="86"/>
  <c r="J95" i="86"/>
  <c r="J94" i="86"/>
  <c r="J93" i="86"/>
  <c r="J92" i="86"/>
  <c r="J91" i="86"/>
  <c r="J90" i="86"/>
  <c r="J89" i="86"/>
  <c r="J88" i="86"/>
  <c r="J87" i="86"/>
  <c r="J86" i="86"/>
  <c r="J85" i="86"/>
  <c r="J84" i="86"/>
  <c r="J83" i="86"/>
  <c r="J82" i="86"/>
  <c r="J81" i="86"/>
  <c r="J80" i="86"/>
  <c r="J79" i="86"/>
  <c r="J78" i="86"/>
  <c r="J77" i="86"/>
  <c r="J76" i="86"/>
  <c r="J75" i="86"/>
  <c r="J74" i="86"/>
  <c r="J73" i="86"/>
  <c r="J72" i="86"/>
  <c r="J71" i="86"/>
  <c r="J70" i="86"/>
  <c r="J69" i="86"/>
  <c r="J68" i="86"/>
  <c r="J67" i="86"/>
  <c r="J66" i="86"/>
  <c r="J65" i="86"/>
  <c r="J64" i="86"/>
  <c r="J63" i="86"/>
  <c r="J62" i="86"/>
  <c r="J61" i="86"/>
  <c r="J60" i="86"/>
  <c r="J59" i="86"/>
  <c r="J58" i="86"/>
  <c r="J57" i="86"/>
  <c r="J56" i="86"/>
  <c r="J55" i="86"/>
  <c r="J54" i="86"/>
  <c r="J53" i="86"/>
  <c r="J52" i="86"/>
  <c r="J51" i="86"/>
  <c r="J50" i="86"/>
  <c r="J49" i="86"/>
  <c r="J48" i="86"/>
  <c r="J47" i="86"/>
  <c r="J46" i="86"/>
  <c r="J45" i="86"/>
  <c r="J44" i="86"/>
  <c r="J43" i="86"/>
  <c r="J42" i="86"/>
  <c r="J41" i="86"/>
  <c r="J40" i="86"/>
  <c r="J39" i="86"/>
  <c r="J38" i="86"/>
  <c r="J37" i="86"/>
  <c r="J36" i="86"/>
  <c r="J35" i="86"/>
  <c r="J34" i="86"/>
  <c r="J33" i="86"/>
  <c r="J32" i="86"/>
  <c r="J31" i="86"/>
  <c r="J30" i="86"/>
  <c r="J29" i="86"/>
  <c r="J28" i="86"/>
  <c r="J27" i="86"/>
  <c r="J26" i="86"/>
  <c r="J25" i="86"/>
  <c r="J24" i="86"/>
  <c r="J23" i="86"/>
  <c r="J22" i="86"/>
  <c r="J21" i="86"/>
  <c r="J20" i="86"/>
  <c r="J19" i="86"/>
  <c r="J18" i="86"/>
  <c r="J17" i="86"/>
  <c r="J16" i="86"/>
  <c r="J15" i="86"/>
  <c r="J14" i="86"/>
  <c r="J13" i="86"/>
  <c r="J512" i="85"/>
  <c r="J511" i="85"/>
  <c r="J510" i="85"/>
  <c r="J509" i="85"/>
  <c r="J508" i="85"/>
  <c r="J507" i="85"/>
  <c r="J506" i="85"/>
  <c r="J505" i="85"/>
  <c r="J504" i="85"/>
  <c r="J503" i="85"/>
  <c r="J502" i="85"/>
  <c r="J501" i="85"/>
  <c r="J500" i="85"/>
  <c r="J499" i="85"/>
  <c r="J498" i="85"/>
  <c r="J497" i="85"/>
  <c r="J496" i="85"/>
  <c r="J495" i="85"/>
  <c r="J494" i="85"/>
  <c r="J493" i="85"/>
  <c r="J492" i="85"/>
  <c r="J491" i="85"/>
  <c r="J490" i="85"/>
  <c r="J489" i="85"/>
  <c r="J488" i="85"/>
  <c r="J487" i="85"/>
  <c r="J486" i="85"/>
  <c r="J485" i="85"/>
  <c r="J484" i="85"/>
  <c r="J483" i="85"/>
  <c r="J482" i="85"/>
  <c r="J481" i="85"/>
  <c r="J480" i="85"/>
  <c r="J479" i="85"/>
  <c r="J478" i="85"/>
  <c r="J477" i="85"/>
  <c r="J476" i="85"/>
  <c r="J475" i="85"/>
  <c r="J474" i="85"/>
  <c r="J473" i="85"/>
  <c r="J472" i="85"/>
  <c r="J471" i="85"/>
  <c r="J470" i="85"/>
  <c r="J469" i="85"/>
  <c r="J468" i="85"/>
  <c r="J467" i="85"/>
  <c r="J466" i="85"/>
  <c r="J465" i="85"/>
  <c r="J464" i="85"/>
  <c r="J463" i="85"/>
  <c r="J462" i="85"/>
  <c r="J461" i="85"/>
  <c r="J460" i="85"/>
  <c r="J459" i="85"/>
  <c r="J458" i="85"/>
  <c r="J457" i="85"/>
  <c r="J456" i="85"/>
  <c r="J455" i="85"/>
  <c r="J454" i="85"/>
  <c r="J453" i="85"/>
  <c r="J452" i="85"/>
  <c r="J451" i="85"/>
  <c r="J450" i="85"/>
  <c r="J449" i="85"/>
  <c r="J448" i="85"/>
  <c r="J447" i="85"/>
  <c r="J446" i="85"/>
  <c r="J445" i="85"/>
  <c r="J444" i="85"/>
  <c r="J443" i="85"/>
  <c r="J442" i="85"/>
  <c r="J441" i="85"/>
  <c r="J440" i="85"/>
  <c r="J439" i="85"/>
  <c r="J438" i="85"/>
  <c r="J437" i="85"/>
  <c r="J436" i="85"/>
  <c r="J435" i="85"/>
  <c r="J434" i="85"/>
  <c r="J433" i="85"/>
  <c r="J432" i="85"/>
  <c r="J431" i="85"/>
  <c r="J430" i="85"/>
  <c r="J429" i="85"/>
  <c r="J428" i="85"/>
  <c r="J427" i="85"/>
  <c r="J426" i="85"/>
  <c r="J425" i="85"/>
  <c r="J424" i="85"/>
  <c r="J423" i="85"/>
  <c r="J422" i="85"/>
  <c r="J421" i="85"/>
  <c r="J420" i="85"/>
  <c r="J419" i="85"/>
  <c r="J418" i="85"/>
  <c r="J417" i="85"/>
  <c r="J416" i="85"/>
  <c r="J415" i="85"/>
  <c r="J414" i="85"/>
  <c r="J413" i="85"/>
  <c r="J412" i="85"/>
  <c r="J411" i="85"/>
  <c r="J410" i="85"/>
  <c r="J409" i="85"/>
  <c r="J408" i="85"/>
  <c r="J407" i="85"/>
  <c r="J406" i="85"/>
  <c r="J405" i="85"/>
  <c r="J404" i="85"/>
  <c r="J403" i="85"/>
  <c r="J402" i="85"/>
  <c r="J401" i="85"/>
  <c r="J400" i="85"/>
  <c r="J399" i="85"/>
  <c r="J398" i="85"/>
  <c r="J397" i="85"/>
  <c r="J396" i="85"/>
  <c r="J395" i="85"/>
  <c r="J394" i="85"/>
  <c r="J393" i="85"/>
  <c r="J392" i="85"/>
  <c r="J391" i="85"/>
  <c r="J390" i="85"/>
  <c r="J389" i="85"/>
  <c r="J388" i="85"/>
  <c r="J387" i="85"/>
  <c r="J386" i="85"/>
  <c r="J385" i="85"/>
  <c r="J384" i="85"/>
  <c r="J383" i="85"/>
  <c r="J382" i="85"/>
  <c r="J381" i="85"/>
  <c r="J380" i="85"/>
  <c r="J379" i="85"/>
  <c r="J378" i="85"/>
  <c r="J377" i="85"/>
  <c r="J376" i="85"/>
  <c r="J375" i="85"/>
  <c r="J374" i="85"/>
  <c r="J373" i="85"/>
  <c r="J372" i="85"/>
  <c r="J371" i="85"/>
  <c r="J370" i="85"/>
  <c r="J369" i="85"/>
  <c r="J368" i="85"/>
  <c r="J367" i="85"/>
  <c r="J366" i="85"/>
  <c r="J365" i="85"/>
  <c r="J364" i="85"/>
  <c r="J363" i="85"/>
  <c r="J362" i="85"/>
  <c r="J361" i="85"/>
  <c r="J360" i="85"/>
  <c r="J359" i="85"/>
  <c r="J358" i="85"/>
  <c r="J357" i="85"/>
  <c r="J356" i="85"/>
  <c r="J355" i="85"/>
  <c r="J354" i="85"/>
  <c r="J353" i="85"/>
  <c r="J352" i="85"/>
  <c r="J351" i="85"/>
  <c r="J350" i="85"/>
  <c r="J349" i="85"/>
  <c r="J348" i="85"/>
  <c r="J347" i="85"/>
  <c r="J346" i="85"/>
  <c r="J345" i="85"/>
  <c r="J344" i="85"/>
  <c r="J343" i="85"/>
  <c r="J342" i="85"/>
  <c r="J341" i="85"/>
  <c r="J340" i="85"/>
  <c r="J339" i="85"/>
  <c r="J338" i="85"/>
  <c r="J337" i="85"/>
  <c r="J336" i="85"/>
  <c r="J335" i="85"/>
  <c r="J334" i="85"/>
  <c r="J333" i="85"/>
  <c r="J332" i="85"/>
  <c r="J331" i="85"/>
  <c r="J330" i="85"/>
  <c r="J329" i="85"/>
  <c r="J328" i="85"/>
  <c r="J327" i="85"/>
  <c r="J326" i="85"/>
  <c r="J325" i="85"/>
  <c r="J324" i="85"/>
  <c r="J323" i="85"/>
  <c r="J322" i="85"/>
  <c r="J321" i="85"/>
  <c r="J320" i="85"/>
  <c r="J319" i="85"/>
  <c r="J318" i="85"/>
  <c r="J317" i="85"/>
  <c r="J316" i="85"/>
  <c r="J315" i="85"/>
  <c r="J314" i="85"/>
  <c r="J313" i="85"/>
  <c r="J312" i="85"/>
  <c r="J311" i="85"/>
  <c r="J310" i="85"/>
  <c r="J309" i="85"/>
  <c r="J308" i="85"/>
  <c r="J307" i="85"/>
  <c r="J306" i="85"/>
  <c r="J305" i="85"/>
  <c r="J304" i="85"/>
  <c r="J303" i="85"/>
  <c r="J302" i="85"/>
  <c r="J301" i="85"/>
  <c r="J300" i="85"/>
  <c r="J299" i="85"/>
  <c r="J298" i="85"/>
  <c r="J297" i="85"/>
  <c r="J296" i="85"/>
  <c r="J295" i="85"/>
  <c r="J294" i="85"/>
  <c r="J293" i="85"/>
  <c r="J292" i="85"/>
  <c r="J291" i="85"/>
  <c r="J290" i="85"/>
  <c r="J289" i="85"/>
  <c r="J288" i="85"/>
  <c r="J287" i="85"/>
  <c r="J286" i="85"/>
  <c r="J285" i="85"/>
  <c r="J284" i="85"/>
  <c r="J283" i="85"/>
  <c r="J282" i="85"/>
  <c r="J281" i="85"/>
  <c r="J280" i="85"/>
  <c r="J279" i="85"/>
  <c r="J278" i="85"/>
  <c r="J277" i="85"/>
  <c r="J276" i="85"/>
  <c r="J275" i="85"/>
  <c r="J274" i="85"/>
  <c r="J273" i="85"/>
  <c r="J272" i="85"/>
  <c r="J271" i="85"/>
  <c r="J270" i="85"/>
  <c r="J269" i="85"/>
  <c r="J268" i="85"/>
  <c r="J267" i="85"/>
  <c r="J266" i="85"/>
  <c r="J265" i="85"/>
  <c r="J264" i="85"/>
  <c r="J263" i="85"/>
  <c r="J262" i="85"/>
  <c r="J261" i="85"/>
  <c r="J260" i="85"/>
  <c r="J259" i="85"/>
  <c r="J258" i="85"/>
  <c r="J257" i="85"/>
  <c r="J256" i="85"/>
  <c r="J255" i="85"/>
  <c r="J254" i="85"/>
  <c r="J253" i="85"/>
  <c r="J252" i="85"/>
  <c r="J251" i="85"/>
  <c r="J250" i="85"/>
  <c r="J249" i="85"/>
  <c r="J248" i="85"/>
  <c r="J247" i="85"/>
  <c r="J246" i="85"/>
  <c r="J245" i="85"/>
  <c r="J244" i="85"/>
  <c r="J243" i="85"/>
  <c r="J242" i="85"/>
  <c r="J241" i="85"/>
  <c r="J240" i="85"/>
  <c r="J239" i="85"/>
  <c r="J238" i="85"/>
  <c r="J237" i="85"/>
  <c r="J236" i="85"/>
  <c r="J235" i="85"/>
  <c r="J234" i="85"/>
  <c r="J233" i="85"/>
  <c r="J232" i="85"/>
  <c r="J231" i="85"/>
  <c r="J230" i="85"/>
  <c r="J229" i="85"/>
  <c r="J228" i="85"/>
  <c r="J227" i="85"/>
  <c r="J226" i="85"/>
  <c r="J225" i="85"/>
  <c r="J224" i="85"/>
  <c r="J223" i="85"/>
  <c r="J222" i="85"/>
  <c r="J221" i="85"/>
  <c r="J220" i="85"/>
  <c r="J219" i="85"/>
  <c r="J218" i="85"/>
  <c r="J217" i="85"/>
  <c r="J216" i="85"/>
  <c r="J215" i="85"/>
  <c r="J214" i="85"/>
  <c r="J213" i="85"/>
  <c r="J212" i="85"/>
  <c r="J211" i="85"/>
  <c r="J210" i="85"/>
  <c r="J209" i="85"/>
  <c r="J208" i="85"/>
  <c r="J207" i="85"/>
  <c r="J206" i="85"/>
  <c r="J205" i="85"/>
  <c r="J204" i="85"/>
  <c r="J203" i="85"/>
  <c r="J202" i="85"/>
  <c r="J201" i="85"/>
  <c r="J200" i="85"/>
  <c r="J199" i="85"/>
  <c r="J198" i="85"/>
  <c r="J197" i="85"/>
  <c r="J196" i="85"/>
  <c r="J195" i="85"/>
  <c r="J194" i="85"/>
  <c r="J193" i="85"/>
  <c r="J192" i="85"/>
  <c r="J191" i="85"/>
  <c r="J190" i="85"/>
  <c r="J189" i="85"/>
  <c r="J188" i="85"/>
  <c r="J187" i="85"/>
  <c r="J186" i="85"/>
  <c r="J185" i="85"/>
  <c r="J184" i="85"/>
  <c r="J183" i="85"/>
  <c r="J182" i="85"/>
  <c r="J181" i="85"/>
  <c r="J180" i="85"/>
  <c r="J179" i="85"/>
  <c r="J178" i="85"/>
  <c r="J177" i="85"/>
  <c r="J176" i="85"/>
  <c r="J175" i="85"/>
  <c r="J174" i="85"/>
  <c r="J173" i="85"/>
  <c r="J172" i="85"/>
  <c r="J171" i="85"/>
  <c r="J170" i="85"/>
  <c r="J169" i="85"/>
  <c r="J168" i="85"/>
  <c r="J167" i="85"/>
  <c r="J166" i="85"/>
  <c r="J165" i="85"/>
  <c r="J164" i="85"/>
  <c r="J163" i="85"/>
  <c r="J162" i="85"/>
  <c r="J161" i="85"/>
  <c r="J160" i="85"/>
  <c r="J159" i="85"/>
  <c r="J158" i="85"/>
  <c r="J157" i="85"/>
  <c r="J156" i="85"/>
  <c r="J155" i="85"/>
  <c r="J154" i="85"/>
  <c r="J153" i="85"/>
  <c r="J152" i="85"/>
  <c r="J151" i="85"/>
  <c r="J150" i="85"/>
  <c r="J149" i="85"/>
  <c r="J148" i="85"/>
  <c r="J147" i="85"/>
  <c r="J146" i="85"/>
  <c r="J145" i="85"/>
  <c r="J144" i="85"/>
  <c r="J143" i="85"/>
  <c r="J142" i="85"/>
  <c r="J141" i="85"/>
  <c r="J140" i="85"/>
  <c r="J139" i="85"/>
  <c r="J138" i="85"/>
  <c r="J137" i="85"/>
  <c r="J136" i="85"/>
  <c r="J135" i="85"/>
  <c r="J134" i="85"/>
  <c r="J133" i="85"/>
  <c r="J132" i="85"/>
  <c r="J131" i="85"/>
  <c r="J130" i="85"/>
  <c r="J129" i="85"/>
  <c r="J128" i="85"/>
  <c r="J127" i="85"/>
  <c r="J126" i="85"/>
  <c r="J125" i="85"/>
  <c r="J124" i="85"/>
  <c r="J123" i="85"/>
  <c r="J122" i="85"/>
  <c r="J121" i="85"/>
  <c r="J120" i="85"/>
  <c r="J119" i="85"/>
  <c r="J118" i="85"/>
  <c r="J117" i="85"/>
  <c r="J116" i="85"/>
  <c r="J115" i="85"/>
  <c r="J114" i="85"/>
  <c r="J113" i="85"/>
  <c r="J112" i="85"/>
  <c r="J111" i="85"/>
  <c r="J110" i="85"/>
  <c r="J109" i="85"/>
  <c r="J108" i="85"/>
  <c r="J107" i="85"/>
  <c r="J106" i="85"/>
  <c r="J105" i="85"/>
  <c r="J104" i="85"/>
  <c r="J103" i="85"/>
  <c r="J102" i="85"/>
  <c r="J101" i="85"/>
  <c r="J100" i="85"/>
  <c r="J99" i="85"/>
  <c r="J98" i="85"/>
  <c r="J97" i="85"/>
  <c r="J96" i="85"/>
  <c r="J95" i="85"/>
  <c r="J94" i="85"/>
  <c r="J93" i="85"/>
  <c r="J92" i="85"/>
  <c r="J91" i="85"/>
  <c r="J90" i="85"/>
  <c r="J89" i="85"/>
  <c r="J88" i="85"/>
  <c r="J87" i="85"/>
  <c r="J86" i="85"/>
  <c r="J85" i="85"/>
  <c r="J84" i="85"/>
  <c r="J83" i="85"/>
  <c r="J82" i="85"/>
  <c r="J81" i="85"/>
  <c r="J80" i="85"/>
  <c r="J79" i="85"/>
  <c r="J78" i="85"/>
  <c r="J77" i="85"/>
  <c r="J76" i="85"/>
  <c r="J75" i="85"/>
  <c r="J74" i="85"/>
  <c r="J73" i="85"/>
  <c r="J72" i="85"/>
  <c r="J71" i="85"/>
  <c r="J70" i="85"/>
  <c r="J69" i="85"/>
  <c r="J68" i="85"/>
  <c r="J67" i="85"/>
  <c r="J66" i="85"/>
  <c r="J65" i="85"/>
  <c r="J64" i="85"/>
  <c r="J63" i="85"/>
  <c r="J62" i="85"/>
  <c r="J61" i="85"/>
  <c r="J60" i="85"/>
  <c r="J59" i="85"/>
  <c r="J58" i="85"/>
  <c r="J57" i="85"/>
  <c r="J56" i="85"/>
  <c r="J55" i="85"/>
  <c r="J54" i="85"/>
  <c r="J53" i="85"/>
  <c r="J52" i="85"/>
  <c r="J51" i="85"/>
  <c r="J50" i="85"/>
  <c r="J49" i="85"/>
  <c r="J48" i="85"/>
  <c r="J47" i="85"/>
  <c r="J46" i="85"/>
  <c r="J45" i="85"/>
  <c r="J44" i="85"/>
  <c r="J43" i="85"/>
  <c r="J42" i="85"/>
  <c r="J41" i="85"/>
  <c r="J40" i="85"/>
  <c r="J39" i="85"/>
  <c r="J38" i="85"/>
  <c r="J37" i="85"/>
  <c r="J36" i="85"/>
  <c r="J35" i="85"/>
  <c r="J34" i="85"/>
  <c r="J33" i="85"/>
  <c r="J32" i="85"/>
  <c r="J31" i="85"/>
  <c r="J30" i="85"/>
  <c r="J29" i="85"/>
  <c r="J28" i="85"/>
  <c r="J27" i="85"/>
  <c r="J26" i="85"/>
  <c r="J25" i="85"/>
  <c r="J24" i="85"/>
  <c r="J23" i="85"/>
  <c r="J22" i="85"/>
  <c r="J21" i="85"/>
  <c r="J20" i="85"/>
  <c r="J19" i="85"/>
  <c r="J18" i="85"/>
  <c r="J17" i="85"/>
  <c r="J16" i="85"/>
  <c r="J15" i="85"/>
  <c r="J14" i="85"/>
  <c r="J13" i="85"/>
  <c r="J512" i="84"/>
  <c r="J511" i="84"/>
  <c r="J510" i="84"/>
  <c r="J509" i="84"/>
  <c r="J508" i="84"/>
  <c r="J507" i="84"/>
  <c r="J506" i="84"/>
  <c r="J505" i="84"/>
  <c r="J504" i="84"/>
  <c r="J503" i="84"/>
  <c r="J502" i="84"/>
  <c r="J501" i="84"/>
  <c r="J500" i="84"/>
  <c r="J499" i="84"/>
  <c r="J498" i="84"/>
  <c r="J497" i="84"/>
  <c r="J496" i="84"/>
  <c r="J495" i="84"/>
  <c r="J494" i="84"/>
  <c r="J493" i="84"/>
  <c r="J492" i="84"/>
  <c r="J491" i="84"/>
  <c r="J490" i="84"/>
  <c r="J489" i="84"/>
  <c r="J488" i="84"/>
  <c r="J487" i="84"/>
  <c r="J486" i="84"/>
  <c r="J485" i="84"/>
  <c r="J484" i="84"/>
  <c r="J483" i="84"/>
  <c r="J482" i="84"/>
  <c r="J481" i="84"/>
  <c r="J480" i="84"/>
  <c r="J479" i="84"/>
  <c r="J478" i="84"/>
  <c r="J477" i="84"/>
  <c r="J476" i="84"/>
  <c r="J475" i="84"/>
  <c r="J474" i="84"/>
  <c r="J473" i="84"/>
  <c r="J472" i="84"/>
  <c r="J471" i="84"/>
  <c r="J470" i="84"/>
  <c r="J469" i="84"/>
  <c r="J468" i="84"/>
  <c r="J467" i="84"/>
  <c r="J466" i="84"/>
  <c r="J465" i="84"/>
  <c r="J464" i="84"/>
  <c r="J463" i="84"/>
  <c r="J462" i="84"/>
  <c r="J461" i="84"/>
  <c r="J460" i="84"/>
  <c r="J459" i="84"/>
  <c r="J458" i="84"/>
  <c r="J457" i="84"/>
  <c r="J456" i="84"/>
  <c r="J455" i="84"/>
  <c r="J454" i="84"/>
  <c r="J453" i="84"/>
  <c r="J452" i="84"/>
  <c r="J451" i="84"/>
  <c r="J450" i="84"/>
  <c r="J449" i="84"/>
  <c r="J448" i="84"/>
  <c r="J447" i="84"/>
  <c r="J446" i="84"/>
  <c r="J445" i="84"/>
  <c r="J444" i="84"/>
  <c r="J443" i="84"/>
  <c r="J442" i="84"/>
  <c r="J441" i="84"/>
  <c r="J440" i="84"/>
  <c r="J439" i="84"/>
  <c r="J438" i="84"/>
  <c r="J437" i="84"/>
  <c r="J436" i="84"/>
  <c r="J435" i="84"/>
  <c r="J434" i="84"/>
  <c r="J433" i="84"/>
  <c r="J432" i="84"/>
  <c r="J431" i="84"/>
  <c r="J430" i="84"/>
  <c r="J429" i="84"/>
  <c r="J428" i="84"/>
  <c r="J427" i="84"/>
  <c r="J426" i="84"/>
  <c r="J425" i="84"/>
  <c r="J424" i="84"/>
  <c r="J423" i="84"/>
  <c r="J422" i="84"/>
  <c r="J421" i="84"/>
  <c r="J420" i="84"/>
  <c r="J419" i="84"/>
  <c r="J418" i="84"/>
  <c r="J417" i="84"/>
  <c r="J416" i="84"/>
  <c r="J415" i="84"/>
  <c r="J414" i="84"/>
  <c r="J413" i="84"/>
  <c r="J412" i="84"/>
  <c r="J411" i="84"/>
  <c r="J410" i="84"/>
  <c r="J409" i="84"/>
  <c r="J408" i="84"/>
  <c r="J407" i="84"/>
  <c r="J406" i="84"/>
  <c r="J405" i="84"/>
  <c r="J404" i="84"/>
  <c r="J403" i="84"/>
  <c r="J402" i="84"/>
  <c r="J401" i="84"/>
  <c r="J400" i="84"/>
  <c r="J399" i="84"/>
  <c r="J398" i="84"/>
  <c r="J397" i="84"/>
  <c r="J396" i="84"/>
  <c r="J395" i="84"/>
  <c r="J394" i="84"/>
  <c r="J393" i="84"/>
  <c r="J392" i="84"/>
  <c r="J391" i="84"/>
  <c r="J390" i="84"/>
  <c r="J389" i="84"/>
  <c r="J388" i="84"/>
  <c r="J387" i="84"/>
  <c r="J386" i="84"/>
  <c r="J385" i="84"/>
  <c r="J384" i="84"/>
  <c r="J383" i="84"/>
  <c r="J382" i="84"/>
  <c r="J381" i="84"/>
  <c r="J380" i="84"/>
  <c r="J379" i="84"/>
  <c r="J378" i="84"/>
  <c r="J377" i="84"/>
  <c r="J376" i="84"/>
  <c r="J375" i="84"/>
  <c r="J374" i="84"/>
  <c r="J373" i="84"/>
  <c r="J372" i="84"/>
  <c r="J371" i="84"/>
  <c r="J370" i="84"/>
  <c r="J369" i="84"/>
  <c r="J368" i="84"/>
  <c r="J367" i="84"/>
  <c r="J366" i="84"/>
  <c r="J365" i="84"/>
  <c r="J364" i="84"/>
  <c r="J363" i="84"/>
  <c r="J362" i="84"/>
  <c r="J361" i="84"/>
  <c r="J360" i="84"/>
  <c r="J359" i="84"/>
  <c r="J358" i="84"/>
  <c r="J357" i="84"/>
  <c r="J356" i="84"/>
  <c r="J355" i="84"/>
  <c r="J354" i="84"/>
  <c r="J353" i="84"/>
  <c r="J352" i="84"/>
  <c r="J351" i="84"/>
  <c r="J350" i="84"/>
  <c r="J349" i="84"/>
  <c r="J348" i="84"/>
  <c r="J347" i="84"/>
  <c r="J346" i="84"/>
  <c r="J345" i="84"/>
  <c r="J344" i="84"/>
  <c r="J343" i="84"/>
  <c r="J342" i="84"/>
  <c r="J341" i="84"/>
  <c r="J340" i="84"/>
  <c r="J339" i="84"/>
  <c r="J338" i="84"/>
  <c r="J337" i="84"/>
  <c r="J336" i="84"/>
  <c r="J335" i="84"/>
  <c r="J334" i="84"/>
  <c r="J333" i="84"/>
  <c r="J332" i="84"/>
  <c r="J331" i="84"/>
  <c r="J330" i="84"/>
  <c r="J329" i="84"/>
  <c r="J328" i="84"/>
  <c r="J327" i="84"/>
  <c r="J326" i="84"/>
  <c r="J325" i="84"/>
  <c r="J324" i="84"/>
  <c r="J323" i="84"/>
  <c r="J322" i="84"/>
  <c r="J321" i="84"/>
  <c r="J320" i="84"/>
  <c r="J319" i="84"/>
  <c r="J318" i="84"/>
  <c r="J317" i="84"/>
  <c r="J316" i="84"/>
  <c r="J315" i="84"/>
  <c r="J314" i="84"/>
  <c r="J313" i="84"/>
  <c r="J312" i="84"/>
  <c r="J311" i="84"/>
  <c r="J310" i="84"/>
  <c r="J309" i="84"/>
  <c r="J308" i="84"/>
  <c r="J307" i="84"/>
  <c r="J306" i="84"/>
  <c r="J305" i="84"/>
  <c r="J304" i="84"/>
  <c r="J303" i="84"/>
  <c r="J302" i="84"/>
  <c r="J301" i="84"/>
  <c r="J300" i="84"/>
  <c r="J299" i="84"/>
  <c r="J298" i="84"/>
  <c r="J297" i="84"/>
  <c r="J296" i="84"/>
  <c r="J295" i="84"/>
  <c r="J294" i="84"/>
  <c r="J293" i="84"/>
  <c r="J292" i="84"/>
  <c r="J291" i="84"/>
  <c r="J290" i="84"/>
  <c r="J289" i="84"/>
  <c r="J288" i="84"/>
  <c r="J287" i="84"/>
  <c r="J286" i="84"/>
  <c r="J285" i="84"/>
  <c r="J284" i="84"/>
  <c r="J283" i="84"/>
  <c r="J282" i="84"/>
  <c r="J281" i="84"/>
  <c r="J280" i="84"/>
  <c r="J279" i="84"/>
  <c r="J278" i="84"/>
  <c r="J277" i="84"/>
  <c r="J276" i="84"/>
  <c r="J275" i="84"/>
  <c r="J274" i="84"/>
  <c r="J273" i="84"/>
  <c r="J272" i="84"/>
  <c r="J271" i="84"/>
  <c r="J270" i="84"/>
  <c r="J269" i="84"/>
  <c r="J268" i="84"/>
  <c r="J267" i="84"/>
  <c r="J266" i="84"/>
  <c r="J265" i="84"/>
  <c r="J264" i="84"/>
  <c r="J263" i="84"/>
  <c r="J262" i="84"/>
  <c r="J261" i="84"/>
  <c r="J260" i="84"/>
  <c r="J259" i="84"/>
  <c r="J258" i="84"/>
  <c r="J257" i="84"/>
  <c r="J256" i="84"/>
  <c r="J255" i="84"/>
  <c r="J254" i="84"/>
  <c r="J253" i="84"/>
  <c r="J252" i="84"/>
  <c r="J251" i="84"/>
  <c r="J250" i="84"/>
  <c r="J249" i="84"/>
  <c r="J248" i="84"/>
  <c r="J247" i="84"/>
  <c r="J246" i="84"/>
  <c r="J245" i="84"/>
  <c r="J244" i="84"/>
  <c r="J243" i="84"/>
  <c r="J242" i="84"/>
  <c r="J241" i="84"/>
  <c r="J240" i="84"/>
  <c r="J239" i="84"/>
  <c r="J238" i="84"/>
  <c r="J237" i="84"/>
  <c r="J236" i="84"/>
  <c r="J235" i="84"/>
  <c r="J234" i="84"/>
  <c r="J233" i="84"/>
  <c r="J232" i="84"/>
  <c r="J231" i="84"/>
  <c r="J230" i="84"/>
  <c r="J229" i="84"/>
  <c r="J228" i="84"/>
  <c r="J227" i="84"/>
  <c r="J226" i="84"/>
  <c r="J225" i="84"/>
  <c r="J224" i="84"/>
  <c r="J223" i="84"/>
  <c r="J222" i="84"/>
  <c r="J221" i="84"/>
  <c r="J220" i="84"/>
  <c r="J219" i="84"/>
  <c r="J218" i="84"/>
  <c r="J217" i="84"/>
  <c r="J216" i="84"/>
  <c r="J215" i="84"/>
  <c r="J214" i="84"/>
  <c r="J213" i="84"/>
  <c r="J212" i="84"/>
  <c r="J211" i="84"/>
  <c r="J210" i="84"/>
  <c r="J209" i="84"/>
  <c r="J208" i="84"/>
  <c r="J207" i="84"/>
  <c r="J206" i="84"/>
  <c r="J205" i="84"/>
  <c r="J204" i="84"/>
  <c r="J203" i="84"/>
  <c r="J202" i="84"/>
  <c r="J201" i="84"/>
  <c r="J200" i="84"/>
  <c r="J199" i="84"/>
  <c r="J198" i="84"/>
  <c r="J197" i="84"/>
  <c r="J196" i="84"/>
  <c r="J195" i="84"/>
  <c r="J194" i="84"/>
  <c r="J193" i="84"/>
  <c r="J192" i="84"/>
  <c r="J191" i="84"/>
  <c r="J190" i="84"/>
  <c r="J189" i="84"/>
  <c r="J188" i="84"/>
  <c r="J187" i="84"/>
  <c r="J186" i="84"/>
  <c r="J185" i="84"/>
  <c r="J184" i="84"/>
  <c r="J183" i="84"/>
  <c r="J182" i="84"/>
  <c r="J181" i="84"/>
  <c r="J180" i="84"/>
  <c r="J179" i="84"/>
  <c r="J178" i="84"/>
  <c r="J177" i="84"/>
  <c r="J176" i="84"/>
  <c r="J175" i="84"/>
  <c r="J174" i="84"/>
  <c r="J173" i="84"/>
  <c r="J172" i="84"/>
  <c r="J171" i="84"/>
  <c r="J170" i="84"/>
  <c r="J169" i="84"/>
  <c r="J168" i="84"/>
  <c r="J167" i="84"/>
  <c r="J166" i="84"/>
  <c r="J165" i="84"/>
  <c r="J164" i="84"/>
  <c r="J163" i="84"/>
  <c r="J162" i="84"/>
  <c r="J161" i="84"/>
  <c r="J160" i="84"/>
  <c r="J159" i="84"/>
  <c r="J158" i="84"/>
  <c r="J157" i="84"/>
  <c r="J156" i="84"/>
  <c r="J155" i="84"/>
  <c r="J154" i="84"/>
  <c r="J153" i="84"/>
  <c r="J152" i="84"/>
  <c r="J151" i="84"/>
  <c r="J150" i="84"/>
  <c r="J149" i="84"/>
  <c r="J148" i="84"/>
  <c r="J147" i="84"/>
  <c r="J146" i="84"/>
  <c r="J145" i="84"/>
  <c r="J144" i="84"/>
  <c r="J143" i="84"/>
  <c r="J142" i="84"/>
  <c r="J141" i="84"/>
  <c r="J140" i="84"/>
  <c r="J139" i="84"/>
  <c r="J138" i="84"/>
  <c r="J137" i="84"/>
  <c r="J136" i="84"/>
  <c r="J135" i="84"/>
  <c r="J134" i="84"/>
  <c r="J133" i="84"/>
  <c r="J132" i="84"/>
  <c r="J131" i="84"/>
  <c r="J130" i="84"/>
  <c r="J129" i="84"/>
  <c r="J128" i="84"/>
  <c r="J127" i="84"/>
  <c r="J126" i="84"/>
  <c r="J125" i="84"/>
  <c r="J124" i="84"/>
  <c r="J123" i="84"/>
  <c r="J122" i="84"/>
  <c r="J121" i="84"/>
  <c r="J120" i="84"/>
  <c r="J119" i="84"/>
  <c r="J118" i="84"/>
  <c r="J117" i="84"/>
  <c r="J116" i="84"/>
  <c r="J115" i="84"/>
  <c r="J114" i="84"/>
  <c r="J113" i="84"/>
  <c r="J112" i="84"/>
  <c r="J111" i="84"/>
  <c r="J110" i="84"/>
  <c r="J109" i="84"/>
  <c r="J108" i="84"/>
  <c r="J107" i="84"/>
  <c r="J106" i="84"/>
  <c r="J105" i="84"/>
  <c r="J104" i="84"/>
  <c r="J103" i="84"/>
  <c r="J102" i="84"/>
  <c r="J101" i="84"/>
  <c r="J100" i="84"/>
  <c r="J99" i="84"/>
  <c r="J98" i="84"/>
  <c r="J97" i="84"/>
  <c r="J96" i="84"/>
  <c r="J95" i="84"/>
  <c r="J94" i="84"/>
  <c r="J93" i="84"/>
  <c r="J92" i="84"/>
  <c r="J91" i="84"/>
  <c r="J90" i="84"/>
  <c r="J89" i="84"/>
  <c r="J88" i="84"/>
  <c r="J87" i="84"/>
  <c r="J86" i="84"/>
  <c r="J85" i="84"/>
  <c r="J84" i="84"/>
  <c r="J83" i="84"/>
  <c r="J82" i="84"/>
  <c r="J81" i="84"/>
  <c r="J80" i="84"/>
  <c r="J79" i="84"/>
  <c r="J78" i="84"/>
  <c r="J77" i="84"/>
  <c r="J76" i="84"/>
  <c r="J75" i="84"/>
  <c r="J74" i="84"/>
  <c r="J73" i="84"/>
  <c r="J72" i="84"/>
  <c r="J71" i="84"/>
  <c r="J70" i="84"/>
  <c r="J69" i="84"/>
  <c r="J68" i="84"/>
  <c r="J67" i="84"/>
  <c r="J66" i="84"/>
  <c r="J65" i="84"/>
  <c r="J64" i="84"/>
  <c r="J63" i="84"/>
  <c r="J62" i="84"/>
  <c r="J61" i="84"/>
  <c r="J60" i="84"/>
  <c r="J59" i="84"/>
  <c r="J58" i="84"/>
  <c r="J57" i="84"/>
  <c r="J56" i="84"/>
  <c r="J55" i="84"/>
  <c r="J54" i="84"/>
  <c r="J53" i="84"/>
  <c r="J52" i="84"/>
  <c r="J51" i="84"/>
  <c r="J50" i="84"/>
  <c r="J49" i="84"/>
  <c r="J48" i="84"/>
  <c r="J47" i="84"/>
  <c r="J46" i="84"/>
  <c r="J45" i="84"/>
  <c r="J44" i="84"/>
  <c r="J43" i="84"/>
  <c r="J42" i="84"/>
  <c r="J41" i="84"/>
  <c r="J40" i="84"/>
  <c r="J39" i="84"/>
  <c r="J38" i="84"/>
  <c r="J37" i="84"/>
  <c r="J36" i="84"/>
  <c r="J35" i="84"/>
  <c r="J34" i="84"/>
  <c r="J33" i="84"/>
  <c r="J32" i="84"/>
  <c r="J31" i="84"/>
  <c r="J30" i="84"/>
  <c r="J29" i="84"/>
  <c r="J28" i="84"/>
  <c r="J27" i="84"/>
  <c r="J26" i="84"/>
  <c r="J25" i="84"/>
  <c r="J24" i="84"/>
  <c r="J23" i="84"/>
  <c r="J22" i="84"/>
  <c r="J21" i="84"/>
  <c r="J20" i="84"/>
  <c r="J19" i="84"/>
  <c r="J18" i="84"/>
  <c r="J17" i="84"/>
  <c r="J16" i="84"/>
  <c r="J15" i="84"/>
  <c r="J14" i="84"/>
  <c r="J13" i="84"/>
  <c r="J512" i="74"/>
  <c r="J511" i="74"/>
  <c r="J510" i="74"/>
  <c r="J509" i="74"/>
  <c r="J508" i="74"/>
  <c r="J507" i="74"/>
  <c r="J506" i="74"/>
  <c r="J505" i="74"/>
  <c r="J504" i="74"/>
  <c r="J503" i="74"/>
  <c r="J502" i="74"/>
  <c r="J501" i="74"/>
  <c r="J500" i="74"/>
  <c r="J499" i="74"/>
  <c r="J498" i="74"/>
  <c r="J497" i="74"/>
  <c r="J496" i="74"/>
  <c r="J495" i="74"/>
  <c r="J494" i="74"/>
  <c r="J493" i="74"/>
  <c r="J492" i="74"/>
  <c r="J491" i="74"/>
  <c r="J490" i="74"/>
  <c r="J489" i="74"/>
  <c r="J488" i="74"/>
  <c r="J487" i="74"/>
  <c r="J486" i="74"/>
  <c r="J485" i="74"/>
  <c r="J484" i="74"/>
  <c r="J483" i="74"/>
  <c r="J482" i="74"/>
  <c r="J481" i="74"/>
  <c r="J480" i="74"/>
  <c r="J479" i="74"/>
  <c r="J478" i="74"/>
  <c r="J477" i="74"/>
  <c r="J476" i="74"/>
  <c r="J475" i="74"/>
  <c r="J474" i="74"/>
  <c r="J473" i="74"/>
  <c r="J472" i="74"/>
  <c r="J471" i="74"/>
  <c r="J470" i="74"/>
  <c r="J469" i="74"/>
  <c r="J468" i="74"/>
  <c r="J467" i="74"/>
  <c r="J466" i="74"/>
  <c r="J465" i="74"/>
  <c r="J464" i="74"/>
  <c r="J463" i="74"/>
  <c r="J462" i="74"/>
  <c r="J461" i="74"/>
  <c r="J460" i="74"/>
  <c r="J459" i="74"/>
  <c r="J458" i="74"/>
  <c r="J457" i="74"/>
  <c r="J456" i="74"/>
  <c r="J455" i="74"/>
  <c r="J454" i="74"/>
  <c r="J453" i="74"/>
  <c r="J452" i="74"/>
  <c r="J451" i="74"/>
  <c r="J450" i="74"/>
  <c r="J449" i="74"/>
  <c r="J448" i="74"/>
  <c r="J447" i="74"/>
  <c r="J446" i="74"/>
  <c r="J445" i="74"/>
  <c r="J444" i="74"/>
  <c r="J443" i="74"/>
  <c r="J442" i="74"/>
  <c r="J441" i="74"/>
  <c r="J440" i="74"/>
  <c r="J439" i="74"/>
  <c r="J438" i="74"/>
  <c r="J437" i="74"/>
  <c r="J436" i="74"/>
  <c r="J435" i="74"/>
  <c r="J434" i="74"/>
  <c r="J433" i="74"/>
  <c r="J432" i="74"/>
  <c r="J431" i="74"/>
  <c r="J430" i="74"/>
  <c r="J429" i="74"/>
  <c r="J428" i="74"/>
  <c r="J427" i="74"/>
  <c r="J426" i="74"/>
  <c r="J425" i="74"/>
  <c r="J424" i="74"/>
  <c r="J423" i="74"/>
  <c r="J422" i="74"/>
  <c r="J421" i="74"/>
  <c r="J420" i="74"/>
  <c r="J419" i="74"/>
  <c r="J418" i="74"/>
  <c r="J417" i="74"/>
  <c r="J416" i="74"/>
  <c r="J415" i="74"/>
  <c r="J414" i="74"/>
  <c r="J413" i="74"/>
  <c r="J412" i="74"/>
  <c r="J411" i="74"/>
  <c r="J410" i="74"/>
  <c r="J409" i="74"/>
  <c r="J408" i="74"/>
  <c r="J407" i="74"/>
  <c r="J406" i="74"/>
  <c r="J405" i="74"/>
  <c r="J404" i="74"/>
  <c r="J403" i="74"/>
  <c r="J402" i="74"/>
  <c r="J401" i="74"/>
  <c r="J400" i="74"/>
  <c r="J399" i="74"/>
  <c r="J398" i="74"/>
  <c r="J397" i="74"/>
  <c r="J396" i="74"/>
  <c r="J395" i="74"/>
  <c r="J394" i="74"/>
  <c r="J393" i="74"/>
  <c r="J392" i="74"/>
  <c r="J391" i="74"/>
  <c r="J390" i="74"/>
  <c r="J389" i="74"/>
  <c r="J388" i="74"/>
  <c r="J387" i="74"/>
  <c r="J386" i="74"/>
  <c r="J385" i="74"/>
  <c r="J384" i="74"/>
  <c r="J383" i="74"/>
  <c r="J382" i="74"/>
  <c r="J381" i="74"/>
  <c r="J380" i="74"/>
  <c r="J379" i="74"/>
  <c r="J378" i="74"/>
  <c r="J377" i="74"/>
  <c r="J376" i="74"/>
  <c r="J375" i="74"/>
  <c r="J374" i="74"/>
  <c r="J373" i="74"/>
  <c r="J372" i="74"/>
  <c r="J371" i="74"/>
  <c r="J370" i="74"/>
  <c r="J369" i="74"/>
  <c r="J368" i="74"/>
  <c r="J367" i="74"/>
  <c r="J366" i="74"/>
  <c r="J365" i="74"/>
  <c r="J364" i="74"/>
  <c r="J363" i="74"/>
  <c r="J362" i="74"/>
  <c r="J361" i="74"/>
  <c r="J360" i="74"/>
  <c r="J359" i="74"/>
  <c r="J358" i="74"/>
  <c r="J357" i="74"/>
  <c r="J356" i="74"/>
  <c r="J355" i="74"/>
  <c r="J354" i="74"/>
  <c r="J353" i="74"/>
  <c r="J352" i="74"/>
  <c r="J351" i="74"/>
  <c r="J350" i="74"/>
  <c r="J349" i="74"/>
  <c r="J348" i="74"/>
  <c r="J347" i="74"/>
  <c r="J346" i="74"/>
  <c r="J345" i="74"/>
  <c r="J344" i="74"/>
  <c r="J343" i="74"/>
  <c r="J342" i="74"/>
  <c r="J341" i="74"/>
  <c r="J340" i="74"/>
  <c r="J339" i="74"/>
  <c r="J338" i="74"/>
  <c r="J337" i="74"/>
  <c r="J336" i="74"/>
  <c r="J335" i="74"/>
  <c r="J334" i="74"/>
  <c r="J333" i="74"/>
  <c r="J332" i="74"/>
  <c r="J331" i="74"/>
  <c r="J330" i="74"/>
  <c r="J329" i="74"/>
  <c r="J328" i="74"/>
  <c r="J327" i="74"/>
  <c r="J326" i="74"/>
  <c r="J325" i="74"/>
  <c r="J324" i="74"/>
  <c r="J323" i="74"/>
  <c r="J322" i="74"/>
  <c r="J321" i="74"/>
  <c r="J320" i="74"/>
  <c r="J319" i="74"/>
  <c r="J318" i="74"/>
  <c r="J317" i="74"/>
  <c r="J316" i="74"/>
  <c r="J315" i="74"/>
  <c r="J314" i="74"/>
  <c r="J313" i="74"/>
  <c r="J312" i="74"/>
  <c r="J311" i="74"/>
  <c r="J310" i="74"/>
  <c r="J309" i="74"/>
  <c r="J308" i="74"/>
  <c r="J307" i="74"/>
  <c r="J306" i="74"/>
  <c r="J305" i="74"/>
  <c r="J304" i="74"/>
  <c r="J303" i="74"/>
  <c r="J302" i="74"/>
  <c r="J301" i="74"/>
  <c r="J300" i="74"/>
  <c r="J299" i="74"/>
  <c r="J298" i="74"/>
  <c r="J297" i="74"/>
  <c r="J296" i="74"/>
  <c r="J295" i="74"/>
  <c r="J294" i="74"/>
  <c r="J293" i="74"/>
  <c r="J292" i="74"/>
  <c r="J291" i="74"/>
  <c r="J290" i="74"/>
  <c r="J289" i="74"/>
  <c r="J288" i="74"/>
  <c r="J287" i="74"/>
  <c r="J286" i="74"/>
  <c r="J285" i="74"/>
  <c r="J284" i="74"/>
  <c r="J283" i="74"/>
  <c r="J282" i="74"/>
  <c r="J281" i="74"/>
  <c r="J280" i="74"/>
  <c r="J279" i="74"/>
  <c r="J278" i="74"/>
  <c r="J277" i="74"/>
  <c r="J276" i="74"/>
  <c r="J275" i="74"/>
  <c r="J274" i="74"/>
  <c r="J273" i="74"/>
  <c r="J272" i="74"/>
  <c r="J271" i="74"/>
  <c r="J270" i="74"/>
  <c r="J269" i="74"/>
  <c r="J268" i="74"/>
  <c r="J267" i="74"/>
  <c r="J266" i="74"/>
  <c r="J265" i="74"/>
  <c r="J264" i="74"/>
  <c r="J263" i="74"/>
  <c r="J262" i="74"/>
  <c r="J261" i="74"/>
  <c r="J260" i="74"/>
  <c r="J259" i="74"/>
  <c r="J258" i="74"/>
  <c r="J257" i="74"/>
  <c r="J256" i="74"/>
  <c r="J255" i="74"/>
  <c r="J254" i="74"/>
  <c r="J253" i="74"/>
  <c r="J252" i="74"/>
  <c r="J251" i="74"/>
  <c r="J250" i="74"/>
  <c r="J249" i="74"/>
  <c r="J248" i="74"/>
  <c r="J247" i="74"/>
  <c r="J246" i="74"/>
  <c r="J245" i="74"/>
  <c r="J244" i="74"/>
  <c r="J243" i="74"/>
  <c r="J242" i="74"/>
  <c r="J241" i="74"/>
  <c r="J240" i="74"/>
  <c r="J239" i="74"/>
  <c r="J238" i="74"/>
  <c r="J237" i="74"/>
  <c r="J236" i="74"/>
  <c r="J235" i="74"/>
  <c r="J234" i="74"/>
  <c r="J233" i="74"/>
  <c r="J232" i="74"/>
  <c r="J231" i="74"/>
  <c r="J230" i="74"/>
  <c r="J229" i="74"/>
  <c r="J228" i="74"/>
  <c r="J227" i="74"/>
  <c r="J226" i="74"/>
  <c r="J225" i="74"/>
  <c r="J224" i="74"/>
  <c r="J223" i="74"/>
  <c r="J222" i="74"/>
  <c r="J221" i="74"/>
  <c r="J220" i="74"/>
  <c r="J219" i="74"/>
  <c r="J218" i="74"/>
  <c r="J217" i="74"/>
  <c r="J216" i="74"/>
  <c r="J215" i="74"/>
  <c r="J214" i="74"/>
  <c r="J213" i="74"/>
  <c r="J212" i="74"/>
  <c r="J211" i="74"/>
  <c r="J210" i="74"/>
  <c r="J209" i="74"/>
  <c r="J208" i="74"/>
  <c r="J207" i="74"/>
  <c r="J206" i="74"/>
  <c r="J205" i="74"/>
  <c r="J204" i="74"/>
  <c r="J203" i="74"/>
  <c r="J202" i="74"/>
  <c r="J201" i="74"/>
  <c r="J200" i="74"/>
  <c r="J199" i="74"/>
  <c r="J198" i="74"/>
  <c r="J197" i="74"/>
  <c r="J196" i="74"/>
  <c r="J195" i="74"/>
  <c r="J194" i="74"/>
  <c r="J193" i="74"/>
  <c r="J192" i="74"/>
  <c r="J191" i="74"/>
  <c r="J190" i="74"/>
  <c r="J189" i="74"/>
  <c r="J188" i="74"/>
  <c r="J187" i="74"/>
  <c r="J186" i="74"/>
  <c r="J185" i="74"/>
  <c r="J184" i="74"/>
  <c r="J183" i="74"/>
  <c r="J182" i="74"/>
  <c r="J181" i="74"/>
  <c r="J180" i="74"/>
  <c r="J179" i="74"/>
  <c r="J178" i="74"/>
  <c r="J177" i="74"/>
  <c r="J176" i="74"/>
  <c r="J175" i="74"/>
  <c r="J174" i="74"/>
  <c r="J173" i="74"/>
  <c r="J172" i="74"/>
  <c r="J171" i="74"/>
  <c r="J170" i="74"/>
  <c r="J169" i="74"/>
  <c r="J168" i="74"/>
  <c r="J167" i="74"/>
  <c r="J166" i="74"/>
  <c r="J165" i="74"/>
  <c r="J164" i="74"/>
  <c r="J163" i="74"/>
  <c r="J162" i="74"/>
  <c r="J161" i="74"/>
  <c r="J160" i="74"/>
  <c r="J159" i="74"/>
  <c r="J158" i="74"/>
  <c r="J157" i="74"/>
  <c r="J156" i="74"/>
  <c r="J155" i="74"/>
  <c r="J154" i="74"/>
  <c r="J153" i="74"/>
  <c r="J152" i="74"/>
  <c r="J151" i="74"/>
  <c r="J150" i="74"/>
  <c r="J149" i="74"/>
  <c r="J148" i="74"/>
  <c r="J147" i="74"/>
  <c r="J146" i="74"/>
  <c r="J145" i="74"/>
  <c r="J144" i="74"/>
  <c r="J143" i="74"/>
  <c r="J142" i="74"/>
  <c r="J141" i="74"/>
  <c r="J140" i="74"/>
  <c r="J139" i="74"/>
  <c r="J138" i="74"/>
  <c r="J137" i="74"/>
  <c r="J136" i="74"/>
  <c r="J135" i="74"/>
  <c r="J134" i="74"/>
  <c r="J133" i="74"/>
  <c r="J132" i="74"/>
  <c r="J131" i="74"/>
  <c r="J130" i="74"/>
  <c r="J129" i="74"/>
  <c r="J128" i="74"/>
  <c r="J127" i="74"/>
  <c r="J126" i="74"/>
  <c r="J125" i="74"/>
  <c r="J124" i="74"/>
  <c r="J123" i="74"/>
  <c r="J122" i="74"/>
  <c r="J121" i="74"/>
  <c r="J120" i="74"/>
  <c r="J119" i="74"/>
  <c r="J118" i="74"/>
  <c r="J117" i="74"/>
  <c r="J116" i="74"/>
  <c r="J115" i="74"/>
  <c r="J114" i="74"/>
  <c r="J113" i="74"/>
  <c r="J112" i="74"/>
  <c r="J111" i="74"/>
  <c r="J110" i="74"/>
  <c r="J109" i="74"/>
  <c r="J108" i="74"/>
  <c r="J107" i="74"/>
  <c r="J106" i="74"/>
  <c r="J105" i="74"/>
  <c r="J104" i="74"/>
  <c r="J103" i="74"/>
  <c r="J102" i="74"/>
  <c r="J101" i="74"/>
  <c r="J100" i="74"/>
  <c r="J99" i="74"/>
  <c r="J98" i="74"/>
  <c r="J97" i="74"/>
  <c r="J96" i="74"/>
  <c r="J95" i="74"/>
  <c r="J94" i="74"/>
  <c r="J93" i="74"/>
  <c r="J92" i="74"/>
  <c r="J91" i="74"/>
  <c r="J90" i="74"/>
  <c r="J89" i="74"/>
  <c r="J88" i="74"/>
  <c r="J87" i="74"/>
  <c r="J86" i="74"/>
  <c r="J85" i="74"/>
  <c r="J84" i="74"/>
  <c r="J83" i="74"/>
  <c r="J82" i="74"/>
  <c r="J81" i="74"/>
  <c r="J80" i="74"/>
  <c r="J79" i="74"/>
  <c r="J78" i="74"/>
  <c r="J77" i="74"/>
  <c r="J76" i="74"/>
  <c r="J75" i="74"/>
  <c r="J74" i="74"/>
  <c r="J73" i="74"/>
  <c r="J72" i="74"/>
  <c r="J71" i="74"/>
  <c r="J70" i="74"/>
  <c r="J69" i="74"/>
  <c r="J68" i="74"/>
  <c r="J67" i="74"/>
  <c r="J66" i="74"/>
  <c r="J65" i="74"/>
  <c r="J64" i="74"/>
  <c r="J63" i="74"/>
  <c r="J62" i="74"/>
  <c r="J61" i="74"/>
  <c r="J60" i="74"/>
  <c r="J59" i="74"/>
  <c r="J58" i="74"/>
  <c r="J57" i="74"/>
  <c r="J56" i="74"/>
  <c r="J55" i="74"/>
  <c r="J54" i="74"/>
  <c r="J53" i="74"/>
  <c r="J52" i="74"/>
  <c r="J51" i="74"/>
  <c r="J50" i="74"/>
  <c r="J49" i="74"/>
  <c r="J48" i="74"/>
  <c r="J47" i="74"/>
  <c r="J46" i="74"/>
  <c r="J45" i="74"/>
  <c r="J44" i="74"/>
  <c r="J43" i="74"/>
  <c r="J42" i="74"/>
  <c r="J41" i="74"/>
  <c r="J40" i="74"/>
  <c r="J39" i="74"/>
  <c r="J38" i="74"/>
  <c r="J37" i="74"/>
  <c r="J36" i="74"/>
  <c r="J35" i="74"/>
  <c r="J34" i="74"/>
  <c r="J33" i="74"/>
  <c r="J32" i="74"/>
  <c r="J31" i="74"/>
  <c r="J30" i="74"/>
  <c r="J29" i="74"/>
  <c r="J28" i="74"/>
  <c r="J27" i="74"/>
  <c r="J26" i="74"/>
  <c r="J25" i="74"/>
  <c r="J24" i="74"/>
  <c r="J23" i="74"/>
  <c r="J22" i="74"/>
  <c r="J21" i="74"/>
  <c r="J20" i="74"/>
  <c r="J19" i="74"/>
  <c r="J18" i="74"/>
  <c r="J17" i="74"/>
  <c r="J16" i="74"/>
  <c r="J15" i="74"/>
  <c r="J14" i="74"/>
  <c r="J13" i="74"/>
  <c r="AQ67" i="39"/>
  <c r="AQ66" i="39"/>
  <c r="AN67" i="39"/>
  <c r="AN66" i="39"/>
  <c r="J67" i="39"/>
  <c r="J66" i="39"/>
  <c r="AE67" i="39"/>
  <c r="AE66" i="39"/>
  <c r="AN61" i="39"/>
  <c r="AN60" i="39"/>
  <c r="AN59" i="39"/>
  <c r="AN58" i="39"/>
  <c r="AN57" i="39"/>
  <c r="AN56" i="39"/>
  <c r="AK61" i="39"/>
  <c r="AK60" i="39"/>
  <c r="AK59" i="39"/>
  <c r="AK58" i="39"/>
  <c r="AK57" i="39"/>
  <c r="AK56" i="39"/>
  <c r="AH61" i="39"/>
  <c r="AH60" i="39"/>
  <c r="AH59" i="39"/>
  <c r="AH58" i="39"/>
  <c r="AH57" i="39"/>
  <c r="AH56" i="39"/>
  <c r="AE61" i="39"/>
  <c r="AE60" i="39"/>
  <c r="AE59" i="39"/>
  <c r="AE58" i="39"/>
  <c r="AE57" i="39"/>
  <c r="AE56" i="39"/>
  <c r="AB61" i="39"/>
  <c r="AB60" i="39"/>
  <c r="AB59" i="39"/>
  <c r="AB58" i="39"/>
  <c r="AB57" i="39"/>
  <c r="AB56" i="39"/>
  <c r="Y61" i="39"/>
  <c r="Y60" i="39"/>
  <c r="Y59" i="39"/>
  <c r="Y58" i="39"/>
  <c r="Y57" i="39"/>
  <c r="Y56" i="39"/>
  <c r="V61" i="39"/>
  <c r="V60" i="39"/>
  <c r="V59" i="39"/>
  <c r="V58" i="39"/>
  <c r="V57" i="39"/>
  <c r="V56" i="39"/>
  <c r="S61" i="39"/>
  <c r="S60" i="39"/>
  <c r="S59" i="39"/>
  <c r="S58" i="39"/>
  <c r="S57" i="39"/>
  <c r="S56" i="39"/>
  <c r="P61" i="39"/>
  <c r="P60" i="39"/>
  <c r="P59" i="39"/>
  <c r="P58" i="39"/>
  <c r="P57" i="39"/>
  <c r="P56" i="39"/>
  <c r="M61" i="39"/>
  <c r="M60" i="39"/>
  <c r="M59" i="39"/>
  <c r="M58" i="39"/>
  <c r="M57" i="39"/>
  <c r="M56" i="39"/>
  <c r="AQ61" i="39"/>
  <c r="AQ60" i="39"/>
  <c r="AQ59" i="39"/>
  <c r="AQ58" i="39"/>
  <c r="AQ57" i="39"/>
  <c r="AQ56" i="39"/>
  <c r="J61" i="39"/>
  <c r="J60" i="39"/>
  <c r="J59" i="39"/>
  <c r="J58" i="39"/>
  <c r="J57" i="39"/>
  <c r="J56" i="39"/>
  <c r="AK66" i="39"/>
  <c r="AK67" i="39"/>
  <c r="AH67" i="39"/>
  <c r="AH66" i="39"/>
  <c r="AB67" i="39"/>
  <c r="AB66" i="39"/>
  <c r="Y67" i="39"/>
  <c r="Y66" i="39"/>
  <c r="V67" i="39"/>
  <c r="V66" i="39"/>
  <c r="S67" i="39"/>
  <c r="S66" i="39"/>
  <c r="P67" i="39"/>
  <c r="P66" i="39"/>
  <c r="M67" i="39"/>
  <c r="M66" i="39"/>
  <c r="E512" i="91" l="1"/>
  <c r="E511" i="91"/>
  <c r="E510" i="91"/>
  <c r="E509" i="91"/>
  <c r="E508" i="91"/>
  <c r="E507" i="91"/>
  <c r="E506" i="91"/>
  <c r="E505" i="91"/>
  <c r="E504" i="91"/>
  <c r="E503" i="91"/>
  <c r="E502" i="91"/>
  <c r="E501" i="91"/>
  <c r="E500" i="91"/>
  <c r="E499" i="91"/>
  <c r="E498" i="91"/>
  <c r="E497" i="91"/>
  <c r="E496" i="91"/>
  <c r="E495" i="91"/>
  <c r="E494" i="91"/>
  <c r="E493" i="91"/>
  <c r="E492" i="91"/>
  <c r="E491" i="91"/>
  <c r="E490" i="91"/>
  <c r="E489" i="91"/>
  <c r="E488" i="91"/>
  <c r="E487" i="91"/>
  <c r="E486" i="91"/>
  <c r="E485" i="91"/>
  <c r="E484" i="91"/>
  <c r="E483" i="91"/>
  <c r="E482" i="91"/>
  <c r="E481" i="91"/>
  <c r="E480" i="91"/>
  <c r="E479" i="91"/>
  <c r="E478" i="91"/>
  <c r="E477" i="91"/>
  <c r="E476" i="91"/>
  <c r="E475" i="91"/>
  <c r="E474" i="91"/>
  <c r="E473" i="91"/>
  <c r="E472" i="91"/>
  <c r="E471" i="91"/>
  <c r="E470" i="91"/>
  <c r="E469" i="91"/>
  <c r="E468" i="91"/>
  <c r="E467" i="91"/>
  <c r="E466" i="91"/>
  <c r="E465" i="91"/>
  <c r="E464" i="91"/>
  <c r="E463" i="91"/>
  <c r="E462" i="91"/>
  <c r="E461" i="91"/>
  <c r="E460" i="91"/>
  <c r="E459" i="91"/>
  <c r="E458" i="91"/>
  <c r="E457" i="91"/>
  <c r="E456" i="91"/>
  <c r="E455" i="91"/>
  <c r="E454" i="91"/>
  <c r="E453" i="91"/>
  <c r="E452" i="91"/>
  <c r="E451" i="91"/>
  <c r="E450" i="91"/>
  <c r="E449" i="91"/>
  <c r="E448" i="91"/>
  <c r="E447" i="91"/>
  <c r="E446" i="91"/>
  <c r="E445" i="91"/>
  <c r="E444" i="91"/>
  <c r="E443" i="91"/>
  <c r="E442" i="91"/>
  <c r="E441" i="91"/>
  <c r="E440" i="91"/>
  <c r="E439" i="91"/>
  <c r="E438" i="91"/>
  <c r="E437" i="91"/>
  <c r="E436" i="91"/>
  <c r="E435" i="91"/>
  <c r="E434" i="91"/>
  <c r="E433" i="91"/>
  <c r="E432" i="91"/>
  <c r="E431" i="91"/>
  <c r="E430" i="91"/>
  <c r="E429" i="91"/>
  <c r="E428" i="91"/>
  <c r="E427" i="91"/>
  <c r="E426" i="91"/>
  <c r="E425" i="91"/>
  <c r="E424" i="91"/>
  <c r="E423" i="91"/>
  <c r="E422" i="91"/>
  <c r="E421" i="91"/>
  <c r="E420" i="91"/>
  <c r="E419" i="91"/>
  <c r="E418" i="91"/>
  <c r="E417" i="91"/>
  <c r="E416" i="91"/>
  <c r="E415" i="91"/>
  <c r="E414" i="91"/>
  <c r="E413" i="91"/>
  <c r="E412" i="91"/>
  <c r="E411" i="91"/>
  <c r="E410" i="91"/>
  <c r="E409" i="91"/>
  <c r="E408" i="91"/>
  <c r="E407" i="91"/>
  <c r="E406" i="91"/>
  <c r="E405" i="91"/>
  <c r="E404" i="91"/>
  <c r="E403" i="91"/>
  <c r="E402" i="91"/>
  <c r="E401" i="91"/>
  <c r="E400" i="91"/>
  <c r="E399" i="91"/>
  <c r="E398" i="91"/>
  <c r="E397" i="91"/>
  <c r="E396" i="91"/>
  <c r="E395" i="91"/>
  <c r="E394" i="91"/>
  <c r="E393" i="91"/>
  <c r="E392" i="91"/>
  <c r="E391" i="91"/>
  <c r="E390" i="91"/>
  <c r="E389" i="91"/>
  <c r="E388" i="91"/>
  <c r="E387" i="91"/>
  <c r="E386" i="91"/>
  <c r="E385" i="91"/>
  <c r="E384" i="91"/>
  <c r="E383" i="91"/>
  <c r="E382" i="91"/>
  <c r="E381" i="91"/>
  <c r="E380" i="91"/>
  <c r="E379" i="91"/>
  <c r="E378" i="91"/>
  <c r="E377" i="91"/>
  <c r="E376" i="91"/>
  <c r="E375" i="91"/>
  <c r="E374" i="91"/>
  <c r="E373" i="91"/>
  <c r="E372" i="91"/>
  <c r="E371" i="91"/>
  <c r="E370" i="91"/>
  <c r="E369" i="91"/>
  <c r="E368" i="91"/>
  <c r="E367" i="91"/>
  <c r="E366" i="91"/>
  <c r="E365" i="91"/>
  <c r="E364" i="91"/>
  <c r="E363" i="91"/>
  <c r="E362" i="91"/>
  <c r="E361" i="91"/>
  <c r="E360" i="91"/>
  <c r="E359" i="91"/>
  <c r="E358" i="91"/>
  <c r="E357" i="91"/>
  <c r="E356" i="91"/>
  <c r="E355" i="91"/>
  <c r="E354" i="91"/>
  <c r="E353" i="91"/>
  <c r="E352" i="91"/>
  <c r="E351" i="91"/>
  <c r="E350" i="91"/>
  <c r="E349" i="91"/>
  <c r="E348" i="91"/>
  <c r="E347" i="91"/>
  <c r="E346" i="91"/>
  <c r="E345" i="91"/>
  <c r="E344" i="91"/>
  <c r="E343" i="91"/>
  <c r="E342" i="91"/>
  <c r="E341" i="91"/>
  <c r="E340" i="91"/>
  <c r="E339" i="91"/>
  <c r="E338" i="91"/>
  <c r="E337" i="91"/>
  <c r="E336" i="91"/>
  <c r="E335" i="91"/>
  <c r="E334" i="91"/>
  <c r="E333" i="91"/>
  <c r="E332" i="91"/>
  <c r="E331" i="91"/>
  <c r="E330" i="91"/>
  <c r="E329" i="91"/>
  <c r="E328" i="91"/>
  <c r="E327" i="91"/>
  <c r="E326" i="91"/>
  <c r="E325" i="91"/>
  <c r="E324" i="91"/>
  <c r="E323" i="91"/>
  <c r="E322" i="91"/>
  <c r="E321" i="91"/>
  <c r="E320" i="91"/>
  <c r="E319" i="91"/>
  <c r="E318" i="91"/>
  <c r="E317" i="91"/>
  <c r="E316" i="91"/>
  <c r="E315" i="91"/>
  <c r="E314" i="91"/>
  <c r="E313" i="91"/>
  <c r="E312" i="91"/>
  <c r="E311" i="91"/>
  <c r="E310" i="91"/>
  <c r="E309" i="91"/>
  <c r="E308" i="91"/>
  <c r="E307" i="91"/>
  <c r="E306" i="91"/>
  <c r="E305" i="91"/>
  <c r="E304" i="91"/>
  <c r="E303" i="91"/>
  <c r="E302" i="91"/>
  <c r="E301" i="91"/>
  <c r="E300" i="91"/>
  <c r="E299" i="91"/>
  <c r="E298" i="91"/>
  <c r="E297" i="91"/>
  <c r="E296" i="91"/>
  <c r="E295" i="91"/>
  <c r="E294" i="91"/>
  <c r="E293" i="91"/>
  <c r="E292" i="91"/>
  <c r="E291" i="91"/>
  <c r="E290" i="91"/>
  <c r="E289" i="91"/>
  <c r="E288" i="91"/>
  <c r="E287" i="91"/>
  <c r="E286" i="91"/>
  <c r="E285" i="91"/>
  <c r="E284" i="91"/>
  <c r="E283" i="91"/>
  <c r="E282" i="91"/>
  <c r="E281" i="91"/>
  <c r="E280" i="91"/>
  <c r="E279" i="91"/>
  <c r="E278" i="91"/>
  <c r="E277" i="91"/>
  <c r="E276" i="91"/>
  <c r="E275" i="91"/>
  <c r="E274" i="91"/>
  <c r="E273" i="91"/>
  <c r="E272" i="91"/>
  <c r="E271" i="91"/>
  <c r="E270" i="91"/>
  <c r="E269" i="91"/>
  <c r="E268" i="91"/>
  <c r="E267" i="91"/>
  <c r="E266" i="91"/>
  <c r="E265" i="91"/>
  <c r="E264" i="91"/>
  <c r="E263" i="91"/>
  <c r="E262" i="91"/>
  <c r="E261" i="91"/>
  <c r="E260" i="91"/>
  <c r="E259" i="91"/>
  <c r="E258" i="91"/>
  <c r="E257" i="91"/>
  <c r="E256" i="91"/>
  <c r="E255" i="91"/>
  <c r="E254" i="91"/>
  <c r="E253" i="91"/>
  <c r="E252" i="91"/>
  <c r="E251" i="91"/>
  <c r="E250" i="91"/>
  <c r="E249" i="91"/>
  <c r="E248" i="91"/>
  <c r="E247" i="91"/>
  <c r="E246" i="91"/>
  <c r="E245" i="91"/>
  <c r="E244" i="91"/>
  <c r="E243" i="91"/>
  <c r="E242" i="91"/>
  <c r="E241" i="91"/>
  <c r="E240" i="91"/>
  <c r="E239" i="91"/>
  <c r="E238" i="91"/>
  <c r="E237" i="91"/>
  <c r="E236" i="91"/>
  <c r="E235" i="91"/>
  <c r="E234" i="91"/>
  <c r="E233" i="91"/>
  <c r="E232" i="91"/>
  <c r="E231" i="91"/>
  <c r="E230" i="91"/>
  <c r="E229" i="91"/>
  <c r="E228" i="91"/>
  <c r="E227" i="91"/>
  <c r="E226" i="91"/>
  <c r="E225" i="91"/>
  <c r="E224" i="91"/>
  <c r="E223" i="91"/>
  <c r="E222" i="91"/>
  <c r="E221" i="91"/>
  <c r="E220" i="91"/>
  <c r="E219" i="91"/>
  <c r="E218" i="91"/>
  <c r="E217" i="91"/>
  <c r="E216" i="91"/>
  <c r="E215" i="91"/>
  <c r="E214" i="91"/>
  <c r="E213" i="91"/>
  <c r="E212" i="91"/>
  <c r="E211" i="91"/>
  <c r="E210" i="91"/>
  <c r="E209" i="91"/>
  <c r="E208" i="91"/>
  <c r="E207" i="91"/>
  <c r="E206" i="91"/>
  <c r="E205" i="91"/>
  <c r="E204" i="91"/>
  <c r="E203" i="91"/>
  <c r="E202" i="91"/>
  <c r="E201" i="91"/>
  <c r="E200" i="91"/>
  <c r="E199" i="91"/>
  <c r="E198" i="91"/>
  <c r="E197" i="91"/>
  <c r="E196" i="91"/>
  <c r="E195" i="91"/>
  <c r="E194" i="91"/>
  <c r="E193" i="91"/>
  <c r="E192" i="91"/>
  <c r="E191" i="91"/>
  <c r="E190" i="91"/>
  <c r="E189" i="91"/>
  <c r="E188" i="91"/>
  <c r="E187" i="91"/>
  <c r="E186" i="91"/>
  <c r="E185" i="91"/>
  <c r="E184" i="91"/>
  <c r="E183" i="91"/>
  <c r="E182" i="91"/>
  <c r="E181" i="91"/>
  <c r="E180" i="91"/>
  <c r="E179" i="91"/>
  <c r="E178" i="91"/>
  <c r="E177" i="91"/>
  <c r="E176" i="91"/>
  <c r="E175" i="91"/>
  <c r="E174" i="91"/>
  <c r="E173" i="91"/>
  <c r="E172" i="91"/>
  <c r="E171" i="91"/>
  <c r="E170" i="91"/>
  <c r="E169" i="91"/>
  <c r="E168" i="91"/>
  <c r="E167" i="91"/>
  <c r="E166" i="91"/>
  <c r="E165" i="91"/>
  <c r="E164" i="91"/>
  <c r="E163" i="91"/>
  <c r="E162" i="91"/>
  <c r="E161" i="91"/>
  <c r="E160" i="91"/>
  <c r="E159" i="91"/>
  <c r="E158" i="91"/>
  <c r="E157" i="91"/>
  <c r="E156"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E131" i="91"/>
  <c r="E130" i="91"/>
  <c r="E129" i="91"/>
  <c r="E128" i="91"/>
  <c r="E127" i="91"/>
  <c r="E126" i="91"/>
  <c r="E125" i="91"/>
  <c r="E124" i="91"/>
  <c r="E123" i="91"/>
  <c r="E122" i="91"/>
  <c r="E121" i="91"/>
  <c r="E120" i="91"/>
  <c r="E119" i="91"/>
  <c r="E118" i="91"/>
  <c r="E117" i="91"/>
  <c r="E116" i="91"/>
  <c r="E115" i="91"/>
  <c r="E114" i="91"/>
  <c r="E113" i="91"/>
  <c r="E112" i="91"/>
  <c r="E111" i="91"/>
  <c r="E110" i="91"/>
  <c r="E109" i="91"/>
  <c r="E108" i="91"/>
  <c r="E107" i="91"/>
  <c r="E106" i="91"/>
  <c r="E105" i="91"/>
  <c r="E104" i="91"/>
  <c r="E103" i="91"/>
  <c r="E102" i="91"/>
  <c r="E101" i="91"/>
  <c r="E100" i="91"/>
  <c r="E99" i="91"/>
  <c r="E98" i="91"/>
  <c r="E97" i="91"/>
  <c r="E96" i="91"/>
  <c r="E9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8" i="91"/>
  <c r="E67" i="91"/>
  <c r="E66" i="91"/>
  <c r="E65" i="91"/>
  <c r="E6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8" i="91"/>
  <c r="E37" i="91"/>
  <c r="E36" i="91"/>
  <c r="E35" i="91"/>
  <c r="E34" i="91"/>
  <c r="E33" i="91"/>
  <c r="E32" i="91"/>
  <c r="E31" i="91"/>
  <c r="E30" i="91"/>
  <c r="E29" i="91"/>
  <c r="E28" i="91"/>
  <c r="E27" i="91"/>
  <c r="E26" i="91"/>
  <c r="E25" i="91"/>
  <c r="E24" i="91"/>
  <c r="E23" i="91"/>
  <c r="E22" i="91"/>
  <c r="E21" i="91"/>
  <c r="E20" i="91"/>
  <c r="E19" i="91"/>
  <c r="E18" i="91"/>
  <c r="E17" i="91"/>
  <c r="E16" i="91"/>
  <c r="E15" i="91"/>
  <c r="E14" i="91"/>
  <c r="E13" i="91"/>
  <c r="E13" i="90"/>
  <c r="E512" i="90"/>
  <c r="E511" i="90"/>
  <c r="E510" i="90"/>
  <c r="E509" i="90"/>
  <c r="E508" i="90"/>
  <c r="E507" i="90"/>
  <c r="E506" i="90"/>
  <c r="E505" i="90"/>
  <c r="E504" i="90"/>
  <c r="E503" i="90"/>
  <c r="E502" i="90"/>
  <c r="E501" i="90"/>
  <c r="E500" i="90"/>
  <c r="E499" i="90"/>
  <c r="E498" i="90"/>
  <c r="E497" i="90"/>
  <c r="E496" i="90"/>
  <c r="E495" i="90"/>
  <c r="E494" i="90"/>
  <c r="E493" i="90"/>
  <c r="E492" i="90"/>
  <c r="E491" i="90"/>
  <c r="E490" i="90"/>
  <c r="E489" i="90"/>
  <c r="E488" i="90"/>
  <c r="E487" i="90"/>
  <c r="E486" i="90"/>
  <c r="E485" i="90"/>
  <c r="E484" i="90"/>
  <c r="E483" i="90"/>
  <c r="E482" i="90"/>
  <c r="E481" i="90"/>
  <c r="E480" i="90"/>
  <c r="E479" i="90"/>
  <c r="E478" i="90"/>
  <c r="E477" i="90"/>
  <c r="E476" i="90"/>
  <c r="E475" i="90"/>
  <c r="E474" i="90"/>
  <c r="E473" i="90"/>
  <c r="E472" i="90"/>
  <c r="E471" i="90"/>
  <c r="E470" i="90"/>
  <c r="E469" i="90"/>
  <c r="E468" i="90"/>
  <c r="E467" i="90"/>
  <c r="E466" i="90"/>
  <c r="E465" i="90"/>
  <c r="E464" i="90"/>
  <c r="E463" i="90"/>
  <c r="E462" i="90"/>
  <c r="E461" i="90"/>
  <c r="E460" i="90"/>
  <c r="E459" i="90"/>
  <c r="E458" i="90"/>
  <c r="E457" i="90"/>
  <c r="E456" i="90"/>
  <c r="E455" i="90"/>
  <c r="E454" i="90"/>
  <c r="E453" i="90"/>
  <c r="E452" i="90"/>
  <c r="E451" i="90"/>
  <c r="E450" i="90"/>
  <c r="E449" i="90"/>
  <c r="E448" i="90"/>
  <c r="E447" i="90"/>
  <c r="E446" i="90"/>
  <c r="E445" i="90"/>
  <c r="E444" i="90"/>
  <c r="E443" i="90"/>
  <c r="E442" i="90"/>
  <c r="E441" i="90"/>
  <c r="E440" i="90"/>
  <c r="E439" i="90"/>
  <c r="E438" i="90"/>
  <c r="E437" i="90"/>
  <c r="E436" i="90"/>
  <c r="E435" i="90"/>
  <c r="E434" i="90"/>
  <c r="E433" i="90"/>
  <c r="E432" i="90"/>
  <c r="E431" i="90"/>
  <c r="E430" i="90"/>
  <c r="E429" i="90"/>
  <c r="E428" i="90"/>
  <c r="E427" i="90"/>
  <c r="E426" i="90"/>
  <c r="E425" i="90"/>
  <c r="E424" i="90"/>
  <c r="E423" i="90"/>
  <c r="E422" i="90"/>
  <c r="E421" i="90"/>
  <c r="E420" i="90"/>
  <c r="E419" i="90"/>
  <c r="E418" i="90"/>
  <c r="E417" i="90"/>
  <c r="E416" i="90"/>
  <c r="E415" i="90"/>
  <c r="E414" i="90"/>
  <c r="E413" i="90"/>
  <c r="E412" i="90"/>
  <c r="E411" i="90"/>
  <c r="E410" i="90"/>
  <c r="E409" i="90"/>
  <c r="E408" i="90"/>
  <c r="E407" i="90"/>
  <c r="E406" i="90"/>
  <c r="E405" i="90"/>
  <c r="E404" i="90"/>
  <c r="E403" i="90"/>
  <c r="E402" i="90"/>
  <c r="E401" i="90"/>
  <c r="E400" i="90"/>
  <c r="E399" i="90"/>
  <c r="E398" i="90"/>
  <c r="E397" i="90"/>
  <c r="E396" i="90"/>
  <c r="E395" i="90"/>
  <c r="E394" i="90"/>
  <c r="E393" i="90"/>
  <c r="E392" i="90"/>
  <c r="E391" i="90"/>
  <c r="E390" i="90"/>
  <c r="E389" i="90"/>
  <c r="E388" i="90"/>
  <c r="E387" i="90"/>
  <c r="E386" i="90"/>
  <c r="E385" i="90"/>
  <c r="E384" i="90"/>
  <c r="E383" i="90"/>
  <c r="E382" i="90"/>
  <c r="E381" i="90"/>
  <c r="E380" i="90"/>
  <c r="E379" i="90"/>
  <c r="E378" i="90"/>
  <c r="E377" i="90"/>
  <c r="E376" i="90"/>
  <c r="E375" i="90"/>
  <c r="E374" i="90"/>
  <c r="E373" i="90"/>
  <c r="E372" i="90"/>
  <c r="E371" i="90"/>
  <c r="E370" i="90"/>
  <c r="E369" i="90"/>
  <c r="E368" i="90"/>
  <c r="E367" i="90"/>
  <c r="E366" i="90"/>
  <c r="E365" i="90"/>
  <c r="E364" i="90"/>
  <c r="E363" i="90"/>
  <c r="E362" i="90"/>
  <c r="E361" i="90"/>
  <c r="E360" i="90"/>
  <c r="E359" i="90"/>
  <c r="E358" i="90"/>
  <c r="E357" i="90"/>
  <c r="E356" i="90"/>
  <c r="E355" i="90"/>
  <c r="E354" i="90"/>
  <c r="E353" i="90"/>
  <c r="E352" i="90"/>
  <c r="E351" i="90"/>
  <c r="E350" i="90"/>
  <c r="E349" i="90"/>
  <c r="E348" i="90"/>
  <c r="E347" i="90"/>
  <c r="E346" i="90"/>
  <c r="E345" i="90"/>
  <c r="E344" i="90"/>
  <c r="E343" i="90"/>
  <c r="E342" i="90"/>
  <c r="E341" i="90"/>
  <c r="E340" i="90"/>
  <c r="E339" i="90"/>
  <c r="E338" i="90"/>
  <c r="E337" i="90"/>
  <c r="E336" i="90"/>
  <c r="E335" i="90"/>
  <c r="E334" i="90"/>
  <c r="E333" i="90"/>
  <c r="E332" i="90"/>
  <c r="E331" i="90"/>
  <c r="E330" i="90"/>
  <c r="E329" i="90"/>
  <c r="E328" i="90"/>
  <c r="E327" i="90"/>
  <c r="E326" i="90"/>
  <c r="E325" i="90"/>
  <c r="E324" i="90"/>
  <c r="E323" i="90"/>
  <c r="E322" i="90"/>
  <c r="E321" i="90"/>
  <c r="E320" i="90"/>
  <c r="E319" i="90"/>
  <c r="E318" i="90"/>
  <c r="E317" i="90"/>
  <c r="E316" i="90"/>
  <c r="E315" i="90"/>
  <c r="E314" i="90"/>
  <c r="E313" i="90"/>
  <c r="E312" i="90"/>
  <c r="E311" i="90"/>
  <c r="E310" i="90"/>
  <c r="E309" i="90"/>
  <c r="E308" i="90"/>
  <c r="E307" i="90"/>
  <c r="E306" i="90"/>
  <c r="E305" i="90"/>
  <c r="E304" i="90"/>
  <c r="E303" i="90"/>
  <c r="E302" i="90"/>
  <c r="E301" i="90"/>
  <c r="E300" i="90"/>
  <c r="E299" i="90"/>
  <c r="E298" i="90"/>
  <c r="E297" i="90"/>
  <c r="E296" i="90"/>
  <c r="E295" i="90"/>
  <c r="E294" i="90"/>
  <c r="E293" i="90"/>
  <c r="E292" i="90"/>
  <c r="E291" i="90"/>
  <c r="E290" i="90"/>
  <c r="E289" i="90"/>
  <c r="E288" i="90"/>
  <c r="E287" i="90"/>
  <c r="E286" i="90"/>
  <c r="E285" i="90"/>
  <c r="E284" i="90"/>
  <c r="E283" i="90"/>
  <c r="E282" i="90"/>
  <c r="E281" i="90"/>
  <c r="E280" i="90"/>
  <c r="E279" i="90"/>
  <c r="E278" i="90"/>
  <c r="E277" i="90"/>
  <c r="E276" i="90"/>
  <c r="E275" i="90"/>
  <c r="E274" i="90"/>
  <c r="E273" i="90"/>
  <c r="E272" i="90"/>
  <c r="E271" i="90"/>
  <c r="E270" i="90"/>
  <c r="E269" i="90"/>
  <c r="E268" i="90"/>
  <c r="E267" i="90"/>
  <c r="E266" i="90"/>
  <c r="E265" i="90"/>
  <c r="E264" i="90"/>
  <c r="E263" i="90"/>
  <c r="E262" i="90"/>
  <c r="E261" i="90"/>
  <c r="E260" i="90"/>
  <c r="E259" i="90"/>
  <c r="E258" i="90"/>
  <c r="E257" i="90"/>
  <c r="E256" i="90"/>
  <c r="E255" i="90"/>
  <c r="E254" i="90"/>
  <c r="E253" i="90"/>
  <c r="E252" i="90"/>
  <c r="E251" i="90"/>
  <c r="E250" i="90"/>
  <c r="E249" i="90"/>
  <c r="E248" i="90"/>
  <c r="E247" i="90"/>
  <c r="E246" i="90"/>
  <c r="E245" i="90"/>
  <c r="E244" i="90"/>
  <c r="E243" i="90"/>
  <c r="E242" i="90"/>
  <c r="E241" i="90"/>
  <c r="E240" i="90"/>
  <c r="E239" i="90"/>
  <c r="E238" i="90"/>
  <c r="E237" i="90"/>
  <c r="E236" i="90"/>
  <c r="E235" i="90"/>
  <c r="E234" i="90"/>
  <c r="E233" i="90"/>
  <c r="E232" i="90"/>
  <c r="E231" i="90"/>
  <c r="E230" i="90"/>
  <c r="E229" i="90"/>
  <c r="E228" i="90"/>
  <c r="E227" i="90"/>
  <c r="E226" i="90"/>
  <c r="E225" i="90"/>
  <c r="E224" i="90"/>
  <c r="E223" i="90"/>
  <c r="E222" i="90"/>
  <c r="E221" i="90"/>
  <c r="E220" i="90"/>
  <c r="E219" i="90"/>
  <c r="E218" i="90"/>
  <c r="E217" i="90"/>
  <c r="E216" i="90"/>
  <c r="E215" i="90"/>
  <c r="E214" i="90"/>
  <c r="E213" i="90"/>
  <c r="E212" i="90"/>
  <c r="E211" i="90"/>
  <c r="E210" i="90"/>
  <c r="E209" i="90"/>
  <c r="E208" i="90"/>
  <c r="E207" i="90"/>
  <c r="E206" i="90"/>
  <c r="E205" i="90"/>
  <c r="E204" i="90"/>
  <c r="E203" i="90"/>
  <c r="E202" i="90"/>
  <c r="E201" i="90"/>
  <c r="E200" i="90"/>
  <c r="E199" i="90"/>
  <c r="E198" i="90"/>
  <c r="E197" i="90"/>
  <c r="E196" i="90"/>
  <c r="E195" i="90"/>
  <c r="E194" i="90"/>
  <c r="E193" i="90"/>
  <c r="E192" i="90"/>
  <c r="E191" i="90"/>
  <c r="E190" i="90"/>
  <c r="E189" i="90"/>
  <c r="E188" i="90"/>
  <c r="E187" i="90"/>
  <c r="E186" i="90"/>
  <c r="E185" i="90"/>
  <c r="E184" i="90"/>
  <c r="E183" i="90"/>
  <c r="E182" i="90"/>
  <c r="E181" i="90"/>
  <c r="E180" i="90"/>
  <c r="E179" i="90"/>
  <c r="E178" i="90"/>
  <c r="E177" i="90"/>
  <c r="E176" i="90"/>
  <c r="E175" i="90"/>
  <c r="E174" i="90"/>
  <c r="E173" i="90"/>
  <c r="E172" i="90"/>
  <c r="E171" i="90"/>
  <c r="E170" i="90"/>
  <c r="E169" i="90"/>
  <c r="E168" i="90"/>
  <c r="E167" i="90"/>
  <c r="E166" i="90"/>
  <c r="E165" i="90"/>
  <c r="E164" i="90"/>
  <c r="E163" i="90"/>
  <c r="E162" i="90"/>
  <c r="E161" i="90"/>
  <c r="E160" i="90"/>
  <c r="E159" i="90"/>
  <c r="E158" i="90"/>
  <c r="E157" i="90"/>
  <c r="E156" i="90"/>
  <c r="E155" i="90"/>
  <c r="E154" i="90"/>
  <c r="E153" i="90"/>
  <c r="E152" i="90"/>
  <c r="E151" i="90"/>
  <c r="E150" i="90"/>
  <c r="E149" i="90"/>
  <c r="E148" i="90"/>
  <c r="E147" i="90"/>
  <c r="E146" i="90"/>
  <c r="E145" i="90"/>
  <c r="E144" i="90"/>
  <c r="E143" i="90"/>
  <c r="E142" i="90"/>
  <c r="E141" i="90"/>
  <c r="E140" i="90"/>
  <c r="E139" i="90"/>
  <c r="E138" i="90"/>
  <c r="E137" i="90"/>
  <c r="E136" i="90"/>
  <c r="E135" i="90"/>
  <c r="E134" i="90"/>
  <c r="E133" i="90"/>
  <c r="E132" i="90"/>
  <c r="E131" i="90"/>
  <c r="E130" i="90"/>
  <c r="E129" i="90"/>
  <c r="E128" i="90"/>
  <c r="E127" i="90"/>
  <c r="E126" i="90"/>
  <c r="E125" i="90"/>
  <c r="E124" i="90"/>
  <c r="E123" i="90"/>
  <c r="E122" i="90"/>
  <c r="E121" i="90"/>
  <c r="E120" i="90"/>
  <c r="E119" i="90"/>
  <c r="E118" i="90"/>
  <c r="E117" i="90"/>
  <c r="E116" i="90"/>
  <c r="E115" i="90"/>
  <c r="E114" i="90"/>
  <c r="E113" i="90"/>
  <c r="E112" i="90"/>
  <c r="E111" i="90"/>
  <c r="E110" i="90"/>
  <c r="E109" i="90"/>
  <c r="E108" i="90"/>
  <c r="E107" i="90"/>
  <c r="E106" i="90"/>
  <c r="E105" i="90"/>
  <c r="E104" i="90"/>
  <c r="E103" i="90"/>
  <c r="E102" i="90"/>
  <c r="E101" i="90"/>
  <c r="E100" i="90"/>
  <c r="E99" i="90"/>
  <c r="E98" i="90"/>
  <c r="E97" i="90"/>
  <c r="E96" i="90"/>
  <c r="E95" i="90"/>
  <c r="E94" i="90"/>
  <c r="E93" i="90"/>
  <c r="E92" i="90"/>
  <c r="E91" i="90"/>
  <c r="E90" i="90"/>
  <c r="E89" i="90"/>
  <c r="E88" i="90"/>
  <c r="E87" i="90"/>
  <c r="E86" i="90"/>
  <c r="E85" i="90"/>
  <c r="E84" i="90"/>
  <c r="E83" i="90"/>
  <c r="E82" i="90"/>
  <c r="E81" i="90"/>
  <c r="E80" i="90"/>
  <c r="E79" i="90"/>
  <c r="E78" i="90"/>
  <c r="E77" i="90"/>
  <c r="E76" i="90"/>
  <c r="E75" i="90"/>
  <c r="E74" i="90"/>
  <c r="E73" i="90"/>
  <c r="E72" i="90"/>
  <c r="E71" i="90"/>
  <c r="E70" i="90"/>
  <c r="E69" i="90"/>
  <c r="E68" i="90"/>
  <c r="E67" i="90"/>
  <c r="E66" i="90"/>
  <c r="E65" i="90"/>
  <c r="E64" i="90"/>
  <c r="E63" i="90"/>
  <c r="E62" i="90"/>
  <c r="E61" i="90"/>
  <c r="E60" i="90"/>
  <c r="E59" i="90"/>
  <c r="E58" i="90"/>
  <c r="E57" i="90"/>
  <c r="E56" i="90"/>
  <c r="E55" i="90"/>
  <c r="E54" i="90"/>
  <c r="E53" i="90"/>
  <c r="E52" i="90"/>
  <c r="E51" i="90"/>
  <c r="E50" i="90"/>
  <c r="E49" i="90"/>
  <c r="E48" i="90"/>
  <c r="E47" i="90"/>
  <c r="E46" i="90"/>
  <c r="E45" i="90"/>
  <c r="E44" i="90"/>
  <c r="E43" i="90"/>
  <c r="E42" i="90"/>
  <c r="E41" i="90"/>
  <c r="E40" i="90"/>
  <c r="E39" i="90"/>
  <c r="E38" i="90"/>
  <c r="E37" i="90"/>
  <c r="E36" i="90"/>
  <c r="E35" i="90"/>
  <c r="E34" i="90"/>
  <c r="E33" i="90"/>
  <c r="E32" i="90"/>
  <c r="E31" i="90"/>
  <c r="E30" i="90"/>
  <c r="E29" i="90"/>
  <c r="E28" i="90"/>
  <c r="E27" i="90"/>
  <c r="E26" i="90"/>
  <c r="E25" i="90"/>
  <c r="E24" i="90"/>
  <c r="E23" i="90"/>
  <c r="E22" i="90"/>
  <c r="E21" i="90"/>
  <c r="E20" i="90"/>
  <c r="E19" i="90"/>
  <c r="E18" i="90"/>
  <c r="E17" i="90"/>
  <c r="E16" i="90"/>
  <c r="E15" i="90"/>
  <c r="E14" i="90"/>
  <c r="E13" i="89"/>
  <c r="E512" i="89"/>
  <c r="E511" i="89"/>
  <c r="E510" i="89"/>
  <c r="E509" i="89"/>
  <c r="E508" i="89"/>
  <c r="E507" i="89"/>
  <c r="E506" i="89"/>
  <c r="E505" i="89"/>
  <c r="E504" i="89"/>
  <c r="E503" i="89"/>
  <c r="E502" i="89"/>
  <c r="E501" i="89"/>
  <c r="E500" i="89"/>
  <c r="E499" i="89"/>
  <c r="E498" i="89"/>
  <c r="E497" i="89"/>
  <c r="E496" i="89"/>
  <c r="E495" i="89"/>
  <c r="E494" i="89"/>
  <c r="E493" i="89"/>
  <c r="E492" i="89"/>
  <c r="E491" i="89"/>
  <c r="E490" i="89"/>
  <c r="E489" i="89"/>
  <c r="E488" i="89"/>
  <c r="E487" i="89"/>
  <c r="E486" i="89"/>
  <c r="E485" i="89"/>
  <c r="E484" i="89"/>
  <c r="E483" i="89"/>
  <c r="E482" i="89"/>
  <c r="E481" i="89"/>
  <c r="E480" i="89"/>
  <c r="E479" i="89"/>
  <c r="E478" i="89"/>
  <c r="E477" i="89"/>
  <c r="E476" i="89"/>
  <c r="E475" i="89"/>
  <c r="E474" i="89"/>
  <c r="E473" i="89"/>
  <c r="E472" i="89"/>
  <c r="E471" i="89"/>
  <c r="E470" i="89"/>
  <c r="E469" i="89"/>
  <c r="E468" i="89"/>
  <c r="E467" i="89"/>
  <c r="E466" i="89"/>
  <c r="E465" i="89"/>
  <c r="E464" i="89"/>
  <c r="E463" i="89"/>
  <c r="E462" i="89"/>
  <c r="E461" i="89"/>
  <c r="E460" i="89"/>
  <c r="E459" i="89"/>
  <c r="E458" i="89"/>
  <c r="E457" i="89"/>
  <c r="E456" i="89"/>
  <c r="E455" i="89"/>
  <c r="E454" i="89"/>
  <c r="E453" i="89"/>
  <c r="E452" i="89"/>
  <c r="E451" i="89"/>
  <c r="E450" i="89"/>
  <c r="E449" i="89"/>
  <c r="E448" i="89"/>
  <c r="E447" i="89"/>
  <c r="E446" i="89"/>
  <c r="E445" i="89"/>
  <c r="E444" i="89"/>
  <c r="E443" i="89"/>
  <c r="E442" i="89"/>
  <c r="E441" i="89"/>
  <c r="E440" i="89"/>
  <c r="E439" i="89"/>
  <c r="E438" i="89"/>
  <c r="E437" i="89"/>
  <c r="E436" i="89"/>
  <c r="E435" i="89"/>
  <c r="E434" i="89"/>
  <c r="E433" i="89"/>
  <c r="E432" i="89"/>
  <c r="E431" i="89"/>
  <c r="E430" i="89"/>
  <c r="E429" i="89"/>
  <c r="E428" i="89"/>
  <c r="E427" i="89"/>
  <c r="E426" i="89"/>
  <c r="E425" i="89"/>
  <c r="E424" i="89"/>
  <c r="E423" i="89"/>
  <c r="E422" i="89"/>
  <c r="E421" i="89"/>
  <c r="E420" i="89"/>
  <c r="E419" i="89"/>
  <c r="E418" i="89"/>
  <c r="E417" i="89"/>
  <c r="E416" i="89"/>
  <c r="E415" i="89"/>
  <c r="E414" i="89"/>
  <c r="E413" i="89"/>
  <c r="E412" i="89"/>
  <c r="E411" i="89"/>
  <c r="E410" i="89"/>
  <c r="E409" i="89"/>
  <c r="E408" i="89"/>
  <c r="E407" i="89"/>
  <c r="E406" i="89"/>
  <c r="E405" i="89"/>
  <c r="E404" i="89"/>
  <c r="E403" i="89"/>
  <c r="E402" i="89"/>
  <c r="E401" i="89"/>
  <c r="E400" i="89"/>
  <c r="E399" i="89"/>
  <c r="E398" i="89"/>
  <c r="E397" i="89"/>
  <c r="E396" i="89"/>
  <c r="E395" i="89"/>
  <c r="E394" i="89"/>
  <c r="E393" i="89"/>
  <c r="E392" i="89"/>
  <c r="E391" i="89"/>
  <c r="E390" i="89"/>
  <c r="E389" i="89"/>
  <c r="E388" i="89"/>
  <c r="E387" i="89"/>
  <c r="E386" i="89"/>
  <c r="E385" i="89"/>
  <c r="E384" i="89"/>
  <c r="E383" i="89"/>
  <c r="E382" i="89"/>
  <c r="E381" i="89"/>
  <c r="E380" i="89"/>
  <c r="E379" i="89"/>
  <c r="E378" i="89"/>
  <c r="E377" i="89"/>
  <c r="E376" i="89"/>
  <c r="E375" i="89"/>
  <c r="E374" i="89"/>
  <c r="E373" i="89"/>
  <c r="E372" i="89"/>
  <c r="E371" i="89"/>
  <c r="E370" i="89"/>
  <c r="E369" i="89"/>
  <c r="E368" i="89"/>
  <c r="E367" i="89"/>
  <c r="E366" i="89"/>
  <c r="E365" i="89"/>
  <c r="E364" i="89"/>
  <c r="E363" i="89"/>
  <c r="E362" i="89"/>
  <c r="E361" i="89"/>
  <c r="E360" i="89"/>
  <c r="E359" i="89"/>
  <c r="E358" i="89"/>
  <c r="E357" i="89"/>
  <c r="E356" i="89"/>
  <c r="E355" i="89"/>
  <c r="E354" i="89"/>
  <c r="E353" i="89"/>
  <c r="E352" i="89"/>
  <c r="E351" i="89"/>
  <c r="E350" i="89"/>
  <c r="E349" i="89"/>
  <c r="E348" i="89"/>
  <c r="E347" i="89"/>
  <c r="E346" i="89"/>
  <c r="E345" i="89"/>
  <c r="E344" i="89"/>
  <c r="E343" i="89"/>
  <c r="E342" i="89"/>
  <c r="E341" i="89"/>
  <c r="E340" i="89"/>
  <c r="E339" i="89"/>
  <c r="E338" i="89"/>
  <c r="E337" i="89"/>
  <c r="E336" i="89"/>
  <c r="E335" i="89"/>
  <c r="E334" i="89"/>
  <c r="E333" i="89"/>
  <c r="E332" i="89"/>
  <c r="E331" i="89"/>
  <c r="E330" i="89"/>
  <c r="E329" i="89"/>
  <c r="E328" i="89"/>
  <c r="E327" i="89"/>
  <c r="E326" i="89"/>
  <c r="E325" i="89"/>
  <c r="E324" i="89"/>
  <c r="E323" i="89"/>
  <c r="E322" i="89"/>
  <c r="E321" i="89"/>
  <c r="E320" i="89"/>
  <c r="E319" i="89"/>
  <c r="E318" i="89"/>
  <c r="E317" i="89"/>
  <c r="E316" i="89"/>
  <c r="E315" i="89"/>
  <c r="E314" i="89"/>
  <c r="E313" i="89"/>
  <c r="E312" i="89"/>
  <c r="E311" i="89"/>
  <c r="E310" i="89"/>
  <c r="E309" i="89"/>
  <c r="E308" i="89"/>
  <c r="E307" i="89"/>
  <c r="E306" i="89"/>
  <c r="E305" i="89"/>
  <c r="E304" i="89"/>
  <c r="E303" i="89"/>
  <c r="E302" i="89"/>
  <c r="E301" i="89"/>
  <c r="E300" i="89"/>
  <c r="E299" i="89"/>
  <c r="E298" i="89"/>
  <c r="E297" i="89"/>
  <c r="E296" i="89"/>
  <c r="E295" i="89"/>
  <c r="E294" i="89"/>
  <c r="E293" i="89"/>
  <c r="E292" i="89"/>
  <c r="E291" i="89"/>
  <c r="E290" i="89"/>
  <c r="E289" i="89"/>
  <c r="E288" i="89"/>
  <c r="E287" i="89"/>
  <c r="E286" i="89"/>
  <c r="E285" i="89"/>
  <c r="E284" i="89"/>
  <c r="E283" i="89"/>
  <c r="E282" i="89"/>
  <c r="E281" i="89"/>
  <c r="E280" i="89"/>
  <c r="E279" i="89"/>
  <c r="E278" i="89"/>
  <c r="E277" i="89"/>
  <c r="E276" i="89"/>
  <c r="E275" i="89"/>
  <c r="E274" i="89"/>
  <c r="E273" i="89"/>
  <c r="E272" i="89"/>
  <c r="E271" i="89"/>
  <c r="E270" i="89"/>
  <c r="E269" i="89"/>
  <c r="E268" i="89"/>
  <c r="E267" i="89"/>
  <c r="E266" i="89"/>
  <c r="E265" i="89"/>
  <c r="E264" i="89"/>
  <c r="E263" i="89"/>
  <c r="E262" i="89"/>
  <c r="E261" i="89"/>
  <c r="E260" i="89"/>
  <c r="E259" i="89"/>
  <c r="E258" i="89"/>
  <c r="E257" i="89"/>
  <c r="E256" i="89"/>
  <c r="E255" i="89"/>
  <c r="E254" i="89"/>
  <c r="E253" i="89"/>
  <c r="E252" i="89"/>
  <c r="E251" i="89"/>
  <c r="E250" i="89"/>
  <c r="E249" i="89"/>
  <c r="E248" i="89"/>
  <c r="E247" i="89"/>
  <c r="E246" i="89"/>
  <c r="E245" i="89"/>
  <c r="E244" i="89"/>
  <c r="E243" i="89"/>
  <c r="E242" i="89"/>
  <c r="E241" i="89"/>
  <c r="E240" i="89"/>
  <c r="E239" i="89"/>
  <c r="E238" i="89"/>
  <c r="E237" i="89"/>
  <c r="E236" i="89"/>
  <c r="E235" i="89"/>
  <c r="E234" i="89"/>
  <c r="E233" i="89"/>
  <c r="E232" i="89"/>
  <c r="E231" i="89"/>
  <c r="E230" i="89"/>
  <c r="E229" i="89"/>
  <c r="E228" i="89"/>
  <c r="E227" i="89"/>
  <c r="E226" i="89"/>
  <c r="E225" i="89"/>
  <c r="E224" i="89"/>
  <c r="E223" i="89"/>
  <c r="E222" i="89"/>
  <c r="E221" i="89"/>
  <c r="E220" i="89"/>
  <c r="E219" i="89"/>
  <c r="E218" i="89"/>
  <c r="E217" i="89"/>
  <c r="E216" i="89"/>
  <c r="E215" i="89"/>
  <c r="E214" i="89"/>
  <c r="E213" i="89"/>
  <c r="E212" i="89"/>
  <c r="E211" i="89"/>
  <c r="E210" i="89"/>
  <c r="E209" i="89"/>
  <c r="E208" i="89"/>
  <c r="E207" i="89"/>
  <c r="E206" i="89"/>
  <c r="E205" i="89"/>
  <c r="E204" i="89"/>
  <c r="E203" i="89"/>
  <c r="E202" i="89"/>
  <c r="E201" i="89"/>
  <c r="E200" i="89"/>
  <c r="E199" i="89"/>
  <c r="E198" i="89"/>
  <c r="E197" i="89"/>
  <c r="E196" i="89"/>
  <c r="E195" i="89"/>
  <c r="E194" i="89"/>
  <c r="E193" i="89"/>
  <c r="E192" i="89"/>
  <c r="E191" i="89"/>
  <c r="E190" i="89"/>
  <c r="E189" i="89"/>
  <c r="E188" i="89"/>
  <c r="E187" i="89"/>
  <c r="E186" i="89"/>
  <c r="E185" i="89"/>
  <c r="E184" i="89"/>
  <c r="E183" i="89"/>
  <c r="E182" i="89"/>
  <c r="E181" i="89"/>
  <c r="E180" i="89"/>
  <c r="E179" i="89"/>
  <c r="E178" i="89"/>
  <c r="E177" i="89"/>
  <c r="E176" i="89"/>
  <c r="E175" i="89"/>
  <c r="E174" i="89"/>
  <c r="E173" i="89"/>
  <c r="E172" i="89"/>
  <c r="E171" i="89"/>
  <c r="E170" i="89"/>
  <c r="E169" i="89"/>
  <c r="E168" i="89"/>
  <c r="E167" i="89"/>
  <c r="E166" i="89"/>
  <c r="E165" i="89"/>
  <c r="E164" i="89"/>
  <c r="E163" i="89"/>
  <c r="E162" i="89"/>
  <c r="E161" i="89"/>
  <c r="E160" i="89"/>
  <c r="E159" i="89"/>
  <c r="E158" i="89"/>
  <c r="E157" i="89"/>
  <c r="E156" i="89"/>
  <c r="E155" i="89"/>
  <c r="E154" i="89"/>
  <c r="E153" i="89"/>
  <c r="E152" i="89"/>
  <c r="E151" i="89"/>
  <c r="E150" i="89"/>
  <c r="E149" i="89"/>
  <c r="E148" i="89"/>
  <c r="E147" i="89"/>
  <c r="E146" i="89"/>
  <c r="E145" i="89"/>
  <c r="E144" i="89"/>
  <c r="E143" i="89"/>
  <c r="E142" i="89"/>
  <c r="E141" i="89"/>
  <c r="E140" i="89"/>
  <c r="E139" i="89"/>
  <c r="E138" i="89"/>
  <c r="E137" i="89"/>
  <c r="E136" i="89"/>
  <c r="E135" i="89"/>
  <c r="E134" i="89"/>
  <c r="E133" i="89"/>
  <c r="E132" i="89"/>
  <c r="E131" i="89"/>
  <c r="E130" i="89"/>
  <c r="E129" i="89"/>
  <c r="E128" i="89"/>
  <c r="E127" i="89"/>
  <c r="E126" i="89"/>
  <c r="E125" i="89"/>
  <c r="E124" i="89"/>
  <c r="E123" i="89"/>
  <c r="E122" i="89"/>
  <c r="E121" i="89"/>
  <c r="E120" i="89"/>
  <c r="E119" i="89"/>
  <c r="E118" i="89"/>
  <c r="E117" i="89"/>
  <c r="E116" i="89"/>
  <c r="E115" i="89"/>
  <c r="E114" i="89"/>
  <c r="E113" i="89"/>
  <c r="E112" i="89"/>
  <c r="E111" i="89"/>
  <c r="E110" i="89"/>
  <c r="E109" i="89"/>
  <c r="E108" i="89"/>
  <c r="E107" i="89"/>
  <c r="E106" i="89"/>
  <c r="E105" i="89"/>
  <c r="E104" i="89"/>
  <c r="E103" i="89"/>
  <c r="E102" i="89"/>
  <c r="E101" i="89"/>
  <c r="E100" i="89"/>
  <c r="E99" i="89"/>
  <c r="E98" i="89"/>
  <c r="E97" i="89"/>
  <c r="E96" i="89"/>
  <c r="E95" i="89"/>
  <c r="E94" i="89"/>
  <c r="E93" i="89"/>
  <c r="E92" i="89"/>
  <c r="E91" i="89"/>
  <c r="E90" i="89"/>
  <c r="E89" i="89"/>
  <c r="E88" i="89"/>
  <c r="E87" i="89"/>
  <c r="E86" i="89"/>
  <c r="E85" i="89"/>
  <c r="E84" i="89"/>
  <c r="E83" i="89"/>
  <c r="E82" i="89"/>
  <c r="E81" i="89"/>
  <c r="E80" i="89"/>
  <c r="E79" i="89"/>
  <c r="E78" i="89"/>
  <c r="E77" i="89"/>
  <c r="E76" i="89"/>
  <c r="E75" i="89"/>
  <c r="E74" i="89"/>
  <c r="E73" i="89"/>
  <c r="E72" i="89"/>
  <c r="E71" i="89"/>
  <c r="E70" i="89"/>
  <c r="E69" i="89"/>
  <c r="E68" i="89"/>
  <c r="E67" i="89"/>
  <c r="E66" i="89"/>
  <c r="E65" i="89"/>
  <c r="E64" i="89"/>
  <c r="E63" i="89"/>
  <c r="E62" i="89"/>
  <c r="E61" i="89"/>
  <c r="E60" i="89"/>
  <c r="E59" i="89"/>
  <c r="E58" i="89"/>
  <c r="E57" i="89"/>
  <c r="E56" i="89"/>
  <c r="E55" i="89"/>
  <c r="E54" i="89"/>
  <c r="E53" i="89"/>
  <c r="E52" i="89"/>
  <c r="E51" i="89"/>
  <c r="E50" i="89"/>
  <c r="E49" i="89"/>
  <c r="E48" i="89"/>
  <c r="E47" i="89"/>
  <c r="E46" i="89"/>
  <c r="E45" i="89"/>
  <c r="E44" i="89"/>
  <c r="E43" i="89"/>
  <c r="E42" i="89"/>
  <c r="E41" i="89"/>
  <c r="E40" i="89"/>
  <c r="E39" i="89"/>
  <c r="E38" i="89"/>
  <c r="E37" i="89"/>
  <c r="E36" i="89"/>
  <c r="E35" i="89"/>
  <c r="E34" i="89"/>
  <c r="E33" i="89"/>
  <c r="E32" i="89"/>
  <c r="E31" i="89"/>
  <c r="E30" i="89"/>
  <c r="E29" i="89"/>
  <c r="E28" i="89"/>
  <c r="E27" i="89"/>
  <c r="E26" i="89"/>
  <c r="E25" i="89"/>
  <c r="E24" i="89"/>
  <c r="E23" i="89"/>
  <c r="E22" i="89"/>
  <c r="E21" i="89"/>
  <c r="E20" i="89"/>
  <c r="E19" i="89"/>
  <c r="E18" i="89"/>
  <c r="E17" i="89"/>
  <c r="E16" i="89"/>
  <c r="E15" i="89"/>
  <c r="E14" i="89"/>
  <c r="E13" i="83"/>
  <c r="E512" i="83"/>
  <c r="E511" i="83"/>
  <c r="E510" i="83"/>
  <c r="E509" i="83"/>
  <c r="E508" i="83"/>
  <c r="E507" i="83"/>
  <c r="E506" i="83"/>
  <c r="E505" i="83"/>
  <c r="E504" i="83"/>
  <c r="E503" i="83"/>
  <c r="E502" i="83"/>
  <c r="E501" i="83"/>
  <c r="E500" i="83"/>
  <c r="E499" i="83"/>
  <c r="E498" i="83"/>
  <c r="E497" i="83"/>
  <c r="E496" i="83"/>
  <c r="E495" i="83"/>
  <c r="E494" i="83"/>
  <c r="E493" i="83"/>
  <c r="E492" i="83"/>
  <c r="E491" i="83"/>
  <c r="E490" i="83"/>
  <c r="E489" i="83"/>
  <c r="E488" i="83"/>
  <c r="E487" i="83"/>
  <c r="E486" i="83"/>
  <c r="E485" i="83"/>
  <c r="E484" i="83"/>
  <c r="E483" i="83"/>
  <c r="E482" i="83"/>
  <c r="E481" i="83"/>
  <c r="E480" i="83"/>
  <c r="E479" i="83"/>
  <c r="E478" i="83"/>
  <c r="E477" i="83"/>
  <c r="E476" i="83"/>
  <c r="E475" i="83"/>
  <c r="E474" i="83"/>
  <c r="E473" i="83"/>
  <c r="E472" i="83"/>
  <c r="E471" i="83"/>
  <c r="E470" i="83"/>
  <c r="E469" i="83"/>
  <c r="E468" i="83"/>
  <c r="E467" i="83"/>
  <c r="E466" i="83"/>
  <c r="E465" i="83"/>
  <c r="E464" i="83"/>
  <c r="E463" i="83"/>
  <c r="E462" i="83"/>
  <c r="E461" i="83"/>
  <c r="E460" i="83"/>
  <c r="E459" i="83"/>
  <c r="E458" i="83"/>
  <c r="E457" i="83"/>
  <c r="E456" i="83"/>
  <c r="E455" i="83"/>
  <c r="E454" i="83"/>
  <c r="E453" i="83"/>
  <c r="E452" i="83"/>
  <c r="E451" i="83"/>
  <c r="E450" i="83"/>
  <c r="E449" i="83"/>
  <c r="E448" i="83"/>
  <c r="E447" i="83"/>
  <c r="E446" i="83"/>
  <c r="E445" i="83"/>
  <c r="E444" i="83"/>
  <c r="E443" i="83"/>
  <c r="E442" i="83"/>
  <c r="E441" i="83"/>
  <c r="E440" i="83"/>
  <c r="E439" i="83"/>
  <c r="E438" i="83"/>
  <c r="E437" i="83"/>
  <c r="E436" i="83"/>
  <c r="E435" i="83"/>
  <c r="E434" i="83"/>
  <c r="E433" i="83"/>
  <c r="E432" i="83"/>
  <c r="E431" i="83"/>
  <c r="E430" i="83"/>
  <c r="E429" i="83"/>
  <c r="E428" i="83"/>
  <c r="E427" i="83"/>
  <c r="E426" i="83"/>
  <c r="E425" i="83"/>
  <c r="E424" i="83"/>
  <c r="E423" i="83"/>
  <c r="E422" i="83"/>
  <c r="E421" i="83"/>
  <c r="E420" i="83"/>
  <c r="E419" i="83"/>
  <c r="E418" i="83"/>
  <c r="E417" i="83"/>
  <c r="E416" i="83"/>
  <c r="E415" i="83"/>
  <c r="E414" i="83"/>
  <c r="E413" i="83"/>
  <c r="E412" i="83"/>
  <c r="E411" i="83"/>
  <c r="E410" i="83"/>
  <c r="E409" i="83"/>
  <c r="E408" i="83"/>
  <c r="E407" i="83"/>
  <c r="E406" i="83"/>
  <c r="E405" i="83"/>
  <c r="E404" i="83"/>
  <c r="E403" i="83"/>
  <c r="E402" i="83"/>
  <c r="E401" i="83"/>
  <c r="E400" i="83"/>
  <c r="E399" i="83"/>
  <c r="E398" i="83"/>
  <c r="E397" i="83"/>
  <c r="E396" i="83"/>
  <c r="E395" i="83"/>
  <c r="E394" i="83"/>
  <c r="E393" i="83"/>
  <c r="E392" i="83"/>
  <c r="E391" i="83"/>
  <c r="E390" i="83"/>
  <c r="E389" i="83"/>
  <c r="E388" i="83"/>
  <c r="E387" i="83"/>
  <c r="E386" i="83"/>
  <c r="E385" i="83"/>
  <c r="E384" i="83"/>
  <c r="E383" i="83"/>
  <c r="E382" i="83"/>
  <c r="E381" i="83"/>
  <c r="E380" i="83"/>
  <c r="E379" i="83"/>
  <c r="E378" i="83"/>
  <c r="E377" i="83"/>
  <c r="E376" i="83"/>
  <c r="E375" i="83"/>
  <c r="E374" i="83"/>
  <c r="E373" i="83"/>
  <c r="E372" i="83"/>
  <c r="E371" i="83"/>
  <c r="E370" i="83"/>
  <c r="E369" i="83"/>
  <c r="E368" i="83"/>
  <c r="E367" i="83"/>
  <c r="E366" i="83"/>
  <c r="E365" i="83"/>
  <c r="E364" i="83"/>
  <c r="E363" i="83"/>
  <c r="E362" i="83"/>
  <c r="E361" i="83"/>
  <c r="E360" i="83"/>
  <c r="E359" i="83"/>
  <c r="E358" i="83"/>
  <c r="E357" i="83"/>
  <c r="E356" i="83"/>
  <c r="E355" i="83"/>
  <c r="E354" i="83"/>
  <c r="E353" i="83"/>
  <c r="E352" i="83"/>
  <c r="E351" i="83"/>
  <c r="E350" i="83"/>
  <c r="E349" i="83"/>
  <c r="E348" i="83"/>
  <c r="E347" i="83"/>
  <c r="E346" i="83"/>
  <c r="E345" i="83"/>
  <c r="E344" i="83"/>
  <c r="E343" i="83"/>
  <c r="E342" i="83"/>
  <c r="E341" i="83"/>
  <c r="E340" i="83"/>
  <c r="E339" i="83"/>
  <c r="E338" i="83"/>
  <c r="E337" i="83"/>
  <c r="E336" i="83"/>
  <c r="E335" i="83"/>
  <c r="E334" i="83"/>
  <c r="E333" i="83"/>
  <c r="E332" i="83"/>
  <c r="E331" i="83"/>
  <c r="E330" i="83"/>
  <c r="E329" i="83"/>
  <c r="E328" i="83"/>
  <c r="E327" i="83"/>
  <c r="E326" i="83"/>
  <c r="E325" i="83"/>
  <c r="E324" i="83"/>
  <c r="E323" i="83"/>
  <c r="E322" i="83"/>
  <c r="E321" i="83"/>
  <c r="E320" i="83"/>
  <c r="E319" i="83"/>
  <c r="E318" i="83"/>
  <c r="E317" i="83"/>
  <c r="E316" i="83"/>
  <c r="E315" i="83"/>
  <c r="E314" i="83"/>
  <c r="E313" i="83"/>
  <c r="E312" i="83"/>
  <c r="E311" i="83"/>
  <c r="E310" i="83"/>
  <c r="E309" i="83"/>
  <c r="E308" i="83"/>
  <c r="E307" i="83"/>
  <c r="E306" i="83"/>
  <c r="E305" i="83"/>
  <c r="E304" i="83"/>
  <c r="E303" i="83"/>
  <c r="E302" i="83"/>
  <c r="E301" i="83"/>
  <c r="E300" i="83"/>
  <c r="E299" i="83"/>
  <c r="E298" i="83"/>
  <c r="E297" i="83"/>
  <c r="E296" i="83"/>
  <c r="E295" i="83"/>
  <c r="E294" i="83"/>
  <c r="E293" i="83"/>
  <c r="E292" i="83"/>
  <c r="E291" i="83"/>
  <c r="E290" i="83"/>
  <c r="E289" i="83"/>
  <c r="E288" i="83"/>
  <c r="E287" i="83"/>
  <c r="E286" i="83"/>
  <c r="E285" i="83"/>
  <c r="E284" i="83"/>
  <c r="E283" i="83"/>
  <c r="E282" i="83"/>
  <c r="E281" i="83"/>
  <c r="E280" i="83"/>
  <c r="E279" i="83"/>
  <c r="E278" i="83"/>
  <c r="E277" i="83"/>
  <c r="E276" i="83"/>
  <c r="E275" i="83"/>
  <c r="E274" i="83"/>
  <c r="E273" i="83"/>
  <c r="E272" i="83"/>
  <c r="E271" i="83"/>
  <c r="E270" i="83"/>
  <c r="E269" i="83"/>
  <c r="E268" i="83"/>
  <c r="E267" i="83"/>
  <c r="E266" i="83"/>
  <c r="E265" i="83"/>
  <c r="E264" i="83"/>
  <c r="E263" i="83"/>
  <c r="E262" i="83"/>
  <c r="E261" i="83"/>
  <c r="E260" i="83"/>
  <c r="E259" i="83"/>
  <c r="E258" i="83"/>
  <c r="E257" i="83"/>
  <c r="E256" i="83"/>
  <c r="E255" i="83"/>
  <c r="E254" i="83"/>
  <c r="E253" i="83"/>
  <c r="E252" i="83"/>
  <c r="E251" i="83"/>
  <c r="E250" i="83"/>
  <c r="E249" i="83"/>
  <c r="E248" i="83"/>
  <c r="E247" i="83"/>
  <c r="E246" i="83"/>
  <c r="E245" i="83"/>
  <c r="E244" i="83"/>
  <c r="E243" i="83"/>
  <c r="E242" i="83"/>
  <c r="E241" i="83"/>
  <c r="E240" i="83"/>
  <c r="E239" i="83"/>
  <c r="E238" i="83"/>
  <c r="E237" i="83"/>
  <c r="E236" i="83"/>
  <c r="E235" i="83"/>
  <c r="E234" i="83"/>
  <c r="E233" i="83"/>
  <c r="E232" i="83"/>
  <c r="E231" i="83"/>
  <c r="E230" i="83"/>
  <c r="E229" i="83"/>
  <c r="E228" i="83"/>
  <c r="E227" i="83"/>
  <c r="E226" i="83"/>
  <c r="E225" i="83"/>
  <c r="E224" i="83"/>
  <c r="E223" i="83"/>
  <c r="E222" i="83"/>
  <c r="E221" i="83"/>
  <c r="E220" i="83"/>
  <c r="E219" i="83"/>
  <c r="E218" i="83"/>
  <c r="E217" i="83"/>
  <c r="E216" i="83"/>
  <c r="E215" i="83"/>
  <c r="E214" i="83"/>
  <c r="E213" i="83"/>
  <c r="E212" i="83"/>
  <c r="E211" i="83"/>
  <c r="E210" i="83"/>
  <c r="E209" i="83"/>
  <c r="E208" i="83"/>
  <c r="E207" i="83"/>
  <c r="E206" i="83"/>
  <c r="E205" i="83"/>
  <c r="E204" i="83"/>
  <c r="E203" i="83"/>
  <c r="E202" i="83"/>
  <c r="E201" i="83"/>
  <c r="E200" i="83"/>
  <c r="E199" i="83"/>
  <c r="E198" i="83"/>
  <c r="E197" i="83"/>
  <c r="E196" i="83"/>
  <c r="E195" i="83"/>
  <c r="E194" i="83"/>
  <c r="E193" i="83"/>
  <c r="E192" i="83"/>
  <c r="E191" i="83"/>
  <c r="E190" i="83"/>
  <c r="E189" i="83"/>
  <c r="E188" i="83"/>
  <c r="E187" i="83"/>
  <c r="E186" i="83"/>
  <c r="E185" i="83"/>
  <c r="E184" i="83"/>
  <c r="E183" i="83"/>
  <c r="E182" i="83"/>
  <c r="E181" i="83"/>
  <c r="E180" i="83"/>
  <c r="E179" i="83"/>
  <c r="E178" i="83"/>
  <c r="E177" i="83"/>
  <c r="E176" i="83"/>
  <c r="E175" i="83"/>
  <c r="E174" i="83"/>
  <c r="E173" i="83"/>
  <c r="E172" i="83"/>
  <c r="E171" i="83"/>
  <c r="E170" i="83"/>
  <c r="E169" i="83"/>
  <c r="E168" i="83"/>
  <c r="E167" i="83"/>
  <c r="E166" i="83"/>
  <c r="E165" i="83"/>
  <c r="E164" i="83"/>
  <c r="E163" i="83"/>
  <c r="E162" i="83"/>
  <c r="E161" i="83"/>
  <c r="E160" i="83"/>
  <c r="E159" i="83"/>
  <c r="E158" i="83"/>
  <c r="E157" i="83"/>
  <c r="E156" i="83"/>
  <c r="E155" i="83"/>
  <c r="E154" i="83"/>
  <c r="E153" i="83"/>
  <c r="E152" i="83"/>
  <c r="E151" i="83"/>
  <c r="E150" i="83"/>
  <c r="E149" i="83"/>
  <c r="E148" i="83"/>
  <c r="E147" i="83"/>
  <c r="E146" i="83"/>
  <c r="E145" i="83"/>
  <c r="E144" i="83"/>
  <c r="E143" i="83"/>
  <c r="E142" i="83"/>
  <c r="E141" i="83"/>
  <c r="E140" i="83"/>
  <c r="E139" i="83"/>
  <c r="E138" i="83"/>
  <c r="E137" i="83"/>
  <c r="E136" i="83"/>
  <c r="E135" i="83"/>
  <c r="E134" i="83"/>
  <c r="E133" i="83"/>
  <c r="E132" i="83"/>
  <c r="E131" i="83"/>
  <c r="E130" i="83"/>
  <c r="E129" i="83"/>
  <c r="E128" i="83"/>
  <c r="E127" i="83"/>
  <c r="E126" i="83"/>
  <c r="E125" i="83"/>
  <c r="E124" i="83"/>
  <c r="E123" i="83"/>
  <c r="E122" i="83"/>
  <c r="E121" i="83"/>
  <c r="E120" i="83"/>
  <c r="E119" i="83"/>
  <c r="E118" i="83"/>
  <c r="E117" i="83"/>
  <c r="E116" i="83"/>
  <c r="E115" i="83"/>
  <c r="E114" i="83"/>
  <c r="E113" i="83"/>
  <c r="E112" i="83"/>
  <c r="E111" i="83"/>
  <c r="E110" i="83"/>
  <c r="E109" i="83"/>
  <c r="E108" i="83"/>
  <c r="E107" i="83"/>
  <c r="E106" i="83"/>
  <c r="E105" i="83"/>
  <c r="E104" i="83"/>
  <c r="E103" i="83"/>
  <c r="E102" i="83"/>
  <c r="E101" i="83"/>
  <c r="E100" i="83"/>
  <c r="E99" i="83"/>
  <c r="E98" i="83"/>
  <c r="E97" i="83"/>
  <c r="E96" i="83"/>
  <c r="E95" i="83"/>
  <c r="E94" i="83"/>
  <c r="E93" i="83"/>
  <c r="E92" i="83"/>
  <c r="E91" i="83"/>
  <c r="E90" i="83"/>
  <c r="E89" i="83"/>
  <c r="E88" i="83"/>
  <c r="E87" i="83"/>
  <c r="E86" i="83"/>
  <c r="E85" i="83"/>
  <c r="E84" i="83"/>
  <c r="E83" i="83"/>
  <c r="E82" i="83"/>
  <c r="E81" i="83"/>
  <c r="E80" i="83"/>
  <c r="E79" i="83"/>
  <c r="E78" i="83"/>
  <c r="E77" i="83"/>
  <c r="E76" i="83"/>
  <c r="E75" i="83"/>
  <c r="E74" i="83"/>
  <c r="E73" i="83"/>
  <c r="E72" i="83"/>
  <c r="E71" i="83"/>
  <c r="E70" i="83"/>
  <c r="E69" i="83"/>
  <c r="E68" i="83"/>
  <c r="E67" i="83"/>
  <c r="E66" i="83"/>
  <c r="E65" i="83"/>
  <c r="E64" i="83"/>
  <c r="E63" i="83"/>
  <c r="E62" i="83"/>
  <c r="E61" i="83"/>
  <c r="E60" i="83"/>
  <c r="E59" i="83"/>
  <c r="E58" i="83"/>
  <c r="E57" i="83"/>
  <c r="E56" i="83"/>
  <c r="E55" i="83"/>
  <c r="E54" i="83"/>
  <c r="E53" i="83"/>
  <c r="E52" i="83"/>
  <c r="E51" i="83"/>
  <c r="E50" i="83"/>
  <c r="E49" i="83"/>
  <c r="E48" i="83"/>
  <c r="E47" i="83"/>
  <c r="E46" i="83"/>
  <c r="E45" i="83"/>
  <c r="E44" i="83"/>
  <c r="E43" i="83"/>
  <c r="E42" i="83"/>
  <c r="E41" i="83"/>
  <c r="E40" i="83"/>
  <c r="E39" i="83"/>
  <c r="E38" i="83"/>
  <c r="E37" i="83"/>
  <c r="E36" i="83"/>
  <c r="E35" i="83"/>
  <c r="E34" i="83"/>
  <c r="E33" i="83"/>
  <c r="E32" i="83"/>
  <c r="E31" i="83"/>
  <c r="E30" i="83"/>
  <c r="E29" i="83"/>
  <c r="E28" i="83"/>
  <c r="E27" i="83"/>
  <c r="E26" i="83"/>
  <c r="E25" i="83"/>
  <c r="E24" i="83"/>
  <c r="E23" i="83"/>
  <c r="E22" i="83"/>
  <c r="E21" i="83"/>
  <c r="E20" i="83"/>
  <c r="E19" i="83"/>
  <c r="E18" i="83"/>
  <c r="E17" i="83"/>
  <c r="E16" i="83"/>
  <c r="E15" i="83"/>
  <c r="E14" i="83"/>
  <c r="E13" i="88"/>
  <c r="E512" i="88"/>
  <c r="E511" i="88"/>
  <c r="E510" i="88"/>
  <c r="E509" i="88"/>
  <c r="E508" i="88"/>
  <c r="E507" i="88"/>
  <c r="E506" i="88"/>
  <c r="E505" i="88"/>
  <c r="E504" i="88"/>
  <c r="E503" i="88"/>
  <c r="E502" i="88"/>
  <c r="E501" i="88"/>
  <c r="E500" i="88"/>
  <c r="E499" i="88"/>
  <c r="E498" i="88"/>
  <c r="E497" i="88"/>
  <c r="E496" i="88"/>
  <c r="E495" i="88"/>
  <c r="E494" i="88"/>
  <c r="E493" i="88"/>
  <c r="E492" i="88"/>
  <c r="E491" i="88"/>
  <c r="E490" i="88"/>
  <c r="E489" i="88"/>
  <c r="E488" i="88"/>
  <c r="E487" i="88"/>
  <c r="E486" i="88"/>
  <c r="E485" i="88"/>
  <c r="E484" i="88"/>
  <c r="E483" i="88"/>
  <c r="E482" i="88"/>
  <c r="E481" i="88"/>
  <c r="E480" i="88"/>
  <c r="E479" i="88"/>
  <c r="E478" i="88"/>
  <c r="E477" i="88"/>
  <c r="E476" i="88"/>
  <c r="E475" i="88"/>
  <c r="E474" i="88"/>
  <c r="E473" i="88"/>
  <c r="E472" i="88"/>
  <c r="E471" i="88"/>
  <c r="E470" i="88"/>
  <c r="E469" i="88"/>
  <c r="E468" i="88"/>
  <c r="E467" i="88"/>
  <c r="E466" i="88"/>
  <c r="E465" i="88"/>
  <c r="E464" i="88"/>
  <c r="E463" i="88"/>
  <c r="E462" i="88"/>
  <c r="E461" i="88"/>
  <c r="E460" i="88"/>
  <c r="E459" i="88"/>
  <c r="E458" i="88"/>
  <c r="E457" i="88"/>
  <c r="E456" i="88"/>
  <c r="E455" i="88"/>
  <c r="E454" i="88"/>
  <c r="E453" i="88"/>
  <c r="E452" i="88"/>
  <c r="E451" i="88"/>
  <c r="E450" i="88"/>
  <c r="E449" i="88"/>
  <c r="E448" i="88"/>
  <c r="E447" i="88"/>
  <c r="E446" i="88"/>
  <c r="E445" i="88"/>
  <c r="E444" i="88"/>
  <c r="E443" i="88"/>
  <c r="E442" i="88"/>
  <c r="E441" i="88"/>
  <c r="E440" i="88"/>
  <c r="E439" i="88"/>
  <c r="E438" i="88"/>
  <c r="E437" i="88"/>
  <c r="E436" i="88"/>
  <c r="E435" i="88"/>
  <c r="E434" i="88"/>
  <c r="E433" i="88"/>
  <c r="E432" i="88"/>
  <c r="E431" i="88"/>
  <c r="E430" i="88"/>
  <c r="E429" i="88"/>
  <c r="E428" i="88"/>
  <c r="E427" i="88"/>
  <c r="E426" i="88"/>
  <c r="E425" i="88"/>
  <c r="E424" i="88"/>
  <c r="E423" i="88"/>
  <c r="E422" i="88"/>
  <c r="E421" i="88"/>
  <c r="E420" i="88"/>
  <c r="E419" i="88"/>
  <c r="E418" i="88"/>
  <c r="E417" i="88"/>
  <c r="E416" i="88"/>
  <c r="E415" i="88"/>
  <c r="E414" i="88"/>
  <c r="E413" i="88"/>
  <c r="E412" i="88"/>
  <c r="E411" i="88"/>
  <c r="E410" i="88"/>
  <c r="E409" i="88"/>
  <c r="E408" i="88"/>
  <c r="E407" i="88"/>
  <c r="E406" i="88"/>
  <c r="E405" i="88"/>
  <c r="E404" i="88"/>
  <c r="E403" i="88"/>
  <c r="E402" i="88"/>
  <c r="E401" i="88"/>
  <c r="E400" i="88"/>
  <c r="E399" i="88"/>
  <c r="E398" i="88"/>
  <c r="E397" i="88"/>
  <c r="E396" i="88"/>
  <c r="E395" i="88"/>
  <c r="E394" i="88"/>
  <c r="E393" i="88"/>
  <c r="E392" i="88"/>
  <c r="E391" i="88"/>
  <c r="E390" i="88"/>
  <c r="E389" i="88"/>
  <c r="E388" i="88"/>
  <c r="E387" i="88"/>
  <c r="E386" i="88"/>
  <c r="E385" i="88"/>
  <c r="E384" i="88"/>
  <c r="E383" i="88"/>
  <c r="E382" i="88"/>
  <c r="E381" i="88"/>
  <c r="E380" i="88"/>
  <c r="E379" i="88"/>
  <c r="E378" i="88"/>
  <c r="E377" i="88"/>
  <c r="E376" i="88"/>
  <c r="E375" i="88"/>
  <c r="E374" i="88"/>
  <c r="E373" i="88"/>
  <c r="E372" i="88"/>
  <c r="E371" i="88"/>
  <c r="E370" i="88"/>
  <c r="E369" i="88"/>
  <c r="E368" i="88"/>
  <c r="E367" i="88"/>
  <c r="E366" i="88"/>
  <c r="E365" i="88"/>
  <c r="E364" i="88"/>
  <c r="E363" i="88"/>
  <c r="E362" i="88"/>
  <c r="E361" i="88"/>
  <c r="E360" i="88"/>
  <c r="E359" i="88"/>
  <c r="E358" i="88"/>
  <c r="E357" i="88"/>
  <c r="E356" i="88"/>
  <c r="E355" i="88"/>
  <c r="E354" i="88"/>
  <c r="E353" i="88"/>
  <c r="E352" i="88"/>
  <c r="E351" i="88"/>
  <c r="E350" i="88"/>
  <c r="E349" i="88"/>
  <c r="E348" i="88"/>
  <c r="E347" i="88"/>
  <c r="E346" i="88"/>
  <c r="E345" i="88"/>
  <c r="E344" i="88"/>
  <c r="E343" i="88"/>
  <c r="E342" i="88"/>
  <c r="E341" i="88"/>
  <c r="E340" i="88"/>
  <c r="E339" i="88"/>
  <c r="E338" i="88"/>
  <c r="E337" i="88"/>
  <c r="E336" i="88"/>
  <c r="E335" i="88"/>
  <c r="E334" i="88"/>
  <c r="E333" i="88"/>
  <c r="E332" i="88"/>
  <c r="E331" i="88"/>
  <c r="E330" i="88"/>
  <c r="E329" i="88"/>
  <c r="E328" i="88"/>
  <c r="E327" i="88"/>
  <c r="E326" i="88"/>
  <c r="E325" i="88"/>
  <c r="E324" i="88"/>
  <c r="E323" i="88"/>
  <c r="E322" i="88"/>
  <c r="E321" i="88"/>
  <c r="E320" i="88"/>
  <c r="E319" i="88"/>
  <c r="E318" i="88"/>
  <c r="E317" i="88"/>
  <c r="E316" i="88"/>
  <c r="E315" i="88"/>
  <c r="E314" i="88"/>
  <c r="E313" i="88"/>
  <c r="E312" i="88"/>
  <c r="E311" i="88"/>
  <c r="E310" i="88"/>
  <c r="E309" i="88"/>
  <c r="E308" i="88"/>
  <c r="E307" i="88"/>
  <c r="E306" i="88"/>
  <c r="E305" i="88"/>
  <c r="E304" i="88"/>
  <c r="E303" i="88"/>
  <c r="E302" i="88"/>
  <c r="E301" i="88"/>
  <c r="E300" i="88"/>
  <c r="E299" i="88"/>
  <c r="E298" i="88"/>
  <c r="E297" i="88"/>
  <c r="E296" i="88"/>
  <c r="E295" i="88"/>
  <c r="E294" i="88"/>
  <c r="E293" i="88"/>
  <c r="E292" i="88"/>
  <c r="E291" i="88"/>
  <c r="E290" i="88"/>
  <c r="E289" i="88"/>
  <c r="E288" i="88"/>
  <c r="E287" i="88"/>
  <c r="E286" i="88"/>
  <c r="E285" i="88"/>
  <c r="E284" i="88"/>
  <c r="E283" i="88"/>
  <c r="E282" i="88"/>
  <c r="E281" i="88"/>
  <c r="E280" i="88"/>
  <c r="E279" i="88"/>
  <c r="E278" i="88"/>
  <c r="E277" i="88"/>
  <c r="E276" i="88"/>
  <c r="E275" i="88"/>
  <c r="E274" i="88"/>
  <c r="E273" i="88"/>
  <c r="E272" i="88"/>
  <c r="E271" i="88"/>
  <c r="E270" i="88"/>
  <c r="E269" i="88"/>
  <c r="E268" i="88"/>
  <c r="E267" i="88"/>
  <c r="E266" i="88"/>
  <c r="E265" i="88"/>
  <c r="E264" i="88"/>
  <c r="E263" i="88"/>
  <c r="E262" i="88"/>
  <c r="E261" i="88"/>
  <c r="E260" i="88"/>
  <c r="E259" i="88"/>
  <c r="E258" i="88"/>
  <c r="E257" i="88"/>
  <c r="E256" i="88"/>
  <c r="E255" i="88"/>
  <c r="E254" i="88"/>
  <c r="E253" i="88"/>
  <c r="E252" i="88"/>
  <c r="E251" i="88"/>
  <c r="E250" i="88"/>
  <c r="E249" i="88"/>
  <c r="E248" i="88"/>
  <c r="E247" i="88"/>
  <c r="E246" i="88"/>
  <c r="E245" i="88"/>
  <c r="E244" i="88"/>
  <c r="E243" i="88"/>
  <c r="E242" i="88"/>
  <c r="E241" i="88"/>
  <c r="E240" i="88"/>
  <c r="E239" i="88"/>
  <c r="E238" i="88"/>
  <c r="E237" i="88"/>
  <c r="E236" i="88"/>
  <c r="E235" i="88"/>
  <c r="E234" i="88"/>
  <c r="E233" i="88"/>
  <c r="E232" i="88"/>
  <c r="E231" i="88"/>
  <c r="E230" i="88"/>
  <c r="E229" i="88"/>
  <c r="E228" i="88"/>
  <c r="E227" i="88"/>
  <c r="E226" i="88"/>
  <c r="E225" i="88"/>
  <c r="E224" i="88"/>
  <c r="E223" i="88"/>
  <c r="E222" i="88"/>
  <c r="E221" i="88"/>
  <c r="E220" i="88"/>
  <c r="E219" i="88"/>
  <c r="E218" i="88"/>
  <c r="E217" i="88"/>
  <c r="E216" i="88"/>
  <c r="E215" i="88"/>
  <c r="E214" i="88"/>
  <c r="E213" i="88"/>
  <c r="E212" i="88"/>
  <c r="E211" i="88"/>
  <c r="E210" i="88"/>
  <c r="E209" i="88"/>
  <c r="E208" i="88"/>
  <c r="E207" i="88"/>
  <c r="E206" i="88"/>
  <c r="E205" i="88"/>
  <c r="E204" i="88"/>
  <c r="E203" i="88"/>
  <c r="E202" i="88"/>
  <c r="E201" i="88"/>
  <c r="E200" i="88"/>
  <c r="E199" i="88"/>
  <c r="E198" i="88"/>
  <c r="E197" i="88"/>
  <c r="E196" i="88"/>
  <c r="E195" i="88"/>
  <c r="E194" i="88"/>
  <c r="E193" i="88"/>
  <c r="E192" i="88"/>
  <c r="E191" i="88"/>
  <c r="E190" i="88"/>
  <c r="E189" i="88"/>
  <c r="E188" i="88"/>
  <c r="E187" i="88"/>
  <c r="E186" i="88"/>
  <c r="E185" i="88"/>
  <c r="E184" i="88"/>
  <c r="E183" i="88"/>
  <c r="E182" i="88"/>
  <c r="E181" i="88"/>
  <c r="E180" i="88"/>
  <c r="E179" i="88"/>
  <c r="E178" i="88"/>
  <c r="E177" i="88"/>
  <c r="E176" i="88"/>
  <c r="E175" i="88"/>
  <c r="E174" i="88"/>
  <c r="E173" i="88"/>
  <c r="E172" i="88"/>
  <c r="E171" i="88"/>
  <c r="E170" i="88"/>
  <c r="E169" i="88"/>
  <c r="E168" i="88"/>
  <c r="E167" i="88"/>
  <c r="E166" i="88"/>
  <c r="E165" i="88"/>
  <c r="E164" i="88"/>
  <c r="E163" i="88"/>
  <c r="E162" i="88"/>
  <c r="E161" i="88"/>
  <c r="E160" i="88"/>
  <c r="E159" i="88"/>
  <c r="E158" i="88"/>
  <c r="E157" i="88"/>
  <c r="E156" i="88"/>
  <c r="E155" i="88"/>
  <c r="E154" i="88"/>
  <c r="E153" i="88"/>
  <c r="E152" i="88"/>
  <c r="E151" i="88"/>
  <c r="E150" i="88"/>
  <c r="E149" i="88"/>
  <c r="E148" i="88"/>
  <c r="E147" i="88"/>
  <c r="E146" i="88"/>
  <c r="E145" i="88"/>
  <c r="E144" i="88"/>
  <c r="E143" i="88"/>
  <c r="E142" i="88"/>
  <c r="E141" i="88"/>
  <c r="E140" i="88"/>
  <c r="E139" i="88"/>
  <c r="E138" i="88"/>
  <c r="E137" i="88"/>
  <c r="E136" i="88"/>
  <c r="E135" i="88"/>
  <c r="E134" i="88"/>
  <c r="E133" i="88"/>
  <c r="E132" i="88"/>
  <c r="E131" i="88"/>
  <c r="E130" i="88"/>
  <c r="E129" i="88"/>
  <c r="E128" i="88"/>
  <c r="E127" i="88"/>
  <c r="E126" i="88"/>
  <c r="E125" i="88"/>
  <c r="E124" i="88"/>
  <c r="E123" i="88"/>
  <c r="E122" i="88"/>
  <c r="E121" i="88"/>
  <c r="E120" i="88"/>
  <c r="E119" i="88"/>
  <c r="E118" i="88"/>
  <c r="E117" i="88"/>
  <c r="E116" i="88"/>
  <c r="E115" i="88"/>
  <c r="E114" i="88"/>
  <c r="E113" i="88"/>
  <c r="E112" i="88"/>
  <c r="E111" i="88"/>
  <c r="E110" i="88"/>
  <c r="E109" i="88"/>
  <c r="E108" i="88"/>
  <c r="E107" i="88"/>
  <c r="E106" i="88"/>
  <c r="E105" i="88"/>
  <c r="E104" i="88"/>
  <c r="E103" i="88"/>
  <c r="E102" i="88"/>
  <c r="E101" i="88"/>
  <c r="E100" i="88"/>
  <c r="E99" i="88"/>
  <c r="E98" i="88"/>
  <c r="E97" i="88"/>
  <c r="E96" i="88"/>
  <c r="E95" i="88"/>
  <c r="E94" i="88"/>
  <c r="E93" i="88"/>
  <c r="E92" i="88"/>
  <c r="E91" i="88"/>
  <c r="E90" i="88"/>
  <c r="E89" i="88"/>
  <c r="E88" i="88"/>
  <c r="E87" i="88"/>
  <c r="E86" i="88"/>
  <c r="E85" i="88"/>
  <c r="E84" i="88"/>
  <c r="E83" i="88"/>
  <c r="E82" i="88"/>
  <c r="E81" i="88"/>
  <c r="E80" i="88"/>
  <c r="E79" i="88"/>
  <c r="E78" i="88"/>
  <c r="E77" i="88"/>
  <c r="E76" i="88"/>
  <c r="E75" i="88"/>
  <c r="E74" i="88"/>
  <c r="E73" i="88"/>
  <c r="E72" i="88"/>
  <c r="E71" i="88"/>
  <c r="E70" i="88"/>
  <c r="E69" i="88"/>
  <c r="E68" i="88"/>
  <c r="E67" i="88"/>
  <c r="E66" i="88"/>
  <c r="E65" i="88"/>
  <c r="E64" i="88"/>
  <c r="E63" i="88"/>
  <c r="E62" i="88"/>
  <c r="E61" i="88"/>
  <c r="E60" i="88"/>
  <c r="E59" i="88"/>
  <c r="E58" i="88"/>
  <c r="E57" i="88"/>
  <c r="E56" i="88"/>
  <c r="E55" i="88"/>
  <c r="E54" i="88"/>
  <c r="E53" i="88"/>
  <c r="E52" i="88"/>
  <c r="E51" i="88"/>
  <c r="E50" i="88"/>
  <c r="E49" i="88"/>
  <c r="E48" i="88"/>
  <c r="E47" i="88"/>
  <c r="E46" i="88"/>
  <c r="E45" i="88"/>
  <c r="E44" i="88"/>
  <c r="E43" i="88"/>
  <c r="E42" i="88"/>
  <c r="E41" i="88"/>
  <c r="E40" i="88"/>
  <c r="E39" i="88"/>
  <c r="E38" i="88"/>
  <c r="E37" i="88"/>
  <c r="E36" i="88"/>
  <c r="E35" i="88"/>
  <c r="E34" i="88"/>
  <c r="E33" i="88"/>
  <c r="E32" i="88"/>
  <c r="E31" i="88"/>
  <c r="E30" i="88"/>
  <c r="E29" i="88"/>
  <c r="E28" i="88"/>
  <c r="E27" i="88"/>
  <c r="E26" i="88"/>
  <c r="E25" i="88"/>
  <c r="E24" i="88"/>
  <c r="E23" i="88"/>
  <c r="E22" i="88"/>
  <c r="E21" i="88"/>
  <c r="E20" i="88"/>
  <c r="E19" i="88"/>
  <c r="E18" i="88"/>
  <c r="E17" i="88"/>
  <c r="E16" i="88"/>
  <c r="E15" i="88"/>
  <c r="E14" i="88"/>
  <c r="E13" i="87"/>
  <c r="E512" i="87"/>
  <c r="E511" i="87"/>
  <c r="E510" i="87"/>
  <c r="E509" i="87"/>
  <c r="E508" i="87"/>
  <c r="E507" i="87"/>
  <c r="E506" i="87"/>
  <c r="E505" i="87"/>
  <c r="E504" i="87"/>
  <c r="E503" i="87"/>
  <c r="E502" i="87"/>
  <c r="E501" i="87"/>
  <c r="E500" i="87"/>
  <c r="E499" i="87"/>
  <c r="E498" i="87"/>
  <c r="E497" i="87"/>
  <c r="E496" i="87"/>
  <c r="E495" i="87"/>
  <c r="E494" i="87"/>
  <c r="E493" i="87"/>
  <c r="E492" i="87"/>
  <c r="E491" i="87"/>
  <c r="E490" i="87"/>
  <c r="E489" i="87"/>
  <c r="E488" i="87"/>
  <c r="E487" i="87"/>
  <c r="E486" i="87"/>
  <c r="E485" i="87"/>
  <c r="E484" i="87"/>
  <c r="E483" i="87"/>
  <c r="E482" i="87"/>
  <c r="E481" i="87"/>
  <c r="E480" i="87"/>
  <c r="E479" i="87"/>
  <c r="E478" i="87"/>
  <c r="E477" i="87"/>
  <c r="E476" i="87"/>
  <c r="E475" i="87"/>
  <c r="E474" i="87"/>
  <c r="E473" i="87"/>
  <c r="E472" i="87"/>
  <c r="E471" i="87"/>
  <c r="E470" i="87"/>
  <c r="E469" i="87"/>
  <c r="E468" i="87"/>
  <c r="E467" i="87"/>
  <c r="E466" i="87"/>
  <c r="E465" i="87"/>
  <c r="E464" i="87"/>
  <c r="E463" i="87"/>
  <c r="E462" i="87"/>
  <c r="E461" i="87"/>
  <c r="E460" i="87"/>
  <c r="E459" i="87"/>
  <c r="E458" i="87"/>
  <c r="E457" i="87"/>
  <c r="E456" i="87"/>
  <c r="E455" i="87"/>
  <c r="E454" i="87"/>
  <c r="E453" i="87"/>
  <c r="E452" i="87"/>
  <c r="E451" i="87"/>
  <c r="E450" i="87"/>
  <c r="E449" i="87"/>
  <c r="E448" i="87"/>
  <c r="E447" i="87"/>
  <c r="E446" i="87"/>
  <c r="E445" i="87"/>
  <c r="E444" i="87"/>
  <c r="E443" i="87"/>
  <c r="E442" i="87"/>
  <c r="E441" i="87"/>
  <c r="E440" i="87"/>
  <c r="E439" i="87"/>
  <c r="E438" i="87"/>
  <c r="E437" i="87"/>
  <c r="E436" i="87"/>
  <c r="E435" i="87"/>
  <c r="E434" i="87"/>
  <c r="E433" i="87"/>
  <c r="E432" i="87"/>
  <c r="E431" i="87"/>
  <c r="E430" i="87"/>
  <c r="E429" i="87"/>
  <c r="E428" i="87"/>
  <c r="E427" i="87"/>
  <c r="E426" i="87"/>
  <c r="E425" i="87"/>
  <c r="E424" i="87"/>
  <c r="E423" i="87"/>
  <c r="E422" i="87"/>
  <c r="E421" i="87"/>
  <c r="E420" i="87"/>
  <c r="E419" i="87"/>
  <c r="E418" i="87"/>
  <c r="E417" i="87"/>
  <c r="E416" i="87"/>
  <c r="E415" i="87"/>
  <c r="E414" i="87"/>
  <c r="E413" i="87"/>
  <c r="E412" i="87"/>
  <c r="E411" i="87"/>
  <c r="E410" i="87"/>
  <c r="E409" i="87"/>
  <c r="E408" i="87"/>
  <c r="E407" i="87"/>
  <c r="E406" i="87"/>
  <c r="E405" i="87"/>
  <c r="E404" i="87"/>
  <c r="E403" i="87"/>
  <c r="E402" i="87"/>
  <c r="E401" i="87"/>
  <c r="E400" i="87"/>
  <c r="E399" i="87"/>
  <c r="E398" i="87"/>
  <c r="E397" i="87"/>
  <c r="E396" i="87"/>
  <c r="E395" i="87"/>
  <c r="E394" i="87"/>
  <c r="E393" i="87"/>
  <c r="E392" i="87"/>
  <c r="E391" i="87"/>
  <c r="E390" i="87"/>
  <c r="E389" i="87"/>
  <c r="E388" i="87"/>
  <c r="E387" i="87"/>
  <c r="E386" i="87"/>
  <c r="E385" i="87"/>
  <c r="E384" i="87"/>
  <c r="E383" i="87"/>
  <c r="E382" i="87"/>
  <c r="E381" i="87"/>
  <c r="E380" i="87"/>
  <c r="E379" i="87"/>
  <c r="E378" i="87"/>
  <c r="E377" i="87"/>
  <c r="E376" i="87"/>
  <c r="E375" i="87"/>
  <c r="E374" i="87"/>
  <c r="E373" i="87"/>
  <c r="E372" i="87"/>
  <c r="E371" i="87"/>
  <c r="E370" i="87"/>
  <c r="E369" i="87"/>
  <c r="E368" i="87"/>
  <c r="E367" i="87"/>
  <c r="E366" i="87"/>
  <c r="E365" i="87"/>
  <c r="E364" i="87"/>
  <c r="E363" i="87"/>
  <c r="E362" i="87"/>
  <c r="E361" i="87"/>
  <c r="E360" i="87"/>
  <c r="E359" i="87"/>
  <c r="E358" i="87"/>
  <c r="E357" i="87"/>
  <c r="E356" i="87"/>
  <c r="E355" i="87"/>
  <c r="E354" i="87"/>
  <c r="E353" i="87"/>
  <c r="E352" i="87"/>
  <c r="E351" i="87"/>
  <c r="E350" i="87"/>
  <c r="E349" i="87"/>
  <c r="E348" i="87"/>
  <c r="E347" i="87"/>
  <c r="E346" i="87"/>
  <c r="E345" i="87"/>
  <c r="E344" i="87"/>
  <c r="E343" i="87"/>
  <c r="E342" i="87"/>
  <c r="E341" i="87"/>
  <c r="E340" i="87"/>
  <c r="E339" i="87"/>
  <c r="E338" i="87"/>
  <c r="E337" i="87"/>
  <c r="E336" i="87"/>
  <c r="E335" i="87"/>
  <c r="E334" i="87"/>
  <c r="E333" i="87"/>
  <c r="E332" i="87"/>
  <c r="E331" i="87"/>
  <c r="E330" i="87"/>
  <c r="E329" i="87"/>
  <c r="E328" i="87"/>
  <c r="E327" i="87"/>
  <c r="E326" i="87"/>
  <c r="E325" i="87"/>
  <c r="E324" i="87"/>
  <c r="E323" i="87"/>
  <c r="E322" i="87"/>
  <c r="E321" i="87"/>
  <c r="E320" i="87"/>
  <c r="E319" i="87"/>
  <c r="E318" i="87"/>
  <c r="E317" i="87"/>
  <c r="E316" i="87"/>
  <c r="E315" i="87"/>
  <c r="E314" i="87"/>
  <c r="E313" i="87"/>
  <c r="E312" i="87"/>
  <c r="E311" i="87"/>
  <c r="E310" i="87"/>
  <c r="E309" i="87"/>
  <c r="E308" i="87"/>
  <c r="E307" i="87"/>
  <c r="E306" i="87"/>
  <c r="E305" i="87"/>
  <c r="E304" i="87"/>
  <c r="E303" i="87"/>
  <c r="E302" i="87"/>
  <c r="E301" i="87"/>
  <c r="E300" i="87"/>
  <c r="E299" i="87"/>
  <c r="E298" i="87"/>
  <c r="E297" i="87"/>
  <c r="E296" i="87"/>
  <c r="E295" i="87"/>
  <c r="E294" i="87"/>
  <c r="E293" i="87"/>
  <c r="E292" i="87"/>
  <c r="E291" i="87"/>
  <c r="E290" i="87"/>
  <c r="E289" i="87"/>
  <c r="E288" i="87"/>
  <c r="E287" i="87"/>
  <c r="E286" i="87"/>
  <c r="E285" i="87"/>
  <c r="E284" i="87"/>
  <c r="E283" i="87"/>
  <c r="E282" i="87"/>
  <c r="E281" i="87"/>
  <c r="E280" i="87"/>
  <c r="E279" i="87"/>
  <c r="E278" i="87"/>
  <c r="E277" i="87"/>
  <c r="E276" i="87"/>
  <c r="E275" i="87"/>
  <c r="E274" i="87"/>
  <c r="E273" i="87"/>
  <c r="E272" i="87"/>
  <c r="E271" i="87"/>
  <c r="E270" i="87"/>
  <c r="E269" i="87"/>
  <c r="E268" i="87"/>
  <c r="E267" i="87"/>
  <c r="E266" i="87"/>
  <c r="E265" i="87"/>
  <c r="E264" i="87"/>
  <c r="E263" i="87"/>
  <c r="E262" i="87"/>
  <c r="E261" i="87"/>
  <c r="E260" i="87"/>
  <c r="E259" i="87"/>
  <c r="E258" i="87"/>
  <c r="E257" i="87"/>
  <c r="E256" i="87"/>
  <c r="E255" i="87"/>
  <c r="E254" i="87"/>
  <c r="E253" i="87"/>
  <c r="E252" i="87"/>
  <c r="E251" i="87"/>
  <c r="E250" i="87"/>
  <c r="E249" i="87"/>
  <c r="E248" i="87"/>
  <c r="E247" i="87"/>
  <c r="E246" i="87"/>
  <c r="E245" i="87"/>
  <c r="E244" i="87"/>
  <c r="E243" i="87"/>
  <c r="E242" i="87"/>
  <c r="E241" i="87"/>
  <c r="E240" i="87"/>
  <c r="E239" i="87"/>
  <c r="E238" i="87"/>
  <c r="E237" i="87"/>
  <c r="E236" i="87"/>
  <c r="E235" i="87"/>
  <c r="E234" i="87"/>
  <c r="E233" i="87"/>
  <c r="E232" i="87"/>
  <c r="E231" i="87"/>
  <c r="E230" i="87"/>
  <c r="E229" i="87"/>
  <c r="E228" i="87"/>
  <c r="E227" i="87"/>
  <c r="E226" i="87"/>
  <c r="E225" i="87"/>
  <c r="E224" i="87"/>
  <c r="E223" i="87"/>
  <c r="E222" i="87"/>
  <c r="E221" i="87"/>
  <c r="E220" i="87"/>
  <c r="E219" i="87"/>
  <c r="E218" i="87"/>
  <c r="E217" i="87"/>
  <c r="E216" i="87"/>
  <c r="E215" i="87"/>
  <c r="E214" i="87"/>
  <c r="E213" i="87"/>
  <c r="E212" i="87"/>
  <c r="E211" i="87"/>
  <c r="E210" i="87"/>
  <c r="E209" i="87"/>
  <c r="E208" i="87"/>
  <c r="E207" i="87"/>
  <c r="E206" i="87"/>
  <c r="E205" i="87"/>
  <c r="E204" i="87"/>
  <c r="E203" i="87"/>
  <c r="E202" i="87"/>
  <c r="E201" i="87"/>
  <c r="E200" i="87"/>
  <c r="E199" i="87"/>
  <c r="E198" i="87"/>
  <c r="E197" i="87"/>
  <c r="E196" i="87"/>
  <c r="E195" i="87"/>
  <c r="E194" i="87"/>
  <c r="E193" i="87"/>
  <c r="E192" i="87"/>
  <c r="E191" i="87"/>
  <c r="E190" i="87"/>
  <c r="E189" i="87"/>
  <c r="E188" i="87"/>
  <c r="E187" i="87"/>
  <c r="E186" i="87"/>
  <c r="E185" i="87"/>
  <c r="E184" i="87"/>
  <c r="E183" i="87"/>
  <c r="E182" i="87"/>
  <c r="E181" i="87"/>
  <c r="E180" i="87"/>
  <c r="E179" i="87"/>
  <c r="E178" i="87"/>
  <c r="E177" i="87"/>
  <c r="E176" i="87"/>
  <c r="E175" i="87"/>
  <c r="E174" i="87"/>
  <c r="E173" i="87"/>
  <c r="E172" i="87"/>
  <c r="E171" i="87"/>
  <c r="E170" i="87"/>
  <c r="E169" i="87"/>
  <c r="E168" i="87"/>
  <c r="E167" i="87"/>
  <c r="E166" i="87"/>
  <c r="E165" i="87"/>
  <c r="E164" i="87"/>
  <c r="E163" i="87"/>
  <c r="E162" i="87"/>
  <c r="E161" i="87"/>
  <c r="E160" i="87"/>
  <c r="E159" i="87"/>
  <c r="E158" i="87"/>
  <c r="E157" i="87"/>
  <c r="E156" i="87"/>
  <c r="E155" i="87"/>
  <c r="E154" i="87"/>
  <c r="E153" i="87"/>
  <c r="E152" i="87"/>
  <c r="E151" i="87"/>
  <c r="E150" i="87"/>
  <c r="E149" i="87"/>
  <c r="E148" i="87"/>
  <c r="E147" i="87"/>
  <c r="E146" i="87"/>
  <c r="E145" i="87"/>
  <c r="E144" i="87"/>
  <c r="E143" i="87"/>
  <c r="E142" i="87"/>
  <c r="E141" i="87"/>
  <c r="E140" i="87"/>
  <c r="E139" i="87"/>
  <c r="E138" i="87"/>
  <c r="E137" i="87"/>
  <c r="E136" i="87"/>
  <c r="E135" i="87"/>
  <c r="E134" i="87"/>
  <c r="E133" i="87"/>
  <c r="E132" i="87"/>
  <c r="E131" i="87"/>
  <c r="E130" i="87"/>
  <c r="E129" i="87"/>
  <c r="E128" i="87"/>
  <c r="E127" i="87"/>
  <c r="E126" i="87"/>
  <c r="E125" i="87"/>
  <c r="E124" i="87"/>
  <c r="E123" i="87"/>
  <c r="E122" i="87"/>
  <c r="E121" i="87"/>
  <c r="E120" i="87"/>
  <c r="E119" i="87"/>
  <c r="E118" i="87"/>
  <c r="E117" i="87"/>
  <c r="E116" i="87"/>
  <c r="E115" i="87"/>
  <c r="E114" i="87"/>
  <c r="E113" i="87"/>
  <c r="E112" i="87"/>
  <c r="E111" i="87"/>
  <c r="E110" i="87"/>
  <c r="E109" i="87"/>
  <c r="E108" i="87"/>
  <c r="E107" i="87"/>
  <c r="E106" i="87"/>
  <c r="E105" i="87"/>
  <c r="E104" i="87"/>
  <c r="E103" i="87"/>
  <c r="E102" i="87"/>
  <c r="E101" i="87"/>
  <c r="E100" i="87"/>
  <c r="E99" i="87"/>
  <c r="E98" i="87"/>
  <c r="E97" i="87"/>
  <c r="E96" i="87"/>
  <c r="E95" i="87"/>
  <c r="E94" i="87"/>
  <c r="E93" i="87"/>
  <c r="E92" i="87"/>
  <c r="E91" i="87"/>
  <c r="E90" i="87"/>
  <c r="E89" i="87"/>
  <c r="E88" i="87"/>
  <c r="E87" i="87"/>
  <c r="E86" i="87"/>
  <c r="E85" i="87"/>
  <c r="E84" i="87"/>
  <c r="E83" i="87"/>
  <c r="E82" i="87"/>
  <c r="E81" i="87"/>
  <c r="E80" i="87"/>
  <c r="E79" i="87"/>
  <c r="E78" i="87"/>
  <c r="E77" i="87"/>
  <c r="E76" i="87"/>
  <c r="E75" i="87"/>
  <c r="E74" i="87"/>
  <c r="E73" i="87"/>
  <c r="E72" i="87"/>
  <c r="E71" i="87"/>
  <c r="E70" i="87"/>
  <c r="E69" i="87"/>
  <c r="E68" i="87"/>
  <c r="E67" i="87"/>
  <c r="E66" i="87"/>
  <c r="E65" i="87"/>
  <c r="E64" i="87"/>
  <c r="E63" i="87"/>
  <c r="E62" i="87"/>
  <c r="E61" i="87"/>
  <c r="E60" i="87"/>
  <c r="E59" i="87"/>
  <c r="E58" i="87"/>
  <c r="E57" i="87"/>
  <c r="E56" i="87"/>
  <c r="E55" i="87"/>
  <c r="E54" i="87"/>
  <c r="E53" i="87"/>
  <c r="E52" i="87"/>
  <c r="E51" i="87"/>
  <c r="E50" i="87"/>
  <c r="E49" i="87"/>
  <c r="E48" i="87"/>
  <c r="E47" i="87"/>
  <c r="E46" i="87"/>
  <c r="E45" i="87"/>
  <c r="E44" i="87"/>
  <c r="E43" i="87"/>
  <c r="E42" i="87"/>
  <c r="E41" i="87"/>
  <c r="E40" i="87"/>
  <c r="E39" i="87"/>
  <c r="E38" i="87"/>
  <c r="E37" i="87"/>
  <c r="E36" i="87"/>
  <c r="E35" i="87"/>
  <c r="E34" i="87"/>
  <c r="E33" i="87"/>
  <c r="E32" i="87"/>
  <c r="E31" i="87"/>
  <c r="E30" i="87"/>
  <c r="E29" i="87"/>
  <c r="E28" i="87"/>
  <c r="E27" i="87"/>
  <c r="E26" i="87"/>
  <c r="E25" i="87"/>
  <c r="E24" i="87"/>
  <c r="E23" i="87"/>
  <c r="E22" i="87"/>
  <c r="E21" i="87"/>
  <c r="E20" i="87"/>
  <c r="E19" i="87"/>
  <c r="E18" i="87"/>
  <c r="E17" i="87"/>
  <c r="E16" i="87"/>
  <c r="E15" i="87"/>
  <c r="E14" i="87"/>
  <c r="E13" i="82"/>
  <c r="E512" i="82"/>
  <c r="E511" i="82"/>
  <c r="E510" i="82"/>
  <c r="E509" i="82"/>
  <c r="E508" i="82"/>
  <c r="E507" i="82"/>
  <c r="E506" i="82"/>
  <c r="E505" i="82"/>
  <c r="E504" i="82"/>
  <c r="E503" i="82"/>
  <c r="E502" i="82"/>
  <c r="E501" i="82"/>
  <c r="E500" i="82"/>
  <c r="E499" i="82"/>
  <c r="E498" i="82"/>
  <c r="E497" i="82"/>
  <c r="E496" i="82"/>
  <c r="E495" i="82"/>
  <c r="E494" i="82"/>
  <c r="E493" i="82"/>
  <c r="E492" i="82"/>
  <c r="E491" i="82"/>
  <c r="E490" i="82"/>
  <c r="E489" i="82"/>
  <c r="E488" i="82"/>
  <c r="E487" i="82"/>
  <c r="E486" i="82"/>
  <c r="E485" i="82"/>
  <c r="E484" i="82"/>
  <c r="E483" i="82"/>
  <c r="E482" i="82"/>
  <c r="E481" i="82"/>
  <c r="E480" i="82"/>
  <c r="E479" i="82"/>
  <c r="E478" i="82"/>
  <c r="E477" i="82"/>
  <c r="E476" i="82"/>
  <c r="E475" i="82"/>
  <c r="E474" i="82"/>
  <c r="E473" i="82"/>
  <c r="E472" i="82"/>
  <c r="E471" i="82"/>
  <c r="E470" i="82"/>
  <c r="E469" i="82"/>
  <c r="E468" i="82"/>
  <c r="E467" i="82"/>
  <c r="E466" i="82"/>
  <c r="E465" i="82"/>
  <c r="E464" i="82"/>
  <c r="E463" i="82"/>
  <c r="E462" i="82"/>
  <c r="E461" i="82"/>
  <c r="E460" i="82"/>
  <c r="E459" i="82"/>
  <c r="E458" i="82"/>
  <c r="E457" i="82"/>
  <c r="E456" i="82"/>
  <c r="E455" i="82"/>
  <c r="E454" i="82"/>
  <c r="E453" i="82"/>
  <c r="E452" i="82"/>
  <c r="E451" i="82"/>
  <c r="E450" i="82"/>
  <c r="E449" i="82"/>
  <c r="E448" i="82"/>
  <c r="E447" i="82"/>
  <c r="E446" i="82"/>
  <c r="E445" i="82"/>
  <c r="E444" i="82"/>
  <c r="E443" i="82"/>
  <c r="E442" i="82"/>
  <c r="E441" i="82"/>
  <c r="E440" i="82"/>
  <c r="E439" i="82"/>
  <c r="E438" i="82"/>
  <c r="E437" i="82"/>
  <c r="E436" i="82"/>
  <c r="E435" i="82"/>
  <c r="E434" i="82"/>
  <c r="E433" i="82"/>
  <c r="E432" i="82"/>
  <c r="E431" i="82"/>
  <c r="E430" i="82"/>
  <c r="E429" i="82"/>
  <c r="E428" i="82"/>
  <c r="E427" i="82"/>
  <c r="E426" i="82"/>
  <c r="E425" i="82"/>
  <c r="E424" i="82"/>
  <c r="E423" i="82"/>
  <c r="E422" i="82"/>
  <c r="E421" i="82"/>
  <c r="E420" i="82"/>
  <c r="E419" i="82"/>
  <c r="E418" i="82"/>
  <c r="E417" i="82"/>
  <c r="E416" i="82"/>
  <c r="E415" i="82"/>
  <c r="E414" i="82"/>
  <c r="E413" i="82"/>
  <c r="E412" i="82"/>
  <c r="E411" i="82"/>
  <c r="E410" i="82"/>
  <c r="E409" i="82"/>
  <c r="E408" i="82"/>
  <c r="E407" i="82"/>
  <c r="E406" i="82"/>
  <c r="E405" i="82"/>
  <c r="E404" i="82"/>
  <c r="E403" i="82"/>
  <c r="E402" i="82"/>
  <c r="E401" i="82"/>
  <c r="E400" i="82"/>
  <c r="E399" i="82"/>
  <c r="E398" i="82"/>
  <c r="E397" i="82"/>
  <c r="E396" i="82"/>
  <c r="E395" i="82"/>
  <c r="E394" i="82"/>
  <c r="E393" i="82"/>
  <c r="E392" i="82"/>
  <c r="E391" i="82"/>
  <c r="E390" i="82"/>
  <c r="E389" i="82"/>
  <c r="E388" i="82"/>
  <c r="E387" i="82"/>
  <c r="E386" i="82"/>
  <c r="E385" i="82"/>
  <c r="E384" i="82"/>
  <c r="E383" i="82"/>
  <c r="E382" i="82"/>
  <c r="E381" i="82"/>
  <c r="E380" i="82"/>
  <c r="E379" i="82"/>
  <c r="E378" i="82"/>
  <c r="E377" i="82"/>
  <c r="E376" i="82"/>
  <c r="E375" i="82"/>
  <c r="E374" i="82"/>
  <c r="E373" i="82"/>
  <c r="E372" i="82"/>
  <c r="E371" i="82"/>
  <c r="E370" i="82"/>
  <c r="E369" i="82"/>
  <c r="E368" i="82"/>
  <c r="E367" i="82"/>
  <c r="E366" i="82"/>
  <c r="E365" i="82"/>
  <c r="E364" i="82"/>
  <c r="E363" i="82"/>
  <c r="E362" i="82"/>
  <c r="E361" i="82"/>
  <c r="E360" i="82"/>
  <c r="E359" i="82"/>
  <c r="E358" i="82"/>
  <c r="E357" i="82"/>
  <c r="E356" i="82"/>
  <c r="E355" i="82"/>
  <c r="E354" i="82"/>
  <c r="E353" i="82"/>
  <c r="E352" i="82"/>
  <c r="E351" i="82"/>
  <c r="E350" i="82"/>
  <c r="E349" i="82"/>
  <c r="E348" i="82"/>
  <c r="E347" i="82"/>
  <c r="E346" i="82"/>
  <c r="E345" i="82"/>
  <c r="E344" i="82"/>
  <c r="E343" i="82"/>
  <c r="E342" i="82"/>
  <c r="E341" i="82"/>
  <c r="E340" i="82"/>
  <c r="E339" i="82"/>
  <c r="E338" i="82"/>
  <c r="E337" i="82"/>
  <c r="E336" i="82"/>
  <c r="E335" i="82"/>
  <c r="E334" i="82"/>
  <c r="E333" i="82"/>
  <c r="E332" i="82"/>
  <c r="E331" i="82"/>
  <c r="E330" i="82"/>
  <c r="E329" i="82"/>
  <c r="E328" i="82"/>
  <c r="E327" i="82"/>
  <c r="E326" i="82"/>
  <c r="E325" i="82"/>
  <c r="E324" i="82"/>
  <c r="E323" i="82"/>
  <c r="E322" i="82"/>
  <c r="E321" i="82"/>
  <c r="E320" i="82"/>
  <c r="E319" i="82"/>
  <c r="E318" i="82"/>
  <c r="E317" i="82"/>
  <c r="E316" i="82"/>
  <c r="E315" i="82"/>
  <c r="E314" i="82"/>
  <c r="E313" i="82"/>
  <c r="E312" i="82"/>
  <c r="E311" i="82"/>
  <c r="E310" i="82"/>
  <c r="E309" i="82"/>
  <c r="E308" i="82"/>
  <c r="E307" i="82"/>
  <c r="E306" i="82"/>
  <c r="E305" i="82"/>
  <c r="E304" i="82"/>
  <c r="E303" i="82"/>
  <c r="E302" i="82"/>
  <c r="E301" i="82"/>
  <c r="E300" i="82"/>
  <c r="E299" i="82"/>
  <c r="E298" i="82"/>
  <c r="E297" i="82"/>
  <c r="E296" i="82"/>
  <c r="E295" i="82"/>
  <c r="E294" i="82"/>
  <c r="E293" i="82"/>
  <c r="E292" i="82"/>
  <c r="E291" i="82"/>
  <c r="E290" i="82"/>
  <c r="E289" i="82"/>
  <c r="E288" i="82"/>
  <c r="E287" i="82"/>
  <c r="E286" i="82"/>
  <c r="E285" i="82"/>
  <c r="E284" i="82"/>
  <c r="E283" i="82"/>
  <c r="E282" i="82"/>
  <c r="E281" i="82"/>
  <c r="E280" i="82"/>
  <c r="E279" i="82"/>
  <c r="E278" i="82"/>
  <c r="E277" i="82"/>
  <c r="E276" i="82"/>
  <c r="E275" i="82"/>
  <c r="E274" i="82"/>
  <c r="E273" i="82"/>
  <c r="E272" i="82"/>
  <c r="E271" i="82"/>
  <c r="E270" i="82"/>
  <c r="E269" i="82"/>
  <c r="E268" i="82"/>
  <c r="E267" i="82"/>
  <c r="E266" i="82"/>
  <c r="E265" i="82"/>
  <c r="E264" i="82"/>
  <c r="E263" i="82"/>
  <c r="E262" i="82"/>
  <c r="E261" i="82"/>
  <c r="E260" i="82"/>
  <c r="E259" i="82"/>
  <c r="E258" i="82"/>
  <c r="E257" i="82"/>
  <c r="E256" i="82"/>
  <c r="E255" i="82"/>
  <c r="E254" i="82"/>
  <c r="E253" i="82"/>
  <c r="E252" i="82"/>
  <c r="E251" i="82"/>
  <c r="E250" i="82"/>
  <c r="E249" i="82"/>
  <c r="E248" i="82"/>
  <c r="E247" i="82"/>
  <c r="E246" i="82"/>
  <c r="E245" i="82"/>
  <c r="E244" i="82"/>
  <c r="E243" i="82"/>
  <c r="E242" i="82"/>
  <c r="E241" i="82"/>
  <c r="E240" i="82"/>
  <c r="E239" i="82"/>
  <c r="E238" i="82"/>
  <c r="E237" i="82"/>
  <c r="E236" i="82"/>
  <c r="E235" i="82"/>
  <c r="E234" i="82"/>
  <c r="E233" i="82"/>
  <c r="E232" i="82"/>
  <c r="E231" i="82"/>
  <c r="E230" i="82"/>
  <c r="E229" i="82"/>
  <c r="E228" i="82"/>
  <c r="E227" i="82"/>
  <c r="E226" i="82"/>
  <c r="E225" i="82"/>
  <c r="E224" i="82"/>
  <c r="E223" i="82"/>
  <c r="E222" i="82"/>
  <c r="E221" i="82"/>
  <c r="E220" i="82"/>
  <c r="E219" i="82"/>
  <c r="E218" i="82"/>
  <c r="E217" i="82"/>
  <c r="E216" i="82"/>
  <c r="E215" i="82"/>
  <c r="E214" i="82"/>
  <c r="E213" i="82"/>
  <c r="E212" i="82"/>
  <c r="E211" i="82"/>
  <c r="E210" i="82"/>
  <c r="E209" i="82"/>
  <c r="E208" i="82"/>
  <c r="E207" i="82"/>
  <c r="E206" i="82"/>
  <c r="E205" i="82"/>
  <c r="E204" i="82"/>
  <c r="E203" i="82"/>
  <c r="E202" i="82"/>
  <c r="E201" i="82"/>
  <c r="E200" i="82"/>
  <c r="E199" i="82"/>
  <c r="E198" i="82"/>
  <c r="E197" i="82"/>
  <c r="E196" i="82"/>
  <c r="E195" i="82"/>
  <c r="E194" i="82"/>
  <c r="E193" i="82"/>
  <c r="E192" i="82"/>
  <c r="E191" i="82"/>
  <c r="E190" i="82"/>
  <c r="E189" i="82"/>
  <c r="E188" i="82"/>
  <c r="E187" i="82"/>
  <c r="E186" i="82"/>
  <c r="E185" i="82"/>
  <c r="E184" i="82"/>
  <c r="E183" i="82"/>
  <c r="E182" i="82"/>
  <c r="E181" i="82"/>
  <c r="E180" i="82"/>
  <c r="E179" i="82"/>
  <c r="E178" i="82"/>
  <c r="E177" i="82"/>
  <c r="E176" i="82"/>
  <c r="E175" i="82"/>
  <c r="E174" i="82"/>
  <c r="E173" i="82"/>
  <c r="E172" i="82"/>
  <c r="E171" i="82"/>
  <c r="E170" i="82"/>
  <c r="E169" i="82"/>
  <c r="E168" i="82"/>
  <c r="E167" i="82"/>
  <c r="E166" i="82"/>
  <c r="E165" i="82"/>
  <c r="E164" i="82"/>
  <c r="E163" i="82"/>
  <c r="E162" i="82"/>
  <c r="E161" i="82"/>
  <c r="E160" i="82"/>
  <c r="E159" i="82"/>
  <c r="E158" i="82"/>
  <c r="E157" i="82"/>
  <c r="E156" i="82"/>
  <c r="E155" i="82"/>
  <c r="E154" i="82"/>
  <c r="E153" i="82"/>
  <c r="E152" i="82"/>
  <c r="E151" i="82"/>
  <c r="E150" i="82"/>
  <c r="E149" i="82"/>
  <c r="E148" i="82"/>
  <c r="E147" i="82"/>
  <c r="E146" i="82"/>
  <c r="E145" i="82"/>
  <c r="E144" i="82"/>
  <c r="E143" i="82"/>
  <c r="E142" i="82"/>
  <c r="E141" i="82"/>
  <c r="E140" i="82"/>
  <c r="E139" i="82"/>
  <c r="E138" i="82"/>
  <c r="E137" i="82"/>
  <c r="E136" i="82"/>
  <c r="E135" i="82"/>
  <c r="E134" i="82"/>
  <c r="E133" i="82"/>
  <c r="E132" i="82"/>
  <c r="E131" i="82"/>
  <c r="E130" i="82"/>
  <c r="E129" i="82"/>
  <c r="E128" i="82"/>
  <c r="E127" i="82"/>
  <c r="E126" i="82"/>
  <c r="E125" i="82"/>
  <c r="E124" i="82"/>
  <c r="E123" i="82"/>
  <c r="E122" i="82"/>
  <c r="E121" i="82"/>
  <c r="E120" i="82"/>
  <c r="E119" i="82"/>
  <c r="E118" i="82"/>
  <c r="E117" i="82"/>
  <c r="E116" i="82"/>
  <c r="E115" i="82"/>
  <c r="E114" i="82"/>
  <c r="E113" i="82"/>
  <c r="E112" i="82"/>
  <c r="E111" i="82"/>
  <c r="E110" i="82"/>
  <c r="E109" i="82"/>
  <c r="E108" i="82"/>
  <c r="E107" i="82"/>
  <c r="E106" i="82"/>
  <c r="E105" i="82"/>
  <c r="E104" i="82"/>
  <c r="E103" i="82"/>
  <c r="E102" i="82"/>
  <c r="E101" i="82"/>
  <c r="E100" i="82"/>
  <c r="E99" i="82"/>
  <c r="E98" i="82"/>
  <c r="E97" i="82"/>
  <c r="E96" i="82"/>
  <c r="E95" i="82"/>
  <c r="E94" i="82"/>
  <c r="E93" i="82"/>
  <c r="E92" i="82"/>
  <c r="E91" i="82"/>
  <c r="E90" i="82"/>
  <c r="E89" i="82"/>
  <c r="E88" i="82"/>
  <c r="E87" i="82"/>
  <c r="E86" i="82"/>
  <c r="E85" i="82"/>
  <c r="E84" i="82"/>
  <c r="E83" i="82"/>
  <c r="E82" i="82"/>
  <c r="E81" i="82"/>
  <c r="E80" i="82"/>
  <c r="E79" i="82"/>
  <c r="E78" i="82"/>
  <c r="E77" i="82"/>
  <c r="E76" i="82"/>
  <c r="E75" i="82"/>
  <c r="E74" i="82"/>
  <c r="E73" i="82"/>
  <c r="E72" i="82"/>
  <c r="E71" i="82"/>
  <c r="E70" i="82"/>
  <c r="E69" i="82"/>
  <c r="E68" i="82"/>
  <c r="E67" i="82"/>
  <c r="E66" i="82"/>
  <c r="E65" i="82"/>
  <c r="E64" i="82"/>
  <c r="E63" i="82"/>
  <c r="E62" i="82"/>
  <c r="E61" i="82"/>
  <c r="E60" i="82"/>
  <c r="E59" i="82"/>
  <c r="E58" i="82"/>
  <c r="E57" i="82"/>
  <c r="E56" i="82"/>
  <c r="E55" i="82"/>
  <c r="E54" i="82"/>
  <c r="E53" i="82"/>
  <c r="E52" i="82"/>
  <c r="E51" i="82"/>
  <c r="E50" i="82"/>
  <c r="E49" i="82"/>
  <c r="E48" i="82"/>
  <c r="E47" i="82"/>
  <c r="E46" i="82"/>
  <c r="E45" i="82"/>
  <c r="E44" i="82"/>
  <c r="E43" i="82"/>
  <c r="E42" i="82"/>
  <c r="E41" i="82"/>
  <c r="E40" i="82"/>
  <c r="E39" i="82"/>
  <c r="E38" i="82"/>
  <c r="E37" i="82"/>
  <c r="E36" i="82"/>
  <c r="E35" i="82"/>
  <c r="E34" i="82"/>
  <c r="E33" i="82"/>
  <c r="E32" i="82"/>
  <c r="E31" i="82"/>
  <c r="E30" i="82"/>
  <c r="E29" i="82"/>
  <c r="E28" i="82"/>
  <c r="E27" i="82"/>
  <c r="E26" i="82"/>
  <c r="E25" i="82"/>
  <c r="E24" i="82"/>
  <c r="E23" i="82"/>
  <c r="E22" i="82"/>
  <c r="E21" i="82"/>
  <c r="E20" i="82"/>
  <c r="E19" i="82"/>
  <c r="E18" i="82"/>
  <c r="E17" i="82"/>
  <c r="E16" i="82"/>
  <c r="E15" i="82"/>
  <c r="E14" i="82"/>
  <c r="E13" i="81"/>
  <c r="E512" i="81"/>
  <c r="E511" i="81"/>
  <c r="E510" i="81"/>
  <c r="E509" i="81"/>
  <c r="E508" i="81"/>
  <c r="E507" i="81"/>
  <c r="E506" i="81"/>
  <c r="E505" i="81"/>
  <c r="E504" i="81"/>
  <c r="E503" i="81"/>
  <c r="E502" i="81"/>
  <c r="E501" i="81"/>
  <c r="E500" i="81"/>
  <c r="E499" i="81"/>
  <c r="E498" i="81"/>
  <c r="E497" i="81"/>
  <c r="E496" i="81"/>
  <c r="E495" i="81"/>
  <c r="E494" i="81"/>
  <c r="E493" i="81"/>
  <c r="E492" i="81"/>
  <c r="E491" i="81"/>
  <c r="E490" i="81"/>
  <c r="E489" i="81"/>
  <c r="E488" i="81"/>
  <c r="E487" i="81"/>
  <c r="E486" i="81"/>
  <c r="E485" i="81"/>
  <c r="E484" i="81"/>
  <c r="E483" i="81"/>
  <c r="E482" i="81"/>
  <c r="E481" i="81"/>
  <c r="E480" i="81"/>
  <c r="E479" i="81"/>
  <c r="E478" i="81"/>
  <c r="E477" i="81"/>
  <c r="E476" i="81"/>
  <c r="E475" i="81"/>
  <c r="E474" i="81"/>
  <c r="E473" i="81"/>
  <c r="E472" i="81"/>
  <c r="E471" i="81"/>
  <c r="E470" i="81"/>
  <c r="E469" i="81"/>
  <c r="E468" i="81"/>
  <c r="E467" i="81"/>
  <c r="E466" i="81"/>
  <c r="E465" i="81"/>
  <c r="E464" i="81"/>
  <c r="E463" i="81"/>
  <c r="E462" i="81"/>
  <c r="E461" i="81"/>
  <c r="E460" i="81"/>
  <c r="E459" i="81"/>
  <c r="E458" i="81"/>
  <c r="E457" i="81"/>
  <c r="E456" i="81"/>
  <c r="E455" i="81"/>
  <c r="E454" i="81"/>
  <c r="E453" i="81"/>
  <c r="E452" i="81"/>
  <c r="E451" i="81"/>
  <c r="E450" i="81"/>
  <c r="E449" i="81"/>
  <c r="E448" i="81"/>
  <c r="E447" i="81"/>
  <c r="E446" i="81"/>
  <c r="E445" i="81"/>
  <c r="E444" i="81"/>
  <c r="E443" i="81"/>
  <c r="E442" i="81"/>
  <c r="E441" i="81"/>
  <c r="E440" i="81"/>
  <c r="E439" i="81"/>
  <c r="E438" i="81"/>
  <c r="E437" i="81"/>
  <c r="E436" i="81"/>
  <c r="E435" i="81"/>
  <c r="E434" i="81"/>
  <c r="E433" i="81"/>
  <c r="E432" i="81"/>
  <c r="E431" i="81"/>
  <c r="E430" i="81"/>
  <c r="E429" i="81"/>
  <c r="E428" i="81"/>
  <c r="E427" i="81"/>
  <c r="E426" i="81"/>
  <c r="E425" i="81"/>
  <c r="E424" i="81"/>
  <c r="E423" i="81"/>
  <c r="E422" i="81"/>
  <c r="E421" i="81"/>
  <c r="E420" i="81"/>
  <c r="E419" i="81"/>
  <c r="E418" i="81"/>
  <c r="E417" i="81"/>
  <c r="E416" i="81"/>
  <c r="E415" i="81"/>
  <c r="E414" i="81"/>
  <c r="E413" i="81"/>
  <c r="E412" i="81"/>
  <c r="E411" i="81"/>
  <c r="E410" i="81"/>
  <c r="E409" i="81"/>
  <c r="E408" i="81"/>
  <c r="E407" i="81"/>
  <c r="E406" i="81"/>
  <c r="E405" i="81"/>
  <c r="E404" i="81"/>
  <c r="E403" i="81"/>
  <c r="E402" i="81"/>
  <c r="E401" i="81"/>
  <c r="E400" i="81"/>
  <c r="E399" i="81"/>
  <c r="E398" i="81"/>
  <c r="E397" i="81"/>
  <c r="E396" i="81"/>
  <c r="E395" i="81"/>
  <c r="E394" i="81"/>
  <c r="E393" i="81"/>
  <c r="E392" i="81"/>
  <c r="E391" i="81"/>
  <c r="E390" i="81"/>
  <c r="E389" i="81"/>
  <c r="E388" i="81"/>
  <c r="E387" i="81"/>
  <c r="E386" i="81"/>
  <c r="E385" i="81"/>
  <c r="E384" i="81"/>
  <c r="E383" i="81"/>
  <c r="E382" i="81"/>
  <c r="E381" i="81"/>
  <c r="E380" i="81"/>
  <c r="E379" i="81"/>
  <c r="E378" i="81"/>
  <c r="E377" i="81"/>
  <c r="E376" i="81"/>
  <c r="E375" i="81"/>
  <c r="E374" i="81"/>
  <c r="E373" i="81"/>
  <c r="E372" i="81"/>
  <c r="E371" i="81"/>
  <c r="E370" i="81"/>
  <c r="E369" i="81"/>
  <c r="E368" i="81"/>
  <c r="E367" i="81"/>
  <c r="E366" i="81"/>
  <c r="E365" i="81"/>
  <c r="E364" i="81"/>
  <c r="E363" i="81"/>
  <c r="E362" i="81"/>
  <c r="E361" i="81"/>
  <c r="E360" i="81"/>
  <c r="E359" i="81"/>
  <c r="E358" i="81"/>
  <c r="E357" i="81"/>
  <c r="E356" i="81"/>
  <c r="E355" i="81"/>
  <c r="E354" i="81"/>
  <c r="E353" i="81"/>
  <c r="E352" i="81"/>
  <c r="E351" i="81"/>
  <c r="E350" i="81"/>
  <c r="E349" i="81"/>
  <c r="E348" i="81"/>
  <c r="E347" i="81"/>
  <c r="E346" i="81"/>
  <c r="E345" i="81"/>
  <c r="E344" i="81"/>
  <c r="E343" i="81"/>
  <c r="E342" i="81"/>
  <c r="E341" i="81"/>
  <c r="E340" i="81"/>
  <c r="E339" i="81"/>
  <c r="E338" i="81"/>
  <c r="E337" i="81"/>
  <c r="E336" i="81"/>
  <c r="E335" i="81"/>
  <c r="E334" i="81"/>
  <c r="E333" i="81"/>
  <c r="E332" i="81"/>
  <c r="E331" i="81"/>
  <c r="E330" i="81"/>
  <c r="E329" i="81"/>
  <c r="E328" i="81"/>
  <c r="E327" i="81"/>
  <c r="E326" i="81"/>
  <c r="E325" i="81"/>
  <c r="E324" i="81"/>
  <c r="E323" i="81"/>
  <c r="E322" i="81"/>
  <c r="E321" i="81"/>
  <c r="E320" i="81"/>
  <c r="E319" i="81"/>
  <c r="E318" i="81"/>
  <c r="E317" i="81"/>
  <c r="E316" i="81"/>
  <c r="E315" i="81"/>
  <c r="E314" i="81"/>
  <c r="E313" i="81"/>
  <c r="E312" i="81"/>
  <c r="E311" i="81"/>
  <c r="E310" i="81"/>
  <c r="E309" i="81"/>
  <c r="E308" i="81"/>
  <c r="E307" i="81"/>
  <c r="E306" i="81"/>
  <c r="E305" i="81"/>
  <c r="E304" i="81"/>
  <c r="E303" i="81"/>
  <c r="E302" i="81"/>
  <c r="E301" i="81"/>
  <c r="E300" i="81"/>
  <c r="E299" i="81"/>
  <c r="E298" i="81"/>
  <c r="E297" i="81"/>
  <c r="E296" i="81"/>
  <c r="E295" i="81"/>
  <c r="E294" i="81"/>
  <c r="E293" i="81"/>
  <c r="E292" i="81"/>
  <c r="E291" i="81"/>
  <c r="E290" i="81"/>
  <c r="E289" i="81"/>
  <c r="E288" i="81"/>
  <c r="E287" i="81"/>
  <c r="E286" i="81"/>
  <c r="E285" i="81"/>
  <c r="E284" i="81"/>
  <c r="E283" i="81"/>
  <c r="E282" i="81"/>
  <c r="E281" i="81"/>
  <c r="E280" i="81"/>
  <c r="E279" i="81"/>
  <c r="E278" i="81"/>
  <c r="E277" i="81"/>
  <c r="E276" i="81"/>
  <c r="E275" i="81"/>
  <c r="E274" i="81"/>
  <c r="E273" i="81"/>
  <c r="E272" i="81"/>
  <c r="E271" i="81"/>
  <c r="E270" i="81"/>
  <c r="E269" i="81"/>
  <c r="E268" i="81"/>
  <c r="E267" i="81"/>
  <c r="E266" i="81"/>
  <c r="E265" i="81"/>
  <c r="E264" i="81"/>
  <c r="E263" i="81"/>
  <c r="E262" i="81"/>
  <c r="E261" i="81"/>
  <c r="E260" i="81"/>
  <c r="E259" i="81"/>
  <c r="E258" i="81"/>
  <c r="E257" i="81"/>
  <c r="E256" i="81"/>
  <c r="E255" i="81"/>
  <c r="E254" i="81"/>
  <c r="E253" i="81"/>
  <c r="E252" i="81"/>
  <c r="E251" i="81"/>
  <c r="E250" i="81"/>
  <c r="E249" i="81"/>
  <c r="E248" i="81"/>
  <c r="E247" i="81"/>
  <c r="E246" i="81"/>
  <c r="E245" i="81"/>
  <c r="E244" i="81"/>
  <c r="E243" i="81"/>
  <c r="E242" i="81"/>
  <c r="E241" i="81"/>
  <c r="E240" i="81"/>
  <c r="E239" i="81"/>
  <c r="E238" i="81"/>
  <c r="E237" i="81"/>
  <c r="E236" i="81"/>
  <c r="E235" i="81"/>
  <c r="E234" i="81"/>
  <c r="E233" i="81"/>
  <c r="E232" i="81"/>
  <c r="E231" i="81"/>
  <c r="E230" i="81"/>
  <c r="E229" i="81"/>
  <c r="E228" i="81"/>
  <c r="E227" i="81"/>
  <c r="E226" i="81"/>
  <c r="E225" i="81"/>
  <c r="E224" i="81"/>
  <c r="E223" i="81"/>
  <c r="E222" i="81"/>
  <c r="E221" i="81"/>
  <c r="E220" i="81"/>
  <c r="E219" i="81"/>
  <c r="E218" i="81"/>
  <c r="E217" i="81"/>
  <c r="E216" i="81"/>
  <c r="E215" i="81"/>
  <c r="E214" i="81"/>
  <c r="E213" i="81"/>
  <c r="E212" i="81"/>
  <c r="E211" i="81"/>
  <c r="E210" i="81"/>
  <c r="E209" i="81"/>
  <c r="E208" i="81"/>
  <c r="E207" i="81"/>
  <c r="E206" i="81"/>
  <c r="E205" i="81"/>
  <c r="E204" i="81"/>
  <c r="E203" i="81"/>
  <c r="E202" i="81"/>
  <c r="E201" i="81"/>
  <c r="E200" i="81"/>
  <c r="E199" i="81"/>
  <c r="E198" i="81"/>
  <c r="E197" i="81"/>
  <c r="E196" i="81"/>
  <c r="E195" i="81"/>
  <c r="E194" i="81"/>
  <c r="E193" i="81"/>
  <c r="E192" i="81"/>
  <c r="E191" i="81"/>
  <c r="E190" i="81"/>
  <c r="E189" i="81"/>
  <c r="E188" i="81"/>
  <c r="E187" i="81"/>
  <c r="E186" i="81"/>
  <c r="E185" i="81"/>
  <c r="E184" i="81"/>
  <c r="E183" i="81"/>
  <c r="E182" i="81"/>
  <c r="E181" i="81"/>
  <c r="E180" i="81"/>
  <c r="E179" i="81"/>
  <c r="E178" i="81"/>
  <c r="E177" i="81"/>
  <c r="E176" i="81"/>
  <c r="E175" i="81"/>
  <c r="E174" i="81"/>
  <c r="E173" i="81"/>
  <c r="E172" i="81"/>
  <c r="E171" i="81"/>
  <c r="E170" i="81"/>
  <c r="E169" i="81"/>
  <c r="E168" i="81"/>
  <c r="E167" i="81"/>
  <c r="E166" i="81"/>
  <c r="E165" i="81"/>
  <c r="E164" i="81"/>
  <c r="E163" i="81"/>
  <c r="E162" i="81"/>
  <c r="E161" i="81"/>
  <c r="E160" i="81"/>
  <c r="E159" i="81"/>
  <c r="E158" i="81"/>
  <c r="E157" i="81"/>
  <c r="E156" i="81"/>
  <c r="E155" i="81"/>
  <c r="E154" i="81"/>
  <c r="E153" i="81"/>
  <c r="E152" i="81"/>
  <c r="E151" i="81"/>
  <c r="E150" i="81"/>
  <c r="E149" i="81"/>
  <c r="E148" i="81"/>
  <c r="E147" i="81"/>
  <c r="E146" i="81"/>
  <c r="E145" i="81"/>
  <c r="E144" i="81"/>
  <c r="E143" i="81"/>
  <c r="E142" i="81"/>
  <c r="E141" i="81"/>
  <c r="E140" i="81"/>
  <c r="E139" i="81"/>
  <c r="E138" i="81"/>
  <c r="E137" i="81"/>
  <c r="E136" i="81"/>
  <c r="E135" i="81"/>
  <c r="E134" i="81"/>
  <c r="E133" i="81"/>
  <c r="E132" i="81"/>
  <c r="E131" i="81"/>
  <c r="E130" i="81"/>
  <c r="E129" i="81"/>
  <c r="E128" i="81"/>
  <c r="E127" i="81"/>
  <c r="E126" i="81"/>
  <c r="E125" i="81"/>
  <c r="E124" i="81"/>
  <c r="E123" i="81"/>
  <c r="E122" i="81"/>
  <c r="E121" i="81"/>
  <c r="E120" i="81"/>
  <c r="E119" i="81"/>
  <c r="E118" i="81"/>
  <c r="E117" i="81"/>
  <c r="E116" i="81"/>
  <c r="E115" i="81"/>
  <c r="E114" i="81"/>
  <c r="E113" i="81"/>
  <c r="E112" i="81"/>
  <c r="E111" i="81"/>
  <c r="E110" i="81"/>
  <c r="E109" i="81"/>
  <c r="E108" i="81"/>
  <c r="E107" i="81"/>
  <c r="E106" i="81"/>
  <c r="E105" i="81"/>
  <c r="E104" i="81"/>
  <c r="E103" i="81"/>
  <c r="E102" i="81"/>
  <c r="E101" i="81"/>
  <c r="E100" i="81"/>
  <c r="E99" i="81"/>
  <c r="E98" i="81"/>
  <c r="E97" i="81"/>
  <c r="E96" i="81"/>
  <c r="E95" i="81"/>
  <c r="E94" i="81"/>
  <c r="E93" i="81"/>
  <c r="E92" i="81"/>
  <c r="E91" i="81"/>
  <c r="E90" i="81"/>
  <c r="E89" i="81"/>
  <c r="E88" i="81"/>
  <c r="E87" i="81"/>
  <c r="E86" i="81"/>
  <c r="E85" i="81"/>
  <c r="E84" i="81"/>
  <c r="E83" i="81"/>
  <c r="E82" i="81"/>
  <c r="E81" i="81"/>
  <c r="E80" i="81"/>
  <c r="E79" i="81"/>
  <c r="E78" i="81"/>
  <c r="E77" i="81"/>
  <c r="E76" i="81"/>
  <c r="E75" i="81"/>
  <c r="E74" i="81"/>
  <c r="E73" i="81"/>
  <c r="E72" i="81"/>
  <c r="E71" i="81"/>
  <c r="E70" i="81"/>
  <c r="E69" i="81"/>
  <c r="E68" i="81"/>
  <c r="E67" i="81"/>
  <c r="E66" i="81"/>
  <c r="E65" i="81"/>
  <c r="E64" i="81"/>
  <c r="E63" i="81"/>
  <c r="E62" i="81"/>
  <c r="E61" i="81"/>
  <c r="E60" i="81"/>
  <c r="E59" i="81"/>
  <c r="E58" i="81"/>
  <c r="E57" i="81"/>
  <c r="E56" i="81"/>
  <c r="E55" i="81"/>
  <c r="E54" i="81"/>
  <c r="E53" i="81"/>
  <c r="E52" i="81"/>
  <c r="E51" i="81"/>
  <c r="E50" i="81"/>
  <c r="E49" i="81"/>
  <c r="E48" i="81"/>
  <c r="E47" i="81"/>
  <c r="E46" i="81"/>
  <c r="E45" i="81"/>
  <c r="E44" i="81"/>
  <c r="E43" i="81"/>
  <c r="E42" i="81"/>
  <c r="E41" i="81"/>
  <c r="E40" i="81"/>
  <c r="E39" i="81"/>
  <c r="E38" i="81"/>
  <c r="E37" i="81"/>
  <c r="E36" i="81"/>
  <c r="E35" i="81"/>
  <c r="E34" i="81"/>
  <c r="E33" i="81"/>
  <c r="E32" i="81"/>
  <c r="E31" i="81"/>
  <c r="E30" i="81"/>
  <c r="E29" i="81"/>
  <c r="E28" i="81"/>
  <c r="E27" i="81"/>
  <c r="E26" i="81"/>
  <c r="E25" i="81"/>
  <c r="E24" i="81"/>
  <c r="E23" i="81"/>
  <c r="E22" i="81"/>
  <c r="E21" i="81"/>
  <c r="E20" i="81"/>
  <c r="E19" i="81"/>
  <c r="E18" i="81"/>
  <c r="E17" i="81"/>
  <c r="E16" i="81"/>
  <c r="E15" i="81"/>
  <c r="E14" i="81"/>
  <c r="E13" i="86"/>
  <c r="E512" i="86"/>
  <c r="E511" i="86"/>
  <c r="E510" i="86"/>
  <c r="E509" i="86"/>
  <c r="E508" i="86"/>
  <c r="E507" i="86"/>
  <c r="E506" i="86"/>
  <c r="E505" i="86"/>
  <c r="E504" i="86"/>
  <c r="E503" i="86"/>
  <c r="E502" i="86"/>
  <c r="E501" i="86"/>
  <c r="E500" i="86"/>
  <c r="E499" i="86"/>
  <c r="E498" i="86"/>
  <c r="E497" i="86"/>
  <c r="E496" i="86"/>
  <c r="E495" i="86"/>
  <c r="E494" i="86"/>
  <c r="E493" i="86"/>
  <c r="E492" i="86"/>
  <c r="E491" i="86"/>
  <c r="E490" i="86"/>
  <c r="E489" i="86"/>
  <c r="E488" i="86"/>
  <c r="E487" i="86"/>
  <c r="E486" i="86"/>
  <c r="E485" i="86"/>
  <c r="E484" i="86"/>
  <c r="E483" i="86"/>
  <c r="E482" i="86"/>
  <c r="E481" i="86"/>
  <c r="E480" i="86"/>
  <c r="E479" i="86"/>
  <c r="E478" i="86"/>
  <c r="E477" i="86"/>
  <c r="E476" i="86"/>
  <c r="E475" i="86"/>
  <c r="E474" i="86"/>
  <c r="E473" i="86"/>
  <c r="E472" i="86"/>
  <c r="E471" i="86"/>
  <c r="E470" i="86"/>
  <c r="E469" i="86"/>
  <c r="E468" i="86"/>
  <c r="E467" i="86"/>
  <c r="E466" i="86"/>
  <c r="E465" i="86"/>
  <c r="E464" i="86"/>
  <c r="E463" i="86"/>
  <c r="E462" i="86"/>
  <c r="E461" i="86"/>
  <c r="E460" i="86"/>
  <c r="E459" i="86"/>
  <c r="E458" i="86"/>
  <c r="E457" i="86"/>
  <c r="E456" i="86"/>
  <c r="E455" i="86"/>
  <c r="E454" i="86"/>
  <c r="E453" i="86"/>
  <c r="E452" i="86"/>
  <c r="E451" i="86"/>
  <c r="E450" i="86"/>
  <c r="E449" i="86"/>
  <c r="E448" i="86"/>
  <c r="E447" i="86"/>
  <c r="E446" i="86"/>
  <c r="E445" i="86"/>
  <c r="E444" i="86"/>
  <c r="E443" i="86"/>
  <c r="E442" i="86"/>
  <c r="E441" i="86"/>
  <c r="E440" i="86"/>
  <c r="E439" i="86"/>
  <c r="E438" i="86"/>
  <c r="E437" i="86"/>
  <c r="E436" i="86"/>
  <c r="E435" i="86"/>
  <c r="E434" i="86"/>
  <c r="E433" i="86"/>
  <c r="E432" i="86"/>
  <c r="E431" i="86"/>
  <c r="E430" i="86"/>
  <c r="E429" i="86"/>
  <c r="E428" i="86"/>
  <c r="E427" i="86"/>
  <c r="E426" i="86"/>
  <c r="E425" i="86"/>
  <c r="E424" i="86"/>
  <c r="E423" i="86"/>
  <c r="E422" i="86"/>
  <c r="E421" i="86"/>
  <c r="E420" i="86"/>
  <c r="E419" i="86"/>
  <c r="E418" i="86"/>
  <c r="E417" i="86"/>
  <c r="E416" i="86"/>
  <c r="E415" i="86"/>
  <c r="E414" i="86"/>
  <c r="E413" i="86"/>
  <c r="E412" i="86"/>
  <c r="E411" i="86"/>
  <c r="E410" i="86"/>
  <c r="E409" i="86"/>
  <c r="E408" i="86"/>
  <c r="E407" i="86"/>
  <c r="E406" i="86"/>
  <c r="E405" i="86"/>
  <c r="E404" i="86"/>
  <c r="E403" i="86"/>
  <c r="E402" i="86"/>
  <c r="E401" i="86"/>
  <c r="E400" i="86"/>
  <c r="E399" i="86"/>
  <c r="E398" i="86"/>
  <c r="E397" i="86"/>
  <c r="E396" i="86"/>
  <c r="E395" i="86"/>
  <c r="E394" i="86"/>
  <c r="E393" i="86"/>
  <c r="E392" i="86"/>
  <c r="E391" i="86"/>
  <c r="E390" i="86"/>
  <c r="E389" i="86"/>
  <c r="E388" i="86"/>
  <c r="E387" i="86"/>
  <c r="E386" i="86"/>
  <c r="E385" i="86"/>
  <c r="E384" i="86"/>
  <c r="E383" i="86"/>
  <c r="E382" i="86"/>
  <c r="E381" i="86"/>
  <c r="E380" i="86"/>
  <c r="E379" i="86"/>
  <c r="E378" i="86"/>
  <c r="E377" i="86"/>
  <c r="E376" i="86"/>
  <c r="E375" i="86"/>
  <c r="E374" i="86"/>
  <c r="E373" i="86"/>
  <c r="E372" i="86"/>
  <c r="E371" i="86"/>
  <c r="E370" i="86"/>
  <c r="E369" i="86"/>
  <c r="E368" i="86"/>
  <c r="E367" i="86"/>
  <c r="E366" i="86"/>
  <c r="E365" i="86"/>
  <c r="E364" i="86"/>
  <c r="E363" i="86"/>
  <c r="E362" i="86"/>
  <c r="E361" i="86"/>
  <c r="E360" i="86"/>
  <c r="E359" i="86"/>
  <c r="E358" i="86"/>
  <c r="E357" i="86"/>
  <c r="E356" i="86"/>
  <c r="E355" i="86"/>
  <c r="E354" i="86"/>
  <c r="E353" i="86"/>
  <c r="E352" i="86"/>
  <c r="E351" i="86"/>
  <c r="E350" i="86"/>
  <c r="E349" i="86"/>
  <c r="E348" i="86"/>
  <c r="E347" i="86"/>
  <c r="E346" i="86"/>
  <c r="E345" i="86"/>
  <c r="E344" i="86"/>
  <c r="E343" i="86"/>
  <c r="E342" i="86"/>
  <c r="E341" i="86"/>
  <c r="E340" i="86"/>
  <c r="E339" i="86"/>
  <c r="E338" i="86"/>
  <c r="E337" i="86"/>
  <c r="E336" i="86"/>
  <c r="E335" i="86"/>
  <c r="E334" i="86"/>
  <c r="E333" i="86"/>
  <c r="E332" i="86"/>
  <c r="E331" i="86"/>
  <c r="E330" i="86"/>
  <c r="E329" i="86"/>
  <c r="E328" i="86"/>
  <c r="E327" i="86"/>
  <c r="E326" i="86"/>
  <c r="E325" i="86"/>
  <c r="E324" i="86"/>
  <c r="E323" i="86"/>
  <c r="E322" i="86"/>
  <c r="E321" i="86"/>
  <c r="E320" i="86"/>
  <c r="E319" i="86"/>
  <c r="E318" i="86"/>
  <c r="E317" i="86"/>
  <c r="E316" i="86"/>
  <c r="E315" i="86"/>
  <c r="E314" i="86"/>
  <c r="E313" i="86"/>
  <c r="E312" i="86"/>
  <c r="E311" i="86"/>
  <c r="E310" i="86"/>
  <c r="E309" i="86"/>
  <c r="E308" i="86"/>
  <c r="E307" i="86"/>
  <c r="E306" i="86"/>
  <c r="E305" i="86"/>
  <c r="E304" i="86"/>
  <c r="E303" i="86"/>
  <c r="E302" i="86"/>
  <c r="E301" i="86"/>
  <c r="E300" i="86"/>
  <c r="E299" i="86"/>
  <c r="E298" i="86"/>
  <c r="E297" i="86"/>
  <c r="E296" i="86"/>
  <c r="E295" i="86"/>
  <c r="E294" i="86"/>
  <c r="E293" i="86"/>
  <c r="E292" i="86"/>
  <c r="E291" i="86"/>
  <c r="E290" i="86"/>
  <c r="E289" i="86"/>
  <c r="E288" i="86"/>
  <c r="E287" i="86"/>
  <c r="E286" i="86"/>
  <c r="E285" i="86"/>
  <c r="E284" i="86"/>
  <c r="E283" i="86"/>
  <c r="E282" i="86"/>
  <c r="E281" i="86"/>
  <c r="E280" i="86"/>
  <c r="E279" i="86"/>
  <c r="E278" i="86"/>
  <c r="E277" i="86"/>
  <c r="E276" i="86"/>
  <c r="E275" i="86"/>
  <c r="E274" i="86"/>
  <c r="E273" i="86"/>
  <c r="E272" i="86"/>
  <c r="E271" i="86"/>
  <c r="E270" i="86"/>
  <c r="E269" i="86"/>
  <c r="E268" i="86"/>
  <c r="E267" i="86"/>
  <c r="E266" i="86"/>
  <c r="E265" i="86"/>
  <c r="E264" i="86"/>
  <c r="E263" i="86"/>
  <c r="E262" i="86"/>
  <c r="E261" i="86"/>
  <c r="E260" i="86"/>
  <c r="E259" i="86"/>
  <c r="E258" i="86"/>
  <c r="E257" i="86"/>
  <c r="E256" i="86"/>
  <c r="E255" i="86"/>
  <c r="E254" i="86"/>
  <c r="E253" i="86"/>
  <c r="E252" i="86"/>
  <c r="E251" i="86"/>
  <c r="E250" i="86"/>
  <c r="E249" i="86"/>
  <c r="E248" i="86"/>
  <c r="E247" i="86"/>
  <c r="E246" i="86"/>
  <c r="E245" i="86"/>
  <c r="E244" i="86"/>
  <c r="E243" i="86"/>
  <c r="E242" i="86"/>
  <c r="E241" i="86"/>
  <c r="E240" i="86"/>
  <c r="E239" i="86"/>
  <c r="E238" i="86"/>
  <c r="E237" i="86"/>
  <c r="E236" i="86"/>
  <c r="E235" i="86"/>
  <c r="E234" i="86"/>
  <c r="E233" i="86"/>
  <c r="E232" i="86"/>
  <c r="E231" i="86"/>
  <c r="E230" i="86"/>
  <c r="E229" i="86"/>
  <c r="E228" i="86"/>
  <c r="E227" i="86"/>
  <c r="E226" i="86"/>
  <c r="E225" i="86"/>
  <c r="E224" i="86"/>
  <c r="E223" i="86"/>
  <c r="E222" i="86"/>
  <c r="E221" i="86"/>
  <c r="E220" i="86"/>
  <c r="E219" i="86"/>
  <c r="E218" i="86"/>
  <c r="E217" i="86"/>
  <c r="E216" i="86"/>
  <c r="E215" i="86"/>
  <c r="E214" i="86"/>
  <c r="E213" i="86"/>
  <c r="E212" i="86"/>
  <c r="E211" i="86"/>
  <c r="E210" i="86"/>
  <c r="E209" i="86"/>
  <c r="E208" i="86"/>
  <c r="E207" i="86"/>
  <c r="E206" i="86"/>
  <c r="E205" i="86"/>
  <c r="E204" i="86"/>
  <c r="E203" i="86"/>
  <c r="E202" i="86"/>
  <c r="E201" i="86"/>
  <c r="E200" i="86"/>
  <c r="E199" i="86"/>
  <c r="E198" i="86"/>
  <c r="E197" i="86"/>
  <c r="E196" i="86"/>
  <c r="E195" i="86"/>
  <c r="E194" i="86"/>
  <c r="E193" i="86"/>
  <c r="E192" i="86"/>
  <c r="E191" i="86"/>
  <c r="E190" i="86"/>
  <c r="E189" i="86"/>
  <c r="E188" i="86"/>
  <c r="E187" i="86"/>
  <c r="E186" i="86"/>
  <c r="E185" i="86"/>
  <c r="E184" i="86"/>
  <c r="E183" i="86"/>
  <c r="E182" i="86"/>
  <c r="E181" i="86"/>
  <c r="E180" i="86"/>
  <c r="E179" i="86"/>
  <c r="E178" i="86"/>
  <c r="E177" i="86"/>
  <c r="E176" i="86"/>
  <c r="E175" i="86"/>
  <c r="E174" i="86"/>
  <c r="E173" i="86"/>
  <c r="E172" i="86"/>
  <c r="E171" i="86"/>
  <c r="E170" i="86"/>
  <c r="E169" i="86"/>
  <c r="E168" i="86"/>
  <c r="E167" i="86"/>
  <c r="E166" i="86"/>
  <c r="E165" i="86"/>
  <c r="E164" i="86"/>
  <c r="E163" i="86"/>
  <c r="E162" i="86"/>
  <c r="E161" i="86"/>
  <c r="E160" i="86"/>
  <c r="E159" i="86"/>
  <c r="E158" i="86"/>
  <c r="E157" i="86"/>
  <c r="E156" i="86"/>
  <c r="E155" i="86"/>
  <c r="E154" i="86"/>
  <c r="E153" i="86"/>
  <c r="E152" i="86"/>
  <c r="E151" i="86"/>
  <c r="E150" i="86"/>
  <c r="E149" i="86"/>
  <c r="E148" i="86"/>
  <c r="E147" i="86"/>
  <c r="E146" i="86"/>
  <c r="E145" i="86"/>
  <c r="E144" i="86"/>
  <c r="E143" i="86"/>
  <c r="E142" i="86"/>
  <c r="E141" i="86"/>
  <c r="E140" i="86"/>
  <c r="E139" i="86"/>
  <c r="E138" i="86"/>
  <c r="E137" i="86"/>
  <c r="E136" i="86"/>
  <c r="E135" i="86"/>
  <c r="E134" i="86"/>
  <c r="E133" i="86"/>
  <c r="E132" i="86"/>
  <c r="E131" i="86"/>
  <c r="E130" i="86"/>
  <c r="E129" i="86"/>
  <c r="E128" i="86"/>
  <c r="E127" i="86"/>
  <c r="E126" i="86"/>
  <c r="E125" i="86"/>
  <c r="E124" i="86"/>
  <c r="E123" i="86"/>
  <c r="E122" i="86"/>
  <c r="E121" i="86"/>
  <c r="E120" i="86"/>
  <c r="E119" i="86"/>
  <c r="E118" i="86"/>
  <c r="E117" i="86"/>
  <c r="E116" i="86"/>
  <c r="E115" i="86"/>
  <c r="E114" i="86"/>
  <c r="E113" i="86"/>
  <c r="E112" i="86"/>
  <c r="E111" i="86"/>
  <c r="E110" i="86"/>
  <c r="E109" i="86"/>
  <c r="E108" i="86"/>
  <c r="E107" i="86"/>
  <c r="E106" i="86"/>
  <c r="E105" i="86"/>
  <c r="E104" i="86"/>
  <c r="E103" i="86"/>
  <c r="E102" i="86"/>
  <c r="E101" i="86"/>
  <c r="E100" i="86"/>
  <c r="E99" i="86"/>
  <c r="E98" i="86"/>
  <c r="E97" i="86"/>
  <c r="E96" i="86"/>
  <c r="E95" i="86"/>
  <c r="E94" i="86"/>
  <c r="E93" i="86"/>
  <c r="E92" i="86"/>
  <c r="E91" i="86"/>
  <c r="E90" i="86"/>
  <c r="E89" i="86"/>
  <c r="E88" i="86"/>
  <c r="E87" i="86"/>
  <c r="E86" i="86"/>
  <c r="E85" i="86"/>
  <c r="E84" i="86"/>
  <c r="E83" i="86"/>
  <c r="E82" i="86"/>
  <c r="E81" i="86"/>
  <c r="E80" i="86"/>
  <c r="E79" i="86"/>
  <c r="E78" i="86"/>
  <c r="E77" i="86"/>
  <c r="E76" i="86"/>
  <c r="E75" i="86"/>
  <c r="E74" i="86"/>
  <c r="E73" i="86"/>
  <c r="E72" i="86"/>
  <c r="E71" i="86"/>
  <c r="E70" i="86"/>
  <c r="E69" i="86"/>
  <c r="E68" i="86"/>
  <c r="E67" i="86"/>
  <c r="E66" i="86"/>
  <c r="E65" i="86"/>
  <c r="E64" i="86"/>
  <c r="E63" i="86"/>
  <c r="E62" i="86"/>
  <c r="E61" i="86"/>
  <c r="E60" i="86"/>
  <c r="E59" i="86"/>
  <c r="E58" i="86"/>
  <c r="E57" i="86"/>
  <c r="E56" i="86"/>
  <c r="E55" i="86"/>
  <c r="E54" i="86"/>
  <c r="E53" i="86"/>
  <c r="E52" i="86"/>
  <c r="E51" i="86"/>
  <c r="E50" i="86"/>
  <c r="E49" i="86"/>
  <c r="E48" i="86"/>
  <c r="E47" i="86"/>
  <c r="E46" i="86"/>
  <c r="E45" i="86"/>
  <c r="E44" i="86"/>
  <c r="E43" i="86"/>
  <c r="E42" i="86"/>
  <c r="E41" i="86"/>
  <c r="E40" i="86"/>
  <c r="E39" i="86"/>
  <c r="E38" i="86"/>
  <c r="E37" i="86"/>
  <c r="E36" i="86"/>
  <c r="E35" i="86"/>
  <c r="E34" i="86"/>
  <c r="E33" i="86"/>
  <c r="E32" i="86"/>
  <c r="E31" i="86"/>
  <c r="E30" i="86"/>
  <c r="E29" i="86"/>
  <c r="E28" i="86"/>
  <c r="E27" i="86"/>
  <c r="E26" i="86"/>
  <c r="E25" i="86"/>
  <c r="E24" i="86"/>
  <c r="E23" i="86"/>
  <c r="E22" i="86"/>
  <c r="E21" i="86"/>
  <c r="E20" i="86"/>
  <c r="E19" i="86"/>
  <c r="E18" i="86"/>
  <c r="E17" i="86"/>
  <c r="E16" i="86"/>
  <c r="E15" i="86"/>
  <c r="E14" i="86"/>
  <c r="E13" i="85"/>
  <c r="E512" i="85"/>
  <c r="E511" i="85"/>
  <c r="E510" i="85"/>
  <c r="E509" i="85"/>
  <c r="E508" i="85"/>
  <c r="E507" i="85"/>
  <c r="E506" i="85"/>
  <c r="E505" i="85"/>
  <c r="E504" i="85"/>
  <c r="E503" i="85"/>
  <c r="E502" i="85"/>
  <c r="E501" i="85"/>
  <c r="E500" i="85"/>
  <c r="E499" i="85"/>
  <c r="E498" i="85"/>
  <c r="E497" i="85"/>
  <c r="E496" i="85"/>
  <c r="E495" i="85"/>
  <c r="E494" i="85"/>
  <c r="E493" i="85"/>
  <c r="E492" i="85"/>
  <c r="E491" i="85"/>
  <c r="E490" i="85"/>
  <c r="E489" i="85"/>
  <c r="E488" i="85"/>
  <c r="E487" i="85"/>
  <c r="E486" i="85"/>
  <c r="E485" i="85"/>
  <c r="E484" i="85"/>
  <c r="E483" i="85"/>
  <c r="E482" i="85"/>
  <c r="E481" i="85"/>
  <c r="E480" i="85"/>
  <c r="E479" i="85"/>
  <c r="E478" i="85"/>
  <c r="E477" i="85"/>
  <c r="E476" i="85"/>
  <c r="E475" i="85"/>
  <c r="E474" i="85"/>
  <c r="E473" i="85"/>
  <c r="E472" i="85"/>
  <c r="E471" i="85"/>
  <c r="E470" i="85"/>
  <c r="E469" i="85"/>
  <c r="E468" i="85"/>
  <c r="E467" i="85"/>
  <c r="E466" i="85"/>
  <c r="E465" i="85"/>
  <c r="E464" i="85"/>
  <c r="E463" i="85"/>
  <c r="E462" i="85"/>
  <c r="E461" i="85"/>
  <c r="E460" i="85"/>
  <c r="E459" i="85"/>
  <c r="E458" i="85"/>
  <c r="E457" i="85"/>
  <c r="E456" i="85"/>
  <c r="E455" i="85"/>
  <c r="E454" i="85"/>
  <c r="E453" i="85"/>
  <c r="E452" i="85"/>
  <c r="E451" i="85"/>
  <c r="E450" i="85"/>
  <c r="E449" i="85"/>
  <c r="E448" i="85"/>
  <c r="E447" i="85"/>
  <c r="E446" i="85"/>
  <c r="E445" i="85"/>
  <c r="E444" i="85"/>
  <c r="E443" i="85"/>
  <c r="E442" i="85"/>
  <c r="E441" i="85"/>
  <c r="E440" i="85"/>
  <c r="E439" i="85"/>
  <c r="E438" i="85"/>
  <c r="E437" i="85"/>
  <c r="E436" i="85"/>
  <c r="E435" i="85"/>
  <c r="E434" i="85"/>
  <c r="E433" i="85"/>
  <c r="E432" i="85"/>
  <c r="E431" i="85"/>
  <c r="E430" i="85"/>
  <c r="E429" i="85"/>
  <c r="E428" i="85"/>
  <c r="E427" i="85"/>
  <c r="E426" i="85"/>
  <c r="E425" i="85"/>
  <c r="E424" i="85"/>
  <c r="E423" i="85"/>
  <c r="E422" i="85"/>
  <c r="E421" i="85"/>
  <c r="E420" i="85"/>
  <c r="E419" i="85"/>
  <c r="E418" i="85"/>
  <c r="E417" i="85"/>
  <c r="E416" i="85"/>
  <c r="E415" i="85"/>
  <c r="E414" i="85"/>
  <c r="E413" i="85"/>
  <c r="E412" i="85"/>
  <c r="E411" i="85"/>
  <c r="E410" i="85"/>
  <c r="E409" i="85"/>
  <c r="E408" i="85"/>
  <c r="E407" i="85"/>
  <c r="E406" i="85"/>
  <c r="E405" i="85"/>
  <c r="E404" i="85"/>
  <c r="E403" i="85"/>
  <c r="E402" i="85"/>
  <c r="E401" i="85"/>
  <c r="E400" i="85"/>
  <c r="E399" i="85"/>
  <c r="E398" i="85"/>
  <c r="E397" i="85"/>
  <c r="E396" i="85"/>
  <c r="E395" i="85"/>
  <c r="E394" i="85"/>
  <c r="E393" i="85"/>
  <c r="E392" i="85"/>
  <c r="E391" i="85"/>
  <c r="E390" i="85"/>
  <c r="E389" i="85"/>
  <c r="E388" i="85"/>
  <c r="E387" i="85"/>
  <c r="E386" i="85"/>
  <c r="E385" i="85"/>
  <c r="E384" i="85"/>
  <c r="E383" i="85"/>
  <c r="E382" i="85"/>
  <c r="E381" i="85"/>
  <c r="E380" i="85"/>
  <c r="E379" i="85"/>
  <c r="E378" i="85"/>
  <c r="E377" i="85"/>
  <c r="E376" i="85"/>
  <c r="E375" i="85"/>
  <c r="E374" i="85"/>
  <c r="E373" i="85"/>
  <c r="E372" i="85"/>
  <c r="E371" i="85"/>
  <c r="E370" i="85"/>
  <c r="E369" i="85"/>
  <c r="E368" i="85"/>
  <c r="E367" i="85"/>
  <c r="E366" i="85"/>
  <c r="E365" i="85"/>
  <c r="E364" i="85"/>
  <c r="E363" i="85"/>
  <c r="E362" i="85"/>
  <c r="E361" i="85"/>
  <c r="E360" i="85"/>
  <c r="E359" i="85"/>
  <c r="E358" i="85"/>
  <c r="E357" i="85"/>
  <c r="E356" i="85"/>
  <c r="E355" i="85"/>
  <c r="E354" i="85"/>
  <c r="E353" i="85"/>
  <c r="E352" i="85"/>
  <c r="E351" i="85"/>
  <c r="E350" i="85"/>
  <c r="E349" i="85"/>
  <c r="E348" i="85"/>
  <c r="E347" i="85"/>
  <c r="E346" i="85"/>
  <c r="E345" i="85"/>
  <c r="E344" i="85"/>
  <c r="E343" i="85"/>
  <c r="E342" i="85"/>
  <c r="E341" i="85"/>
  <c r="E340" i="85"/>
  <c r="E339" i="85"/>
  <c r="E338" i="85"/>
  <c r="E337" i="85"/>
  <c r="E336" i="85"/>
  <c r="E335" i="85"/>
  <c r="E334" i="85"/>
  <c r="E333" i="85"/>
  <c r="E332" i="85"/>
  <c r="E331" i="85"/>
  <c r="E330" i="85"/>
  <c r="E329" i="85"/>
  <c r="E328" i="85"/>
  <c r="E327" i="85"/>
  <c r="E326" i="85"/>
  <c r="E325" i="85"/>
  <c r="E324" i="85"/>
  <c r="E323" i="85"/>
  <c r="E322" i="85"/>
  <c r="E321" i="85"/>
  <c r="E320" i="85"/>
  <c r="E319" i="85"/>
  <c r="E318" i="85"/>
  <c r="E317" i="85"/>
  <c r="E316" i="85"/>
  <c r="E315" i="85"/>
  <c r="E314" i="85"/>
  <c r="E313" i="85"/>
  <c r="E312" i="85"/>
  <c r="E311" i="85"/>
  <c r="E310" i="85"/>
  <c r="E309" i="85"/>
  <c r="E308" i="85"/>
  <c r="E307" i="85"/>
  <c r="E306" i="85"/>
  <c r="E305" i="85"/>
  <c r="E304" i="85"/>
  <c r="E303" i="85"/>
  <c r="E302" i="85"/>
  <c r="E301" i="85"/>
  <c r="E300" i="85"/>
  <c r="E299" i="85"/>
  <c r="E298" i="85"/>
  <c r="E297" i="85"/>
  <c r="E296" i="85"/>
  <c r="E295" i="85"/>
  <c r="E294" i="85"/>
  <c r="E293" i="85"/>
  <c r="E292" i="85"/>
  <c r="E291" i="85"/>
  <c r="E290" i="85"/>
  <c r="E289" i="85"/>
  <c r="E288" i="85"/>
  <c r="E287" i="85"/>
  <c r="E286" i="85"/>
  <c r="E285" i="85"/>
  <c r="E284" i="85"/>
  <c r="E283" i="85"/>
  <c r="E282" i="85"/>
  <c r="E281" i="85"/>
  <c r="E280" i="85"/>
  <c r="E279" i="85"/>
  <c r="E278" i="85"/>
  <c r="E277" i="85"/>
  <c r="E276" i="85"/>
  <c r="E275" i="85"/>
  <c r="E274" i="85"/>
  <c r="E273" i="85"/>
  <c r="E272" i="85"/>
  <c r="E271" i="85"/>
  <c r="E270" i="85"/>
  <c r="E269" i="85"/>
  <c r="E268" i="85"/>
  <c r="E267" i="85"/>
  <c r="E266" i="85"/>
  <c r="E265" i="85"/>
  <c r="E264" i="85"/>
  <c r="E263" i="85"/>
  <c r="E262" i="85"/>
  <c r="E261" i="85"/>
  <c r="E260" i="85"/>
  <c r="E259" i="85"/>
  <c r="E258" i="85"/>
  <c r="E257" i="85"/>
  <c r="E256" i="85"/>
  <c r="E255" i="85"/>
  <c r="E254" i="85"/>
  <c r="E253" i="85"/>
  <c r="E252" i="85"/>
  <c r="E251" i="85"/>
  <c r="E250" i="85"/>
  <c r="E249" i="85"/>
  <c r="E248" i="85"/>
  <c r="E247" i="85"/>
  <c r="E246" i="85"/>
  <c r="E245" i="85"/>
  <c r="E244" i="85"/>
  <c r="E243" i="85"/>
  <c r="E242" i="85"/>
  <c r="E241" i="85"/>
  <c r="E240" i="85"/>
  <c r="E239" i="85"/>
  <c r="E238" i="85"/>
  <c r="E237" i="85"/>
  <c r="E236" i="85"/>
  <c r="E235" i="85"/>
  <c r="E234" i="85"/>
  <c r="E233" i="85"/>
  <c r="E232" i="85"/>
  <c r="E231" i="85"/>
  <c r="E230" i="85"/>
  <c r="E229" i="85"/>
  <c r="E228" i="85"/>
  <c r="E227" i="85"/>
  <c r="E226" i="85"/>
  <c r="E225" i="85"/>
  <c r="E224" i="85"/>
  <c r="E223" i="85"/>
  <c r="E222" i="85"/>
  <c r="E221" i="85"/>
  <c r="E220" i="85"/>
  <c r="E219" i="85"/>
  <c r="E218" i="85"/>
  <c r="E217" i="85"/>
  <c r="E216" i="85"/>
  <c r="E215" i="85"/>
  <c r="E214" i="85"/>
  <c r="E213" i="85"/>
  <c r="E212" i="85"/>
  <c r="E211" i="85"/>
  <c r="E210" i="85"/>
  <c r="E209" i="85"/>
  <c r="E208" i="85"/>
  <c r="E207" i="85"/>
  <c r="E206" i="85"/>
  <c r="E205" i="85"/>
  <c r="E204" i="85"/>
  <c r="E203" i="85"/>
  <c r="E202" i="85"/>
  <c r="E201" i="85"/>
  <c r="E200" i="85"/>
  <c r="E199" i="85"/>
  <c r="E198" i="85"/>
  <c r="E197" i="85"/>
  <c r="E196" i="85"/>
  <c r="E195" i="85"/>
  <c r="E194" i="85"/>
  <c r="E193" i="85"/>
  <c r="E192" i="85"/>
  <c r="E191" i="85"/>
  <c r="E190" i="85"/>
  <c r="E189" i="85"/>
  <c r="E188" i="85"/>
  <c r="E187" i="85"/>
  <c r="E186" i="85"/>
  <c r="E185" i="85"/>
  <c r="E184" i="85"/>
  <c r="E183" i="85"/>
  <c r="E182" i="85"/>
  <c r="E181" i="85"/>
  <c r="E180" i="85"/>
  <c r="E179" i="85"/>
  <c r="E178" i="85"/>
  <c r="E177" i="85"/>
  <c r="E176" i="85"/>
  <c r="E175" i="85"/>
  <c r="E174" i="85"/>
  <c r="E173" i="85"/>
  <c r="E172" i="85"/>
  <c r="E171" i="85"/>
  <c r="E170" i="85"/>
  <c r="E169" i="85"/>
  <c r="E168" i="85"/>
  <c r="E167" i="85"/>
  <c r="E166" i="85"/>
  <c r="E165" i="85"/>
  <c r="E164" i="85"/>
  <c r="E163" i="85"/>
  <c r="E162" i="85"/>
  <c r="E161" i="85"/>
  <c r="E160" i="85"/>
  <c r="E159" i="85"/>
  <c r="E158" i="85"/>
  <c r="E157" i="85"/>
  <c r="E156" i="85"/>
  <c r="E155" i="85"/>
  <c r="E154" i="85"/>
  <c r="E153" i="85"/>
  <c r="E152" i="85"/>
  <c r="E151" i="85"/>
  <c r="E150" i="85"/>
  <c r="E149" i="85"/>
  <c r="E148" i="85"/>
  <c r="E147" i="85"/>
  <c r="E146" i="85"/>
  <c r="E145" i="85"/>
  <c r="E144" i="85"/>
  <c r="E143" i="85"/>
  <c r="E142" i="85"/>
  <c r="E141" i="85"/>
  <c r="E140" i="85"/>
  <c r="E139" i="85"/>
  <c r="E138" i="85"/>
  <c r="E137" i="85"/>
  <c r="E136" i="85"/>
  <c r="E135" i="85"/>
  <c r="E134" i="85"/>
  <c r="E133" i="85"/>
  <c r="E132" i="85"/>
  <c r="E131" i="85"/>
  <c r="E130" i="85"/>
  <c r="E129" i="85"/>
  <c r="E128" i="85"/>
  <c r="E127" i="85"/>
  <c r="E126" i="85"/>
  <c r="E125" i="85"/>
  <c r="E124" i="85"/>
  <c r="E123" i="85"/>
  <c r="E122" i="85"/>
  <c r="E121" i="85"/>
  <c r="E120" i="85"/>
  <c r="E119" i="85"/>
  <c r="E118" i="85"/>
  <c r="E117" i="85"/>
  <c r="E116" i="85"/>
  <c r="E115" i="85"/>
  <c r="E114" i="85"/>
  <c r="E113" i="85"/>
  <c r="E112" i="85"/>
  <c r="E111" i="85"/>
  <c r="E110" i="85"/>
  <c r="E109" i="85"/>
  <c r="E108" i="85"/>
  <c r="E107" i="85"/>
  <c r="E106" i="85"/>
  <c r="E105" i="85"/>
  <c r="E104" i="85"/>
  <c r="E103" i="85"/>
  <c r="E102" i="85"/>
  <c r="E101" i="85"/>
  <c r="E100" i="85"/>
  <c r="E99" i="85"/>
  <c r="E98" i="85"/>
  <c r="E97" i="85"/>
  <c r="E96" i="85"/>
  <c r="E95" i="85"/>
  <c r="E94" i="85"/>
  <c r="E93" i="85"/>
  <c r="E92" i="85"/>
  <c r="E91" i="85"/>
  <c r="E90" i="85"/>
  <c r="E89" i="85"/>
  <c r="E88" i="85"/>
  <c r="E87" i="85"/>
  <c r="E86" i="85"/>
  <c r="E85" i="85"/>
  <c r="E84" i="85"/>
  <c r="E83" i="85"/>
  <c r="E82" i="85"/>
  <c r="E81" i="85"/>
  <c r="E80" i="85"/>
  <c r="E79" i="85"/>
  <c r="E78" i="85"/>
  <c r="E77" i="85"/>
  <c r="E76" i="85"/>
  <c r="E75" i="85"/>
  <c r="E74" i="85"/>
  <c r="E73" i="85"/>
  <c r="E72" i="85"/>
  <c r="E71" i="85"/>
  <c r="E70" i="85"/>
  <c r="E69" i="85"/>
  <c r="E68" i="85"/>
  <c r="E67" i="85"/>
  <c r="E66" i="85"/>
  <c r="E65" i="85"/>
  <c r="E64" i="85"/>
  <c r="E63" i="85"/>
  <c r="E62" i="85"/>
  <c r="E61" i="85"/>
  <c r="E60" i="85"/>
  <c r="E59" i="85"/>
  <c r="E58" i="85"/>
  <c r="E57" i="85"/>
  <c r="E56" i="85"/>
  <c r="E55" i="85"/>
  <c r="E54" i="85"/>
  <c r="E53" i="85"/>
  <c r="E52" i="85"/>
  <c r="E51" i="85"/>
  <c r="E50" i="85"/>
  <c r="E49" i="85"/>
  <c r="E48" i="85"/>
  <c r="E47" i="85"/>
  <c r="E46" i="85"/>
  <c r="E45" i="85"/>
  <c r="E44" i="85"/>
  <c r="E43" i="85"/>
  <c r="E42" i="85"/>
  <c r="E41" i="85"/>
  <c r="E40" i="85"/>
  <c r="E39" i="85"/>
  <c r="E38" i="85"/>
  <c r="E37" i="85"/>
  <c r="E36" i="85"/>
  <c r="E35" i="85"/>
  <c r="E34" i="85"/>
  <c r="E33" i="85"/>
  <c r="E32" i="85"/>
  <c r="E31" i="85"/>
  <c r="E30" i="85"/>
  <c r="E29" i="85"/>
  <c r="E28" i="85"/>
  <c r="E27" i="85"/>
  <c r="E26" i="85"/>
  <c r="E25" i="85"/>
  <c r="E24" i="85"/>
  <c r="E23" i="85"/>
  <c r="E22" i="85"/>
  <c r="E21" i="85"/>
  <c r="E20" i="85"/>
  <c r="E19" i="85"/>
  <c r="E18" i="85"/>
  <c r="E17" i="85"/>
  <c r="E16" i="85"/>
  <c r="E15" i="85"/>
  <c r="E14" i="85"/>
  <c r="E13" i="84"/>
  <c r="E512" i="84"/>
  <c r="E511" i="84"/>
  <c r="E510" i="84"/>
  <c r="E509" i="84"/>
  <c r="E508" i="84"/>
  <c r="E507" i="84"/>
  <c r="E506" i="84"/>
  <c r="E505" i="84"/>
  <c r="E504" i="84"/>
  <c r="E503" i="84"/>
  <c r="E502" i="84"/>
  <c r="E501" i="84"/>
  <c r="E500" i="84"/>
  <c r="E499" i="84"/>
  <c r="E498" i="84"/>
  <c r="E497" i="84"/>
  <c r="E496" i="84"/>
  <c r="E495" i="84"/>
  <c r="E494" i="84"/>
  <c r="E493" i="84"/>
  <c r="E492" i="84"/>
  <c r="E491" i="84"/>
  <c r="E490" i="84"/>
  <c r="E489" i="84"/>
  <c r="E488" i="84"/>
  <c r="E487" i="84"/>
  <c r="E486" i="84"/>
  <c r="E485" i="84"/>
  <c r="E484" i="84"/>
  <c r="E483" i="84"/>
  <c r="E482" i="84"/>
  <c r="E481" i="84"/>
  <c r="E480" i="84"/>
  <c r="E479" i="84"/>
  <c r="E478" i="84"/>
  <c r="E477" i="84"/>
  <c r="E476" i="84"/>
  <c r="E475" i="84"/>
  <c r="E474" i="84"/>
  <c r="E473" i="84"/>
  <c r="E472" i="84"/>
  <c r="E471" i="84"/>
  <c r="E470" i="84"/>
  <c r="E469" i="84"/>
  <c r="E468" i="84"/>
  <c r="E467" i="84"/>
  <c r="E466" i="84"/>
  <c r="E465" i="84"/>
  <c r="E464" i="84"/>
  <c r="E463" i="84"/>
  <c r="E462" i="84"/>
  <c r="E461" i="84"/>
  <c r="E460" i="84"/>
  <c r="E459" i="84"/>
  <c r="E458" i="84"/>
  <c r="E457" i="84"/>
  <c r="E456" i="84"/>
  <c r="E455" i="84"/>
  <c r="E454" i="84"/>
  <c r="E453" i="84"/>
  <c r="E452" i="84"/>
  <c r="E451" i="84"/>
  <c r="E450" i="84"/>
  <c r="E449" i="84"/>
  <c r="E448" i="84"/>
  <c r="E447" i="84"/>
  <c r="E446" i="84"/>
  <c r="E445" i="84"/>
  <c r="E444" i="84"/>
  <c r="E443" i="84"/>
  <c r="E442" i="84"/>
  <c r="E441" i="84"/>
  <c r="E440" i="84"/>
  <c r="E439" i="84"/>
  <c r="E438" i="84"/>
  <c r="E437" i="84"/>
  <c r="E436" i="84"/>
  <c r="E435" i="84"/>
  <c r="E434" i="84"/>
  <c r="E433" i="84"/>
  <c r="E432" i="84"/>
  <c r="E431" i="84"/>
  <c r="E430" i="84"/>
  <c r="E429" i="84"/>
  <c r="E428" i="84"/>
  <c r="E427" i="84"/>
  <c r="E426" i="84"/>
  <c r="E425" i="84"/>
  <c r="E424" i="84"/>
  <c r="E423" i="84"/>
  <c r="E422" i="84"/>
  <c r="E421" i="84"/>
  <c r="E420" i="84"/>
  <c r="E419" i="84"/>
  <c r="E418" i="84"/>
  <c r="E417" i="84"/>
  <c r="E416" i="84"/>
  <c r="E415" i="84"/>
  <c r="E414" i="84"/>
  <c r="E413" i="84"/>
  <c r="E412" i="84"/>
  <c r="E411" i="84"/>
  <c r="E410" i="84"/>
  <c r="E409" i="84"/>
  <c r="E408" i="84"/>
  <c r="E407" i="84"/>
  <c r="E406" i="84"/>
  <c r="E405" i="84"/>
  <c r="E404" i="84"/>
  <c r="E403" i="84"/>
  <c r="E402" i="84"/>
  <c r="E401" i="84"/>
  <c r="E400" i="84"/>
  <c r="E399" i="84"/>
  <c r="E398" i="84"/>
  <c r="E397" i="84"/>
  <c r="E396" i="84"/>
  <c r="E395" i="84"/>
  <c r="E394" i="84"/>
  <c r="E393" i="84"/>
  <c r="E392" i="84"/>
  <c r="E391" i="84"/>
  <c r="E390" i="84"/>
  <c r="E389" i="84"/>
  <c r="E388" i="84"/>
  <c r="E387" i="84"/>
  <c r="E386" i="84"/>
  <c r="E385" i="84"/>
  <c r="E384" i="84"/>
  <c r="E383" i="84"/>
  <c r="E382" i="84"/>
  <c r="E381" i="84"/>
  <c r="E380" i="84"/>
  <c r="E379" i="84"/>
  <c r="E378" i="84"/>
  <c r="E377" i="84"/>
  <c r="E376" i="84"/>
  <c r="E375" i="84"/>
  <c r="E374" i="84"/>
  <c r="E373" i="84"/>
  <c r="E372" i="84"/>
  <c r="E371" i="84"/>
  <c r="E370" i="84"/>
  <c r="E369" i="84"/>
  <c r="E368" i="84"/>
  <c r="E367" i="84"/>
  <c r="E366" i="84"/>
  <c r="E365" i="84"/>
  <c r="E364" i="84"/>
  <c r="E363" i="84"/>
  <c r="E362" i="84"/>
  <c r="E361" i="84"/>
  <c r="E360" i="84"/>
  <c r="E359" i="84"/>
  <c r="E358" i="84"/>
  <c r="E357" i="84"/>
  <c r="E356" i="84"/>
  <c r="E355" i="84"/>
  <c r="E354" i="84"/>
  <c r="E353" i="84"/>
  <c r="E352" i="84"/>
  <c r="E351" i="84"/>
  <c r="E350" i="84"/>
  <c r="E349" i="84"/>
  <c r="E348" i="84"/>
  <c r="E347" i="84"/>
  <c r="E346" i="84"/>
  <c r="E345" i="84"/>
  <c r="E344" i="84"/>
  <c r="E343" i="84"/>
  <c r="E342" i="84"/>
  <c r="E341" i="84"/>
  <c r="E340" i="84"/>
  <c r="E339" i="84"/>
  <c r="E338" i="84"/>
  <c r="E337" i="84"/>
  <c r="E336" i="84"/>
  <c r="E335" i="84"/>
  <c r="E334" i="84"/>
  <c r="E333" i="84"/>
  <c r="E332" i="84"/>
  <c r="E331" i="84"/>
  <c r="E330" i="84"/>
  <c r="E329" i="84"/>
  <c r="E328" i="84"/>
  <c r="E327" i="84"/>
  <c r="E326" i="84"/>
  <c r="E325" i="84"/>
  <c r="E324" i="84"/>
  <c r="E323" i="84"/>
  <c r="E322" i="84"/>
  <c r="E321" i="84"/>
  <c r="E320" i="84"/>
  <c r="E319" i="84"/>
  <c r="E318" i="84"/>
  <c r="E317" i="84"/>
  <c r="E316" i="84"/>
  <c r="E315" i="84"/>
  <c r="E314" i="84"/>
  <c r="E313" i="84"/>
  <c r="E312" i="84"/>
  <c r="E311" i="84"/>
  <c r="E310" i="84"/>
  <c r="E309" i="84"/>
  <c r="E308" i="84"/>
  <c r="E307" i="84"/>
  <c r="E306" i="84"/>
  <c r="E305" i="84"/>
  <c r="E304" i="84"/>
  <c r="E303" i="84"/>
  <c r="E302" i="84"/>
  <c r="E301" i="84"/>
  <c r="E300" i="84"/>
  <c r="E299" i="84"/>
  <c r="E298" i="84"/>
  <c r="E297" i="84"/>
  <c r="E296" i="84"/>
  <c r="E295" i="84"/>
  <c r="E294" i="84"/>
  <c r="E293" i="84"/>
  <c r="E292" i="84"/>
  <c r="E291" i="84"/>
  <c r="E290" i="84"/>
  <c r="E289" i="84"/>
  <c r="E288" i="84"/>
  <c r="E287" i="84"/>
  <c r="E286" i="84"/>
  <c r="E285" i="84"/>
  <c r="E284" i="84"/>
  <c r="E283" i="84"/>
  <c r="E282" i="84"/>
  <c r="E281" i="84"/>
  <c r="E280" i="84"/>
  <c r="E279" i="84"/>
  <c r="E278" i="84"/>
  <c r="E277" i="84"/>
  <c r="E276" i="84"/>
  <c r="E275" i="84"/>
  <c r="E274" i="84"/>
  <c r="E273" i="84"/>
  <c r="E272" i="84"/>
  <c r="E271" i="84"/>
  <c r="E270" i="84"/>
  <c r="E269" i="84"/>
  <c r="E268" i="84"/>
  <c r="E267" i="84"/>
  <c r="E266" i="84"/>
  <c r="E265" i="84"/>
  <c r="E264" i="84"/>
  <c r="E263" i="84"/>
  <c r="E262" i="84"/>
  <c r="E261" i="84"/>
  <c r="E260" i="84"/>
  <c r="E259" i="84"/>
  <c r="E258" i="84"/>
  <c r="E257" i="84"/>
  <c r="E256" i="84"/>
  <c r="E255" i="84"/>
  <c r="E254" i="84"/>
  <c r="E253" i="84"/>
  <c r="E252" i="84"/>
  <c r="E251" i="84"/>
  <c r="E250" i="84"/>
  <c r="E249" i="84"/>
  <c r="E248" i="84"/>
  <c r="E247" i="84"/>
  <c r="E246" i="84"/>
  <c r="E245" i="84"/>
  <c r="E244" i="84"/>
  <c r="E243" i="84"/>
  <c r="E242" i="84"/>
  <c r="E241" i="84"/>
  <c r="E240" i="84"/>
  <c r="E239" i="84"/>
  <c r="E238" i="84"/>
  <c r="E237" i="84"/>
  <c r="E236" i="84"/>
  <c r="E235" i="84"/>
  <c r="E234" i="84"/>
  <c r="E233" i="84"/>
  <c r="E232" i="84"/>
  <c r="E231" i="84"/>
  <c r="E230" i="84"/>
  <c r="E229" i="84"/>
  <c r="E228" i="84"/>
  <c r="E227" i="84"/>
  <c r="E226" i="84"/>
  <c r="E225" i="84"/>
  <c r="E224" i="84"/>
  <c r="E223" i="84"/>
  <c r="E222" i="84"/>
  <c r="E221" i="84"/>
  <c r="E220" i="84"/>
  <c r="E219" i="84"/>
  <c r="E218" i="84"/>
  <c r="E217" i="84"/>
  <c r="E216" i="84"/>
  <c r="E215" i="84"/>
  <c r="E214" i="84"/>
  <c r="E213" i="84"/>
  <c r="E212" i="84"/>
  <c r="E211" i="84"/>
  <c r="E210" i="84"/>
  <c r="E209" i="84"/>
  <c r="E208" i="84"/>
  <c r="E207" i="84"/>
  <c r="E206" i="84"/>
  <c r="E205" i="84"/>
  <c r="E204" i="84"/>
  <c r="E203" i="84"/>
  <c r="E202" i="84"/>
  <c r="E201" i="84"/>
  <c r="E200" i="84"/>
  <c r="E199" i="84"/>
  <c r="E198" i="84"/>
  <c r="E197" i="84"/>
  <c r="E196" i="84"/>
  <c r="E195" i="84"/>
  <c r="E194" i="84"/>
  <c r="E193" i="84"/>
  <c r="E192" i="84"/>
  <c r="E191" i="84"/>
  <c r="E190" i="84"/>
  <c r="E189" i="84"/>
  <c r="E188" i="84"/>
  <c r="E187" i="84"/>
  <c r="E186" i="84"/>
  <c r="E185" i="84"/>
  <c r="E184" i="84"/>
  <c r="E183" i="84"/>
  <c r="E182" i="84"/>
  <c r="E181" i="84"/>
  <c r="E180" i="84"/>
  <c r="E179" i="84"/>
  <c r="E178" i="84"/>
  <c r="E177" i="84"/>
  <c r="E176" i="84"/>
  <c r="E175" i="84"/>
  <c r="E174" i="84"/>
  <c r="E173" i="84"/>
  <c r="E172" i="84"/>
  <c r="E171" i="84"/>
  <c r="E170" i="84"/>
  <c r="E169" i="84"/>
  <c r="E168" i="84"/>
  <c r="E167" i="84"/>
  <c r="E166" i="84"/>
  <c r="E165" i="84"/>
  <c r="E164" i="84"/>
  <c r="E163" i="84"/>
  <c r="E162" i="84"/>
  <c r="E161" i="84"/>
  <c r="E160" i="84"/>
  <c r="E159" i="84"/>
  <c r="E158" i="84"/>
  <c r="E157" i="84"/>
  <c r="E156" i="84"/>
  <c r="E155" i="84"/>
  <c r="E154" i="84"/>
  <c r="E153" i="84"/>
  <c r="E152" i="84"/>
  <c r="E151" i="84"/>
  <c r="E150" i="84"/>
  <c r="E149" i="84"/>
  <c r="E148" i="84"/>
  <c r="E147" i="84"/>
  <c r="E146" i="84"/>
  <c r="E145" i="84"/>
  <c r="E144" i="84"/>
  <c r="E143" i="84"/>
  <c r="E142" i="84"/>
  <c r="E141" i="84"/>
  <c r="E140" i="84"/>
  <c r="E139" i="84"/>
  <c r="E138" i="84"/>
  <c r="E137" i="84"/>
  <c r="E136" i="84"/>
  <c r="E135" i="84"/>
  <c r="E134" i="84"/>
  <c r="E133" i="84"/>
  <c r="E132" i="84"/>
  <c r="E131" i="84"/>
  <c r="E130" i="84"/>
  <c r="E129" i="84"/>
  <c r="E128" i="84"/>
  <c r="E127" i="84"/>
  <c r="E126" i="84"/>
  <c r="E125" i="84"/>
  <c r="E124" i="84"/>
  <c r="E123" i="84"/>
  <c r="E122" i="84"/>
  <c r="E121" i="84"/>
  <c r="E120" i="84"/>
  <c r="E119" i="84"/>
  <c r="E118" i="84"/>
  <c r="E117" i="84"/>
  <c r="E116" i="84"/>
  <c r="E115" i="84"/>
  <c r="E114" i="84"/>
  <c r="E113" i="84"/>
  <c r="E112" i="84"/>
  <c r="E111" i="84"/>
  <c r="E110" i="84"/>
  <c r="E109" i="84"/>
  <c r="E108" i="84"/>
  <c r="E107" i="84"/>
  <c r="E106" i="84"/>
  <c r="E105" i="84"/>
  <c r="E104" i="84"/>
  <c r="E103" i="84"/>
  <c r="E102" i="84"/>
  <c r="E101" i="84"/>
  <c r="E100" i="84"/>
  <c r="E99" i="84"/>
  <c r="E98" i="84"/>
  <c r="E97" i="84"/>
  <c r="E96" i="84"/>
  <c r="E95" i="84"/>
  <c r="E94" i="84"/>
  <c r="E93" i="84"/>
  <c r="E92" i="84"/>
  <c r="E91" i="84"/>
  <c r="E90" i="84"/>
  <c r="E89" i="84"/>
  <c r="E88" i="84"/>
  <c r="E87" i="84"/>
  <c r="E86" i="84"/>
  <c r="E85" i="84"/>
  <c r="E84" i="84"/>
  <c r="E83" i="84"/>
  <c r="E82" i="84"/>
  <c r="E81" i="84"/>
  <c r="E80" i="84"/>
  <c r="E79" i="84"/>
  <c r="E78" i="84"/>
  <c r="E77" i="84"/>
  <c r="E76" i="84"/>
  <c r="E75" i="84"/>
  <c r="E74" i="84"/>
  <c r="E73" i="84"/>
  <c r="E72" i="84"/>
  <c r="E71" i="84"/>
  <c r="E70" i="84"/>
  <c r="E69" i="84"/>
  <c r="E68" i="84"/>
  <c r="E67" i="84"/>
  <c r="E66" i="84"/>
  <c r="E65" i="84"/>
  <c r="E64" i="84"/>
  <c r="E63" i="84"/>
  <c r="E62" i="84"/>
  <c r="E61" i="84"/>
  <c r="E60" i="84"/>
  <c r="E59" i="84"/>
  <c r="E58" i="84"/>
  <c r="E57" i="84"/>
  <c r="E56" i="84"/>
  <c r="E55" i="84"/>
  <c r="E54" i="84"/>
  <c r="E53" i="84"/>
  <c r="E52" i="84"/>
  <c r="E51" i="84"/>
  <c r="E50" i="84"/>
  <c r="E49" i="84"/>
  <c r="E48" i="84"/>
  <c r="E47" i="84"/>
  <c r="E46" i="84"/>
  <c r="E45" i="84"/>
  <c r="E44" i="84"/>
  <c r="E43" i="84"/>
  <c r="E42" i="84"/>
  <c r="E41" i="84"/>
  <c r="E40" i="84"/>
  <c r="E39" i="84"/>
  <c r="E38" i="84"/>
  <c r="E37" i="84"/>
  <c r="E36" i="84"/>
  <c r="E35" i="84"/>
  <c r="E34" i="84"/>
  <c r="E33" i="84"/>
  <c r="E32" i="84"/>
  <c r="E31" i="84"/>
  <c r="E30" i="84"/>
  <c r="E29" i="84"/>
  <c r="E28" i="84"/>
  <c r="E27" i="84"/>
  <c r="E26" i="84"/>
  <c r="E25" i="84"/>
  <c r="E24" i="84"/>
  <c r="E23" i="84"/>
  <c r="E22" i="84"/>
  <c r="E21" i="84"/>
  <c r="E20" i="84"/>
  <c r="E19" i="84"/>
  <c r="E18" i="84"/>
  <c r="E17" i="84"/>
  <c r="E16" i="84"/>
  <c r="E15" i="84"/>
  <c r="E14" i="84"/>
  <c r="E512" i="74"/>
  <c r="E511" i="74"/>
  <c r="E510" i="74"/>
  <c r="E509" i="74"/>
  <c r="E508" i="74"/>
  <c r="E507" i="74"/>
  <c r="E506" i="74"/>
  <c r="E505" i="74"/>
  <c r="E504" i="74"/>
  <c r="E503" i="74"/>
  <c r="E502" i="74"/>
  <c r="E501" i="74"/>
  <c r="E500" i="74"/>
  <c r="E499" i="74"/>
  <c r="E498" i="74"/>
  <c r="E497" i="74"/>
  <c r="E496" i="74"/>
  <c r="E495" i="74"/>
  <c r="E494" i="74"/>
  <c r="E493" i="74"/>
  <c r="E492" i="74"/>
  <c r="E491" i="74"/>
  <c r="E490" i="74"/>
  <c r="E489" i="74"/>
  <c r="E488" i="74"/>
  <c r="E487" i="74"/>
  <c r="E486" i="74"/>
  <c r="E485" i="74"/>
  <c r="E484" i="74"/>
  <c r="E483" i="74"/>
  <c r="E482" i="74"/>
  <c r="E481" i="74"/>
  <c r="E480" i="74"/>
  <c r="E479" i="74"/>
  <c r="E478" i="74"/>
  <c r="E477" i="74"/>
  <c r="E476" i="74"/>
  <c r="E475" i="74"/>
  <c r="E474" i="74"/>
  <c r="E473" i="74"/>
  <c r="E472" i="74"/>
  <c r="E471" i="74"/>
  <c r="E470" i="74"/>
  <c r="E469" i="74"/>
  <c r="E468" i="74"/>
  <c r="E467" i="74"/>
  <c r="E466" i="74"/>
  <c r="E465" i="74"/>
  <c r="E464" i="74"/>
  <c r="E463" i="74"/>
  <c r="E462" i="74"/>
  <c r="E461" i="74"/>
  <c r="E460" i="74"/>
  <c r="E459" i="74"/>
  <c r="E458" i="74"/>
  <c r="E457" i="74"/>
  <c r="E456" i="74"/>
  <c r="E455" i="74"/>
  <c r="E454" i="74"/>
  <c r="E453" i="74"/>
  <c r="E452" i="74"/>
  <c r="E451" i="74"/>
  <c r="E450" i="74"/>
  <c r="E449" i="74"/>
  <c r="E448" i="74"/>
  <c r="E447" i="74"/>
  <c r="E446" i="74"/>
  <c r="E445" i="74"/>
  <c r="E444" i="74"/>
  <c r="E443" i="74"/>
  <c r="E442" i="74"/>
  <c r="E441" i="74"/>
  <c r="E440" i="74"/>
  <c r="E439" i="74"/>
  <c r="E438" i="74"/>
  <c r="E437" i="74"/>
  <c r="E436" i="74"/>
  <c r="E435" i="74"/>
  <c r="E434" i="74"/>
  <c r="E433" i="74"/>
  <c r="E432" i="74"/>
  <c r="E431" i="74"/>
  <c r="E430" i="74"/>
  <c r="E429" i="74"/>
  <c r="E428" i="74"/>
  <c r="E427" i="74"/>
  <c r="E426" i="74"/>
  <c r="E425" i="74"/>
  <c r="E424" i="74"/>
  <c r="E423" i="74"/>
  <c r="E422" i="74"/>
  <c r="E421" i="74"/>
  <c r="E420" i="74"/>
  <c r="E419" i="74"/>
  <c r="E418" i="74"/>
  <c r="E417" i="74"/>
  <c r="E416" i="74"/>
  <c r="E415" i="74"/>
  <c r="E414" i="74"/>
  <c r="E413" i="74"/>
  <c r="E412" i="74"/>
  <c r="E411" i="74"/>
  <c r="E410" i="74"/>
  <c r="E409" i="74"/>
  <c r="E408" i="74"/>
  <c r="E407" i="74"/>
  <c r="E406" i="74"/>
  <c r="E405" i="74"/>
  <c r="E404" i="74"/>
  <c r="E403" i="74"/>
  <c r="E402" i="74"/>
  <c r="E401" i="74"/>
  <c r="E400" i="74"/>
  <c r="E399" i="74"/>
  <c r="E398" i="74"/>
  <c r="E397" i="74"/>
  <c r="E396" i="74"/>
  <c r="E395" i="74"/>
  <c r="E394" i="74"/>
  <c r="E393" i="74"/>
  <c r="E392" i="74"/>
  <c r="E391" i="74"/>
  <c r="E390" i="74"/>
  <c r="E389" i="74"/>
  <c r="E388" i="74"/>
  <c r="E387" i="74"/>
  <c r="E386" i="74"/>
  <c r="E385" i="74"/>
  <c r="E384" i="74"/>
  <c r="E383" i="74"/>
  <c r="E382" i="74"/>
  <c r="E381" i="74"/>
  <c r="E380" i="74"/>
  <c r="E379" i="74"/>
  <c r="E378" i="74"/>
  <c r="E377" i="74"/>
  <c r="E376" i="74"/>
  <c r="E375" i="74"/>
  <c r="E374" i="74"/>
  <c r="E373" i="74"/>
  <c r="E372" i="74"/>
  <c r="E371" i="74"/>
  <c r="E370" i="74"/>
  <c r="E369" i="74"/>
  <c r="E368" i="74"/>
  <c r="E367" i="74"/>
  <c r="E366" i="74"/>
  <c r="E365" i="74"/>
  <c r="E364" i="74"/>
  <c r="E363" i="74"/>
  <c r="E362" i="74"/>
  <c r="E361" i="74"/>
  <c r="E360" i="74"/>
  <c r="E359" i="74"/>
  <c r="E358" i="74"/>
  <c r="E357" i="74"/>
  <c r="E356" i="74"/>
  <c r="E355" i="74"/>
  <c r="E354" i="74"/>
  <c r="E353" i="74"/>
  <c r="E352" i="74"/>
  <c r="E351" i="74"/>
  <c r="E350" i="74"/>
  <c r="E349" i="74"/>
  <c r="E348" i="74"/>
  <c r="E347" i="74"/>
  <c r="E346" i="74"/>
  <c r="E345" i="74"/>
  <c r="E344" i="74"/>
  <c r="E343" i="74"/>
  <c r="E342" i="74"/>
  <c r="E341" i="74"/>
  <c r="E340" i="74"/>
  <c r="E339" i="74"/>
  <c r="E338" i="74"/>
  <c r="E337" i="74"/>
  <c r="E336" i="74"/>
  <c r="E335" i="74"/>
  <c r="E334" i="74"/>
  <c r="E333" i="74"/>
  <c r="E332" i="74"/>
  <c r="E331" i="74"/>
  <c r="E330" i="74"/>
  <c r="E329" i="74"/>
  <c r="E328" i="74"/>
  <c r="E327" i="74"/>
  <c r="E326" i="74"/>
  <c r="E325" i="74"/>
  <c r="E324" i="74"/>
  <c r="E323" i="74"/>
  <c r="E322" i="74"/>
  <c r="E321" i="74"/>
  <c r="E320" i="74"/>
  <c r="E319" i="74"/>
  <c r="E318" i="74"/>
  <c r="E317" i="74"/>
  <c r="E316" i="74"/>
  <c r="E315" i="74"/>
  <c r="E314" i="74"/>
  <c r="E313" i="74"/>
  <c r="E312" i="74"/>
  <c r="E311" i="74"/>
  <c r="E310" i="74"/>
  <c r="E309" i="74"/>
  <c r="E308" i="74"/>
  <c r="E307" i="74"/>
  <c r="E306" i="74"/>
  <c r="E305" i="74"/>
  <c r="E304" i="74"/>
  <c r="E303" i="74"/>
  <c r="E302" i="74"/>
  <c r="E301" i="74"/>
  <c r="E300" i="74"/>
  <c r="E299" i="74"/>
  <c r="E298" i="74"/>
  <c r="E297" i="74"/>
  <c r="E296" i="74"/>
  <c r="E295" i="74"/>
  <c r="E294" i="74"/>
  <c r="E293" i="74"/>
  <c r="E292" i="74"/>
  <c r="E291" i="74"/>
  <c r="E290" i="74"/>
  <c r="E289" i="74"/>
  <c r="E288" i="74"/>
  <c r="E287" i="74"/>
  <c r="E286" i="74"/>
  <c r="E285" i="74"/>
  <c r="E284" i="74"/>
  <c r="E283" i="74"/>
  <c r="E282" i="74"/>
  <c r="E281" i="74"/>
  <c r="E280" i="74"/>
  <c r="E279" i="74"/>
  <c r="E278" i="74"/>
  <c r="E277" i="74"/>
  <c r="E276" i="74"/>
  <c r="E275" i="74"/>
  <c r="E274" i="74"/>
  <c r="E273" i="74"/>
  <c r="E272" i="74"/>
  <c r="E271" i="74"/>
  <c r="E270" i="74"/>
  <c r="E269" i="74"/>
  <c r="E268" i="74"/>
  <c r="E267" i="74"/>
  <c r="E266" i="74"/>
  <c r="E265" i="74"/>
  <c r="E264" i="74"/>
  <c r="E263" i="74"/>
  <c r="E262" i="74"/>
  <c r="E261" i="74"/>
  <c r="E260" i="74"/>
  <c r="E259" i="74"/>
  <c r="E258" i="74"/>
  <c r="E257" i="74"/>
  <c r="E256" i="74"/>
  <c r="E255" i="74"/>
  <c r="E254" i="74"/>
  <c r="E253" i="74"/>
  <c r="E252" i="74"/>
  <c r="E251" i="74"/>
  <c r="E250" i="74"/>
  <c r="E249" i="74"/>
  <c r="E248" i="74"/>
  <c r="E247" i="74"/>
  <c r="E246" i="74"/>
  <c r="E245" i="74"/>
  <c r="E244" i="74"/>
  <c r="E243" i="74"/>
  <c r="E242" i="74"/>
  <c r="E241" i="74"/>
  <c r="E240" i="74"/>
  <c r="E239" i="74"/>
  <c r="E238" i="74"/>
  <c r="E237" i="74"/>
  <c r="E236" i="74"/>
  <c r="E235" i="74"/>
  <c r="E234" i="74"/>
  <c r="E233" i="74"/>
  <c r="E232" i="74"/>
  <c r="E231" i="74"/>
  <c r="E230" i="74"/>
  <c r="E229" i="74"/>
  <c r="E228" i="74"/>
  <c r="E227" i="74"/>
  <c r="E226" i="74"/>
  <c r="E225" i="74"/>
  <c r="E224" i="74"/>
  <c r="E223" i="74"/>
  <c r="E222" i="74"/>
  <c r="E221" i="74"/>
  <c r="E220" i="74"/>
  <c r="E219" i="74"/>
  <c r="E218" i="74"/>
  <c r="E217" i="74"/>
  <c r="E216" i="74"/>
  <c r="E215" i="74"/>
  <c r="E214" i="74"/>
  <c r="E213" i="74"/>
  <c r="E212" i="74"/>
  <c r="E211" i="74"/>
  <c r="E210" i="74"/>
  <c r="E209" i="74"/>
  <c r="E208" i="74"/>
  <c r="E207" i="74"/>
  <c r="E206" i="74"/>
  <c r="E205" i="74"/>
  <c r="E204" i="74"/>
  <c r="E203" i="74"/>
  <c r="E202" i="74"/>
  <c r="E201" i="74"/>
  <c r="E200" i="74"/>
  <c r="E199" i="74"/>
  <c r="E198" i="74"/>
  <c r="E197" i="74"/>
  <c r="E196" i="74"/>
  <c r="E195" i="74"/>
  <c r="E194" i="74"/>
  <c r="E193" i="74"/>
  <c r="E192" i="74"/>
  <c r="E191" i="74"/>
  <c r="E190" i="74"/>
  <c r="E189" i="74"/>
  <c r="E188" i="74"/>
  <c r="E187" i="74"/>
  <c r="E186" i="74"/>
  <c r="E185" i="74"/>
  <c r="E184" i="74"/>
  <c r="E183" i="74"/>
  <c r="E182" i="74"/>
  <c r="E181" i="74"/>
  <c r="E180" i="74"/>
  <c r="E179" i="74"/>
  <c r="E178" i="74"/>
  <c r="E177" i="74"/>
  <c r="E176" i="74"/>
  <c r="E175" i="74"/>
  <c r="E174" i="74"/>
  <c r="E173" i="74"/>
  <c r="E172" i="74"/>
  <c r="E171" i="74"/>
  <c r="E170" i="74"/>
  <c r="E169" i="74"/>
  <c r="E168" i="74"/>
  <c r="E167" i="74"/>
  <c r="E166" i="74"/>
  <c r="E165" i="74"/>
  <c r="E164" i="74"/>
  <c r="E163" i="74"/>
  <c r="E162" i="74"/>
  <c r="E161" i="74"/>
  <c r="E160" i="74"/>
  <c r="E159" i="74"/>
  <c r="E158" i="74"/>
  <c r="E157" i="74"/>
  <c r="E156" i="74"/>
  <c r="E155" i="74"/>
  <c r="E154" i="74"/>
  <c r="E153" i="74"/>
  <c r="E152" i="74"/>
  <c r="E151" i="74"/>
  <c r="E150" i="74"/>
  <c r="E149" i="74"/>
  <c r="E148" i="74"/>
  <c r="E147" i="74"/>
  <c r="E146" i="74"/>
  <c r="E145" i="74"/>
  <c r="E144" i="74"/>
  <c r="E143" i="74"/>
  <c r="E142" i="74"/>
  <c r="E141" i="74"/>
  <c r="E140" i="74"/>
  <c r="E139" i="74"/>
  <c r="E138" i="74"/>
  <c r="E137" i="74"/>
  <c r="E136" i="74"/>
  <c r="E135" i="74"/>
  <c r="E134" i="74"/>
  <c r="E133" i="74"/>
  <c r="E132" i="74"/>
  <c r="E131" i="74"/>
  <c r="E130" i="74"/>
  <c r="E129" i="74"/>
  <c r="E128" i="74"/>
  <c r="E127" i="74"/>
  <c r="E126" i="74"/>
  <c r="E125" i="74"/>
  <c r="E124" i="74"/>
  <c r="E123" i="74"/>
  <c r="E122" i="74"/>
  <c r="E121" i="74"/>
  <c r="E120" i="74"/>
  <c r="E119" i="74"/>
  <c r="E118" i="74"/>
  <c r="E117" i="74"/>
  <c r="E116" i="74"/>
  <c r="E115" i="74"/>
  <c r="E114" i="74"/>
  <c r="E113" i="74"/>
  <c r="E112" i="74"/>
  <c r="E111" i="74"/>
  <c r="E110" i="74"/>
  <c r="E109" i="74"/>
  <c r="E108" i="74"/>
  <c r="E107" i="74"/>
  <c r="E106" i="74"/>
  <c r="E105" i="74"/>
  <c r="E104" i="74"/>
  <c r="E103" i="74"/>
  <c r="E102" i="74"/>
  <c r="E101" i="74"/>
  <c r="E100" i="74"/>
  <c r="E99" i="74"/>
  <c r="E98" i="74"/>
  <c r="E97" i="74"/>
  <c r="E96" i="74"/>
  <c r="E95" i="74"/>
  <c r="E94" i="74"/>
  <c r="E93" i="74"/>
  <c r="E92" i="74"/>
  <c r="E91" i="74"/>
  <c r="E90" i="74"/>
  <c r="E89" i="74"/>
  <c r="E88" i="74"/>
  <c r="E87" i="74"/>
  <c r="E86" i="74"/>
  <c r="E85" i="74"/>
  <c r="E84" i="74"/>
  <c r="E83" i="74"/>
  <c r="E82" i="74"/>
  <c r="E81" i="74"/>
  <c r="E80" i="74"/>
  <c r="E79" i="74"/>
  <c r="E78" i="74"/>
  <c r="E77" i="74"/>
  <c r="E76" i="74"/>
  <c r="E75" i="74"/>
  <c r="E74" i="74"/>
  <c r="E73" i="74"/>
  <c r="E72" i="74"/>
  <c r="E71" i="74"/>
  <c r="E70" i="74"/>
  <c r="E69" i="74"/>
  <c r="E68" i="74"/>
  <c r="E67" i="74"/>
  <c r="E66" i="74"/>
  <c r="E65" i="74"/>
  <c r="E64" i="74"/>
  <c r="E63" i="74"/>
  <c r="E62" i="74"/>
  <c r="E61" i="74"/>
  <c r="E60" i="74"/>
  <c r="E59" i="74"/>
  <c r="E58" i="74"/>
  <c r="E57" i="74"/>
  <c r="E56" i="74"/>
  <c r="E55" i="74"/>
  <c r="E54" i="74"/>
  <c r="E53" i="74"/>
  <c r="E52" i="74"/>
  <c r="E51" i="74"/>
  <c r="E50" i="74"/>
  <c r="E49" i="74"/>
  <c r="E48" i="74"/>
  <c r="E47" i="74"/>
  <c r="E46" i="74"/>
  <c r="E45" i="74"/>
  <c r="E44" i="74"/>
  <c r="E43" i="74"/>
  <c r="E42" i="74"/>
  <c r="E41" i="74"/>
  <c r="E40" i="74"/>
  <c r="E39" i="74"/>
  <c r="E38" i="74"/>
  <c r="E37" i="74"/>
  <c r="E36" i="74"/>
  <c r="E35" i="74"/>
  <c r="E34" i="74"/>
  <c r="E33" i="74"/>
  <c r="E32" i="74"/>
  <c r="E31" i="74"/>
  <c r="E30" i="74"/>
  <c r="E29" i="74"/>
  <c r="E28" i="74"/>
  <c r="E27" i="74"/>
  <c r="E26" i="74"/>
  <c r="E25" i="74"/>
  <c r="E24" i="74"/>
  <c r="E23" i="74"/>
  <c r="E22" i="74"/>
  <c r="E21" i="74"/>
  <c r="E20" i="74"/>
  <c r="E19" i="74"/>
  <c r="E18" i="74"/>
  <c r="E17" i="74"/>
  <c r="E16" i="74"/>
  <c r="E15" i="74"/>
  <c r="E14" i="74"/>
  <c r="E13" i="74"/>
  <c r="AQ75" i="39"/>
  <c r="AN75" i="39"/>
  <c r="AK75" i="39"/>
  <c r="AH75" i="39"/>
  <c r="AE75" i="39"/>
  <c r="AB75" i="39"/>
  <c r="Y75" i="39"/>
  <c r="V75" i="39"/>
  <c r="S75" i="39"/>
  <c r="P75" i="39"/>
  <c r="M75" i="39"/>
  <c r="B13" i="74"/>
  <c r="I17" i="39"/>
  <c r="J75" i="39"/>
  <c r="AK68" i="39"/>
  <c r="AH68" i="39"/>
  <c r="AE68" i="39"/>
  <c r="V68" i="39"/>
  <c r="D512" i="91"/>
  <c r="C512" i="91"/>
  <c r="B512" i="91"/>
  <c r="A512" i="91"/>
  <c r="D511" i="91"/>
  <c r="C511" i="91"/>
  <c r="B511" i="91"/>
  <c r="A511" i="91"/>
  <c r="D510" i="91"/>
  <c r="C510" i="91"/>
  <c r="B510" i="91"/>
  <c r="A510" i="91"/>
  <c r="D509" i="91"/>
  <c r="C509" i="91"/>
  <c r="B509" i="91"/>
  <c r="A509" i="91"/>
  <c r="D508" i="91"/>
  <c r="C508" i="91"/>
  <c r="B508" i="91"/>
  <c r="A508" i="91"/>
  <c r="D507" i="91"/>
  <c r="C507" i="91"/>
  <c r="B507" i="91"/>
  <c r="A507" i="91"/>
  <c r="D506" i="91"/>
  <c r="C506" i="91"/>
  <c r="B506" i="91"/>
  <c r="A506" i="91"/>
  <c r="D505" i="91"/>
  <c r="C505" i="91"/>
  <c r="B505" i="91"/>
  <c r="A505" i="91"/>
  <c r="D504" i="91"/>
  <c r="C504" i="91"/>
  <c r="B504" i="91"/>
  <c r="A504" i="91"/>
  <c r="D503" i="91"/>
  <c r="C503" i="91"/>
  <c r="B503" i="91"/>
  <c r="A503" i="91"/>
  <c r="D502" i="91"/>
  <c r="C502" i="91"/>
  <c r="B502" i="91"/>
  <c r="A502" i="91"/>
  <c r="D501" i="91"/>
  <c r="C501" i="91"/>
  <c r="B501" i="91"/>
  <c r="A501" i="91"/>
  <c r="D500" i="91"/>
  <c r="C500" i="91"/>
  <c r="B500" i="91"/>
  <c r="A500" i="91"/>
  <c r="D499" i="91"/>
  <c r="C499" i="91"/>
  <c r="B499" i="91"/>
  <c r="A499" i="91"/>
  <c r="D498" i="91"/>
  <c r="C498" i="91"/>
  <c r="B498" i="91"/>
  <c r="A498" i="91"/>
  <c r="D497" i="91"/>
  <c r="C497" i="91"/>
  <c r="B497" i="91"/>
  <c r="A497" i="91"/>
  <c r="D496" i="91"/>
  <c r="C496" i="91"/>
  <c r="B496" i="91"/>
  <c r="A496" i="91"/>
  <c r="D495" i="91"/>
  <c r="C495" i="91"/>
  <c r="B495" i="91"/>
  <c r="A495" i="91"/>
  <c r="D494" i="91"/>
  <c r="C494" i="91"/>
  <c r="B494" i="91"/>
  <c r="A494" i="91"/>
  <c r="D493" i="91"/>
  <c r="C493" i="91"/>
  <c r="B493" i="91"/>
  <c r="A493" i="91"/>
  <c r="D492" i="91"/>
  <c r="C492" i="91"/>
  <c r="B492" i="91"/>
  <c r="A492" i="91"/>
  <c r="D491" i="91"/>
  <c r="C491" i="91"/>
  <c r="B491" i="91"/>
  <c r="A491" i="91"/>
  <c r="D490" i="91"/>
  <c r="C490" i="91"/>
  <c r="B490" i="91"/>
  <c r="A490" i="91"/>
  <c r="D489" i="91"/>
  <c r="C489" i="91"/>
  <c r="B489" i="91"/>
  <c r="A489" i="91"/>
  <c r="D488" i="91"/>
  <c r="C488" i="91"/>
  <c r="B488" i="91"/>
  <c r="A488" i="91"/>
  <c r="D487" i="91"/>
  <c r="C487" i="91"/>
  <c r="B487" i="91"/>
  <c r="A487" i="91"/>
  <c r="D486" i="91"/>
  <c r="C486" i="91"/>
  <c r="B486" i="91"/>
  <c r="A486" i="91"/>
  <c r="D485" i="91"/>
  <c r="C485" i="91"/>
  <c r="B485" i="91"/>
  <c r="A485" i="91"/>
  <c r="D484" i="91"/>
  <c r="C484" i="91"/>
  <c r="B484" i="91"/>
  <c r="A484" i="91"/>
  <c r="D483" i="91"/>
  <c r="C483" i="91"/>
  <c r="B483" i="91"/>
  <c r="A483" i="91"/>
  <c r="D482" i="91"/>
  <c r="C482" i="91"/>
  <c r="B482" i="91"/>
  <c r="A482" i="91"/>
  <c r="D481" i="91"/>
  <c r="C481" i="91"/>
  <c r="B481" i="91"/>
  <c r="A481" i="91"/>
  <c r="D480" i="91"/>
  <c r="C480" i="91"/>
  <c r="B480" i="91"/>
  <c r="A480" i="91"/>
  <c r="D479" i="91"/>
  <c r="C479" i="91"/>
  <c r="B479" i="91"/>
  <c r="A479" i="91"/>
  <c r="D478" i="91"/>
  <c r="C478" i="91"/>
  <c r="B478" i="91"/>
  <c r="A478" i="91"/>
  <c r="D477" i="91"/>
  <c r="C477" i="91"/>
  <c r="B477" i="91"/>
  <c r="A477" i="91"/>
  <c r="D476" i="91"/>
  <c r="C476" i="91"/>
  <c r="B476" i="91"/>
  <c r="A476" i="91"/>
  <c r="D475" i="91"/>
  <c r="C475" i="91"/>
  <c r="B475" i="91"/>
  <c r="A475" i="91"/>
  <c r="D474" i="91"/>
  <c r="C474" i="91"/>
  <c r="B474" i="91"/>
  <c r="A474" i="91"/>
  <c r="D473" i="91"/>
  <c r="C473" i="91"/>
  <c r="B473" i="91"/>
  <c r="A473" i="91"/>
  <c r="D472" i="91"/>
  <c r="C472" i="91"/>
  <c r="B472" i="91"/>
  <c r="A472" i="91"/>
  <c r="D471" i="91"/>
  <c r="C471" i="91"/>
  <c r="B471" i="91"/>
  <c r="A471" i="91"/>
  <c r="D470" i="91"/>
  <c r="C470" i="91"/>
  <c r="B470" i="91"/>
  <c r="A470" i="91"/>
  <c r="D469" i="91"/>
  <c r="C469" i="91"/>
  <c r="B469" i="91"/>
  <c r="A469" i="91"/>
  <c r="D468" i="91"/>
  <c r="C468" i="91"/>
  <c r="B468" i="91"/>
  <c r="A468" i="91"/>
  <c r="D467" i="91"/>
  <c r="C467" i="91"/>
  <c r="B467" i="91"/>
  <c r="A467" i="91"/>
  <c r="D466" i="91"/>
  <c r="C466" i="91"/>
  <c r="B466" i="91"/>
  <c r="A466" i="91"/>
  <c r="D465" i="91"/>
  <c r="C465" i="91"/>
  <c r="B465" i="91"/>
  <c r="A465" i="91"/>
  <c r="D464" i="91"/>
  <c r="C464" i="91"/>
  <c r="B464" i="91"/>
  <c r="A464" i="91"/>
  <c r="D463" i="91"/>
  <c r="C463" i="91"/>
  <c r="B463" i="91"/>
  <c r="A463" i="91"/>
  <c r="D462" i="91"/>
  <c r="C462" i="91"/>
  <c r="B462" i="91"/>
  <c r="A462" i="91"/>
  <c r="D461" i="91"/>
  <c r="C461" i="91"/>
  <c r="B461" i="91"/>
  <c r="A461" i="91"/>
  <c r="D460" i="91"/>
  <c r="C460" i="91"/>
  <c r="B460" i="91"/>
  <c r="A460" i="91"/>
  <c r="D459" i="91"/>
  <c r="C459" i="91"/>
  <c r="B459" i="91"/>
  <c r="A459" i="91"/>
  <c r="D458" i="91"/>
  <c r="C458" i="91"/>
  <c r="B458" i="91"/>
  <c r="A458" i="91"/>
  <c r="D457" i="91"/>
  <c r="C457" i="91"/>
  <c r="B457" i="91"/>
  <c r="A457" i="91"/>
  <c r="D456" i="91"/>
  <c r="C456" i="91"/>
  <c r="B456" i="91"/>
  <c r="A456" i="91"/>
  <c r="D455" i="91"/>
  <c r="C455" i="91"/>
  <c r="B455" i="91"/>
  <c r="A455" i="91"/>
  <c r="D454" i="91"/>
  <c r="C454" i="91"/>
  <c r="B454" i="91"/>
  <c r="A454" i="91"/>
  <c r="D453" i="91"/>
  <c r="C453" i="91"/>
  <c r="B453" i="91"/>
  <c r="A453" i="91"/>
  <c r="D452" i="91"/>
  <c r="C452" i="91"/>
  <c r="B452" i="91"/>
  <c r="A452" i="91"/>
  <c r="D451" i="91"/>
  <c r="C451" i="91"/>
  <c r="B451" i="91"/>
  <c r="A451" i="91"/>
  <c r="D450" i="91"/>
  <c r="C450" i="91"/>
  <c r="B450" i="91"/>
  <c r="A450" i="91"/>
  <c r="D449" i="91"/>
  <c r="C449" i="91"/>
  <c r="B449" i="91"/>
  <c r="A449" i="91"/>
  <c r="D448" i="91"/>
  <c r="C448" i="91"/>
  <c r="B448" i="91"/>
  <c r="A448" i="91"/>
  <c r="D447" i="91"/>
  <c r="C447" i="91"/>
  <c r="B447" i="91"/>
  <c r="A447" i="91"/>
  <c r="D446" i="91"/>
  <c r="C446" i="91"/>
  <c r="B446" i="91"/>
  <c r="A446" i="91"/>
  <c r="D445" i="91"/>
  <c r="C445" i="91"/>
  <c r="B445" i="91"/>
  <c r="A445" i="91"/>
  <c r="D444" i="91"/>
  <c r="C444" i="91"/>
  <c r="B444" i="91"/>
  <c r="A444" i="91"/>
  <c r="D443" i="91"/>
  <c r="C443" i="91"/>
  <c r="B443" i="91"/>
  <c r="A443" i="91"/>
  <c r="D442" i="91"/>
  <c r="C442" i="91"/>
  <c r="B442" i="91"/>
  <c r="A442" i="91"/>
  <c r="D441" i="91"/>
  <c r="C441" i="91"/>
  <c r="B441" i="91"/>
  <c r="A441" i="91"/>
  <c r="D440" i="91"/>
  <c r="C440" i="91"/>
  <c r="B440" i="91"/>
  <c r="A440" i="91"/>
  <c r="D439" i="91"/>
  <c r="C439" i="91"/>
  <c r="B439" i="91"/>
  <c r="A439" i="91"/>
  <c r="D438" i="91"/>
  <c r="C438" i="91"/>
  <c r="B438" i="91"/>
  <c r="A438" i="91"/>
  <c r="D437" i="91"/>
  <c r="C437" i="91"/>
  <c r="B437" i="91"/>
  <c r="A437" i="91"/>
  <c r="D436" i="91"/>
  <c r="C436" i="91"/>
  <c r="B436" i="91"/>
  <c r="A436" i="91"/>
  <c r="D435" i="91"/>
  <c r="C435" i="91"/>
  <c r="B435" i="91"/>
  <c r="A435" i="91"/>
  <c r="D434" i="91"/>
  <c r="C434" i="91"/>
  <c r="B434" i="91"/>
  <c r="A434" i="91"/>
  <c r="D433" i="91"/>
  <c r="C433" i="91"/>
  <c r="B433" i="91"/>
  <c r="A433" i="91"/>
  <c r="D432" i="91"/>
  <c r="C432" i="91"/>
  <c r="B432" i="91"/>
  <c r="A432" i="91"/>
  <c r="D431" i="91"/>
  <c r="C431" i="91"/>
  <c r="B431" i="91"/>
  <c r="A431" i="91"/>
  <c r="D430" i="91"/>
  <c r="C430" i="91"/>
  <c r="B430" i="91"/>
  <c r="A430" i="91"/>
  <c r="D429" i="91"/>
  <c r="C429" i="91"/>
  <c r="B429" i="91"/>
  <c r="A429" i="91"/>
  <c r="D428" i="91"/>
  <c r="C428" i="91"/>
  <c r="B428" i="91"/>
  <c r="A428" i="91"/>
  <c r="D427" i="91"/>
  <c r="C427" i="91"/>
  <c r="B427" i="91"/>
  <c r="A427" i="91"/>
  <c r="D426" i="91"/>
  <c r="C426" i="91"/>
  <c r="B426" i="91"/>
  <c r="A426" i="91"/>
  <c r="D425" i="91"/>
  <c r="C425" i="91"/>
  <c r="B425" i="91"/>
  <c r="A425" i="91"/>
  <c r="D424" i="91"/>
  <c r="C424" i="91"/>
  <c r="B424" i="91"/>
  <c r="A424" i="91"/>
  <c r="D423" i="91"/>
  <c r="C423" i="91"/>
  <c r="B423" i="91"/>
  <c r="A423" i="91"/>
  <c r="D422" i="91"/>
  <c r="C422" i="91"/>
  <c r="B422" i="91"/>
  <c r="A422" i="91"/>
  <c r="D421" i="91"/>
  <c r="C421" i="91"/>
  <c r="B421" i="91"/>
  <c r="A421" i="91"/>
  <c r="D420" i="91"/>
  <c r="C420" i="91"/>
  <c r="B420" i="91"/>
  <c r="A420" i="91"/>
  <c r="D419" i="91"/>
  <c r="C419" i="91"/>
  <c r="B419" i="91"/>
  <c r="A419" i="91"/>
  <c r="D418" i="91"/>
  <c r="C418" i="91"/>
  <c r="B418" i="91"/>
  <c r="A418" i="91"/>
  <c r="D417" i="91"/>
  <c r="C417" i="91"/>
  <c r="B417" i="91"/>
  <c r="A417" i="91"/>
  <c r="D416" i="91"/>
  <c r="C416" i="91"/>
  <c r="B416" i="91"/>
  <c r="A416" i="91"/>
  <c r="D415" i="91"/>
  <c r="C415" i="91"/>
  <c r="B415" i="91"/>
  <c r="A415" i="91"/>
  <c r="D414" i="91"/>
  <c r="C414" i="91"/>
  <c r="B414" i="91"/>
  <c r="A414" i="91"/>
  <c r="D413" i="91"/>
  <c r="C413" i="91"/>
  <c r="B413" i="91"/>
  <c r="A413" i="91"/>
  <c r="D412" i="91"/>
  <c r="C412" i="91"/>
  <c r="B412" i="91"/>
  <c r="A412" i="91"/>
  <c r="D411" i="91"/>
  <c r="C411" i="91"/>
  <c r="B411" i="91"/>
  <c r="A411" i="91"/>
  <c r="D410" i="91"/>
  <c r="C410" i="91"/>
  <c r="B410" i="91"/>
  <c r="A410" i="91"/>
  <c r="D409" i="91"/>
  <c r="C409" i="91"/>
  <c r="B409" i="91"/>
  <c r="A409" i="91"/>
  <c r="D408" i="91"/>
  <c r="C408" i="91"/>
  <c r="B408" i="91"/>
  <c r="A408" i="91"/>
  <c r="D407" i="91"/>
  <c r="C407" i="91"/>
  <c r="B407" i="91"/>
  <c r="A407" i="91"/>
  <c r="D406" i="91"/>
  <c r="C406" i="91"/>
  <c r="B406" i="91"/>
  <c r="A406" i="91"/>
  <c r="D405" i="91"/>
  <c r="C405" i="91"/>
  <c r="B405" i="91"/>
  <c r="A405" i="91"/>
  <c r="D404" i="91"/>
  <c r="C404" i="91"/>
  <c r="B404" i="91"/>
  <c r="A404" i="91"/>
  <c r="D403" i="91"/>
  <c r="C403" i="91"/>
  <c r="B403" i="91"/>
  <c r="A403" i="91"/>
  <c r="D402" i="91"/>
  <c r="C402" i="91"/>
  <c r="B402" i="91"/>
  <c r="A402" i="91"/>
  <c r="D401" i="91"/>
  <c r="C401" i="91"/>
  <c r="B401" i="91"/>
  <c r="A401" i="91"/>
  <c r="D400" i="91"/>
  <c r="C400" i="91"/>
  <c r="B400" i="91"/>
  <c r="A400" i="91"/>
  <c r="D399" i="91"/>
  <c r="C399" i="91"/>
  <c r="B399" i="91"/>
  <c r="A399" i="91"/>
  <c r="D398" i="91"/>
  <c r="C398" i="91"/>
  <c r="B398" i="91"/>
  <c r="A398" i="91"/>
  <c r="D397" i="91"/>
  <c r="C397" i="91"/>
  <c r="B397" i="91"/>
  <c r="A397" i="91"/>
  <c r="D396" i="91"/>
  <c r="C396" i="91"/>
  <c r="B396" i="91"/>
  <c r="A396" i="91"/>
  <c r="D395" i="91"/>
  <c r="C395" i="91"/>
  <c r="B395" i="91"/>
  <c r="A395" i="91"/>
  <c r="D394" i="91"/>
  <c r="C394" i="91"/>
  <c r="B394" i="91"/>
  <c r="A394" i="91"/>
  <c r="D393" i="91"/>
  <c r="C393" i="91"/>
  <c r="B393" i="91"/>
  <c r="A393" i="91"/>
  <c r="D392" i="91"/>
  <c r="C392" i="91"/>
  <c r="B392" i="91"/>
  <c r="A392" i="91"/>
  <c r="D391" i="91"/>
  <c r="C391" i="91"/>
  <c r="B391" i="91"/>
  <c r="A391" i="91"/>
  <c r="D390" i="91"/>
  <c r="C390" i="91"/>
  <c r="B390" i="91"/>
  <c r="A390" i="91"/>
  <c r="D389" i="91"/>
  <c r="C389" i="91"/>
  <c r="B389" i="91"/>
  <c r="A389" i="91"/>
  <c r="D388" i="91"/>
  <c r="C388" i="91"/>
  <c r="B388" i="91"/>
  <c r="A388" i="91"/>
  <c r="D387" i="91"/>
  <c r="C387" i="91"/>
  <c r="B387" i="91"/>
  <c r="A387" i="91"/>
  <c r="D386" i="91"/>
  <c r="C386" i="91"/>
  <c r="B386" i="91"/>
  <c r="A386" i="91"/>
  <c r="D385" i="91"/>
  <c r="C385" i="91"/>
  <c r="B385" i="91"/>
  <c r="A385" i="91"/>
  <c r="D384" i="91"/>
  <c r="C384" i="91"/>
  <c r="B384" i="91"/>
  <c r="A384" i="91"/>
  <c r="D383" i="91"/>
  <c r="C383" i="91"/>
  <c r="B383" i="91"/>
  <c r="A383" i="91"/>
  <c r="D382" i="91"/>
  <c r="C382" i="91"/>
  <c r="B382" i="91"/>
  <c r="A382" i="91"/>
  <c r="D381" i="91"/>
  <c r="C381" i="91"/>
  <c r="B381" i="91"/>
  <c r="A381" i="91"/>
  <c r="D380" i="91"/>
  <c r="C380" i="91"/>
  <c r="B380" i="91"/>
  <c r="A380" i="91"/>
  <c r="D379" i="91"/>
  <c r="C379" i="91"/>
  <c r="B379" i="91"/>
  <c r="A379" i="91"/>
  <c r="D378" i="91"/>
  <c r="C378" i="91"/>
  <c r="B378" i="91"/>
  <c r="A378" i="91"/>
  <c r="D377" i="91"/>
  <c r="C377" i="91"/>
  <c r="B377" i="91"/>
  <c r="A377" i="91"/>
  <c r="D376" i="91"/>
  <c r="C376" i="91"/>
  <c r="B376" i="91"/>
  <c r="A376" i="91"/>
  <c r="D375" i="91"/>
  <c r="C375" i="91"/>
  <c r="B375" i="91"/>
  <c r="A375" i="91"/>
  <c r="D374" i="91"/>
  <c r="C374" i="91"/>
  <c r="B374" i="91"/>
  <c r="A374" i="91"/>
  <c r="D373" i="91"/>
  <c r="C373" i="91"/>
  <c r="B373" i="91"/>
  <c r="A373" i="91"/>
  <c r="D372" i="91"/>
  <c r="C372" i="91"/>
  <c r="B372" i="91"/>
  <c r="A372" i="91"/>
  <c r="D371" i="91"/>
  <c r="C371" i="91"/>
  <c r="B371" i="91"/>
  <c r="A371" i="91"/>
  <c r="D370" i="91"/>
  <c r="C370" i="91"/>
  <c r="B370" i="91"/>
  <c r="A370" i="91"/>
  <c r="D369" i="91"/>
  <c r="C369" i="91"/>
  <c r="B369" i="91"/>
  <c r="A369" i="91"/>
  <c r="D368" i="91"/>
  <c r="C368" i="91"/>
  <c r="B368" i="91"/>
  <c r="A368" i="91"/>
  <c r="D367" i="91"/>
  <c r="C367" i="91"/>
  <c r="B367" i="91"/>
  <c r="A367" i="91"/>
  <c r="D366" i="91"/>
  <c r="C366" i="91"/>
  <c r="B366" i="91"/>
  <c r="A366" i="91"/>
  <c r="D365" i="91"/>
  <c r="C365" i="91"/>
  <c r="B365" i="91"/>
  <c r="A365" i="91"/>
  <c r="D364" i="91"/>
  <c r="C364" i="91"/>
  <c r="B364" i="91"/>
  <c r="A364" i="91"/>
  <c r="D363" i="91"/>
  <c r="C363" i="91"/>
  <c r="B363" i="91"/>
  <c r="A363" i="91"/>
  <c r="D362" i="91"/>
  <c r="C362" i="91"/>
  <c r="B362" i="91"/>
  <c r="A362" i="91"/>
  <c r="D361" i="91"/>
  <c r="C361" i="91"/>
  <c r="B361" i="91"/>
  <c r="A361" i="91"/>
  <c r="D360" i="91"/>
  <c r="C360" i="91"/>
  <c r="B360" i="91"/>
  <c r="A360" i="91"/>
  <c r="D359" i="91"/>
  <c r="C359" i="91"/>
  <c r="B359" i="91"/>
  <c r="A359" i="91"/>
  <c r="D358" i="91"/>
  <c r="C358" i="91"/>
  <c r="B358" i="91"/>
  <c r="A358" i="91"/>
  <c r="D357" i="91"/>
  <c r="C357" i="91"/>
  <c r="B357" i="91"/>
  <c r="A357" i="91"/>
  <c r="D356" i="91"/>
  <c r="C356" i="91"/>
  <c r="B356" i="91"/>
  <c r="A356" i="91"/>
  <c r="D355" i="91"/>
  <c r="C355" i="91"/>
  <c r="B355" i="91"/>
  <c r="A355" i="91"/>
  <c r="D354" i="91"/>
  <c r="C354" i="91"/>
  <c r="B354" i="91"/>
  <c r="A354" i="91"/>
  <c r="D353" i="91"/>
  <c r="C353" i="91"/>
  <c r="B353" i="91"/>
  <c r="A353" i="91"/>
  <c r="D352" i="91"/>
  <c r="C352" i="91"/>
  <c r="B352" i="91"/>
  <c r="A352" i="91"/>
  <c r="D351" i="91"/>
  <c r="C351" i="91"/>
  <c r="B351" i="91"/>
  <c r="A351" i="91"/>
  <c r="D350" i="91"/>
  <c r="C350" i="91"/>
  <c r="B350" i="91"/>
  <c r="A350" i="91"/>
  <c r="D349" i="91"/>
  <c r="C349" i="91"/>
  <c r="B349" i="91"/>
  <c r="A349" i="91"/>
  <c r="D348" i="91"/>
  <c r="C348" i="91"/>
  <c r="B348" i="91"/>
  <c r="A348" i="91"/>
  <c r="D347" i="91"/>
  <c r="C347" i="91"/>
  <c r="B347" i="91"/>
  <c r="A347" i="91"/>
  <c r="D346" i="91"/>
  <c r="C346" i="91"/>
  <c r="B346" i="91"/>
  <c r="A346" i="91"/>
  <c r="D345" i="91"/>
  <c r="C345" i="91"/>
  <c r="B345" i="91"/>
  <c r="A345" i="91"/>
  <c r="D344" i="91"/>
  <c r="C344" i="91"/>
  <c r="B344" i="91"/>
  <c r="A344" i="91"/>
  <c r="D343" i="91"/>
  <c r="C343" i="91"/>
  <c r="B343" i="91"/>
  <c r="A343" i="91"/>
  <c r="D342" i="91"/>
  <c r="C342" i="91"/>
  <c r="B342" i="91"/>
  <c r="A342" i="91"/>
  <c r="D341" i="91"/>
  <c r="C341" i="91"/>
  <c r="B341" i="91"/>
  <c r="A341" i="91"/>
  <c r="D340" i="91"/>
  <c r="C340" i="91"/>
  <c r="B340" i="91"/>
  <c r="A340" i="91"/>
  <c r="D339" i="91"/>
  <c r="C339" i="91"/>
  <c r="B339" i="91"/>
  <c r="A339" i="91"/>
  <c r="D338" i="91"/>
  <c r="C338" i="91"/>
  <c r="B338" i="91"/>
  <c r="A338" i="91"/>
  <c r="D337" i="91"/>
  <c r="C337" i="91"/>
  <c r="B337" i="91"/>
  <c r="A337" i="91"/>
  <c r="D336" i="91"/>
  <c r="C336" i="91"/>
  <c r="B336" i="91"/>
  <c r="A336" i="91"/>
  <c r="D335" i="91"/>
  <c r="C335" i="91"/>
  <c r="B335" i="91"/>
  <c r="A335" i="91"/>
  <c r="D334" i="91"/>
  <c r="C334" i="91"/>
  <c r="B334" i="91"/>
  <c r="A334" i="91"/>
  <c r="D333" i="91"/>
  <c r="C333" i="91"/>
  <c r="B333" i="91"/>
  <c r="A333" i="91"/>
  <c r="D332" i="91"/>
  <c r="C332" i="91"/>
  <c r="B332" i="91"/>
  <c r="A332" i="91"/>
  <c r="D331" i="91"/>
  <c r="C331" i="91"/>
  <c r="B331" i="91"/>
  <c r="A331" i="91"/>
  <c r="D330" i="91"/>
  <c r="C330" i="91"/>
  <c r="B330" i="91"/>
  <c r="A330" i="91"/>
  <c r="D329" i="91"/>
  <c r="C329" i="91"/>
  <c r="B329" i="91"/>
  <c r="A329" i="91"/>
  <c r="D328" i="91"/>
  <c r="C328" i="91"/>
  <c r="B328" i="91"/>
  <c r="A328" i="91"/>
  <c r="D327" i="91"/>
  <c r="C327" i="91"/>
  <c r="B327" i="91"/>
  <c r="A327" i="91"/>
  <c r="D326" i="91"/>
  <c r="C326" i="91"/>
  <c r="B326" i="91"/>
  <c r="A326" i="91"/>
  <c r="D325" i="91"/>
  <c r="C325" i="91"/>
  <c r="B325" i="91"/>
  <c r="A325" i="91"/>
  <c r="D324" i="91"/>
  <c r="C324" i="91"/>
  <c r="B324" i="91"/>
  <c r="A324" i="91"/>
  <c r="D323" i="91"/>
  <c r="C323" i="91"/>
  <c r="B323" i="91"/>
  <c r="A323" i="91"/>
  <c r="D322" i="91"/>
  <c r="C322" i="91"/>
  <c r="B322" i="91"/>
  <c r="A322" i="91"/>
  <c r="D321" i="91"/>
  <c r="C321" i="91"/>
  <c r="B321" i="91"/>
  <c r="A321" i="91"/>
  <c r="D320" i="91"/>
  <c r="C320" i="91"/>
  <c r="B320" i="91"/>
  <c r="A320" i="91"/>
  <c r="D319" i="91"/>
  <c r="C319" i="91"/>
  <c r="B319" i="91"/>
  <c r="A319" i="91"/>
  <c r="D318" i="91"/>
  <c r="C318" i="91"/>
  <c r="B318" i="91"/>
  <c r="A318" i="91"/>
  <c r="D317" i="91"/>
  <c r="C317" i="91"/>
  <c r="B317" i="91"/>
  <c r="A317" i="91"/>
  <c r="D316" i="91"/>
  <c r="C316" i="91"/>
  <c r="B316" i="91"/>
  <c r="A316" i="91"/>
  <c r="D315" i="91"/>
  <c r="C315" i="91"/>
  <c r="B315" i="91"/>
  <c r="A315" i="91"/>
  <c r="D314" i="91"/>
  <c r="C314" i="91"/>
  <c r="B314" i="91"/>
  <c r="A314" i="91"/>
  <c r="D313" i="91"/>
  <c r="C313" i="91"/>
  <c r="B313" i="91"/>
  <c r="A313" i="91"/>
  <c r="D312" i="91"/>
  <c r="C312" i="91"/>
  <c r="B312" i="91"/>
  <c r="A312" i="91"/>
  <c r="D311" i="91"/>
  <c r="C311" i="91"/>
  <c r="B311" i="91"/>
  <c r="A311" i="91"/>
  <c r="D310" i="91"/>
  <c r="C310" i="91"/>
  <c r="B310" i="91"/>
  <c r="A310" i="91"/>
  <c r="D309" i="91"/>
  <c r="C309" i="91"/>
  <c r="B309" i="91"/>
  <c r="A309" i="91"/>
  <c r="D308" i="91"/>
  <c r="C308" i="91"/>
  <c r="B308" i="91"/>
  <c r="A308" i="91"/>
  <c r="D307" i="91"/>
  <c r="C307" i="91"/>
  <c r="B307" i="91"/>
  <c r="A307" i="91"/>
  <c r="D306" i="91"/>
  <c r="C306" i="91"/>
  <c r="B306" i="91"/>
  <c r="A306" i="91"/>
  <c r="D305" i="91"/>
  <c r="C305" i="91"/>
  <c r="B305" i="91"/>
  <c r="A305" i="91"/>
  <c r="D304" i="91"/>
  <c r="C304" i="91"/>
  <c r="B304" i="91"/>
  <c r="A304" i="91"/>
  <c r="D303" i="91"/>
  <c r="C303" i="91"/>
  <c r="B303" i="91"/>
  <c r="A303" i="91"/>
  <c r="D302" i="91"/>
  <c r="C302" i="91"/>
  <c r="B302" i="91"/>
  <c r="A302" i="91"/>
  <c r="D301" i="91"/>
  <c r="C301" i="91"/>
  <c r="B301" i="91"/>
  <c r="A301" i="91"/>
  <c r="D300" i="91"/>
  <c r="C300" i="91"/>
  <c r="B300" i="91"/>
  <c r="A300" i="91"/>
  <c r="D299" i="91"/>
  <c r="C299" i="91"/>
  <c r="B299" i="91"/>
  <c r="A299" i="91"/>
  <c r="D298" i="91"/>
  <c r="C298" i="91"/>
  <c r="B298" i="91"/>
  <c r="A298" i="91"/>
  <c r="D297" i="91"/>
  <c r="C297" i="91"/>
  <c r="B297" i="91"/>
  <c r="A297" i="91"/>
  <c r="D296" i="91"/>
  <c r="C296" i="91"/>
  <c r="B296" i="91"/>
  <c r="A296" i="91"/>
  <c r="D295" i="91"/>
  <c r="C295" i="91"/>
  <c r="B295" i="91"/>
  <c r="A295" i="91"/>
  <c r="D294" i="91"/>
  <c r="C294" i="91"/>
  <c r="B294" i="91"/>
  <c r="A294" i="91"/>
  <c r="D293" i="91"/>
  <c r="C293" i="91"/>
  <c r="B293" i="91"/>
  <c r="A293" i="91"/>
  <c r="D292" i="91"/>
  <c r="C292" i="91"/>
  <c r="B292" i="91"/>
  <c r="A292" i="91"/>
  <c r="D291" i="91"/>
  <c r="C291" i="91"/>
  <c r="B291" i="91"/>
  <c r="A291" i="91"/>
  <c r="D290" i="91"/>
  <c r="C290" i="91"/>
  <c r="B290" i="91"/>
  <c r="A290" i="91"/>
  <c r="D289" i="91"/>
  <c r="C289" i="91"/>
  <c r="B289" i="91"/>
  <c r="A289" i="91"/>
  <c r="D288" i="91"/>
  <c r="C288" i="91"/>
  <c r="B288" i="91"/>
  <c r="A288" i="91"/>
  <c r="D287" i="91"/>
  <c r="C287" i="91"/>
  <c r="B287" i="91"/>
  <c r="A287" i="91"/>
  <c r="D286" i="91"/>
  <c r="C286" i="91"/>
  <c r="B286" i="91"/>
  <c r="A286" i="91"/>
  <c r="D285" i="91"/>
  <c r="C285" i="91"/>
  <c r="B285" i="91"/>
  <c r="A285" i="91"/>
  <c r="D284" i="91"/>
  <c r="C284" i="91"/>
  <c r="B284" i="91"/>
  <c r="A284" i="91"/>
  <c r="D283" i="91"/>
  <c r="C283" i="91"/>
  <c r="B283" i="91"/>
  <c r="A283" i="91"/>
  <c r="D282" i="91"/>
  <c r="C282" i="91"/>
  <c r="B282" i="91"/>
  <c r="A282" i="91"/>
  <c r="D281" i="91"/>
  <c r="C281" i="91"/>
  <c r="B281" i="91"/>
  <c r="A281" i="91"/>
  <c r="D280" i="91"/>
  <c r="C280" i="91"/>
  <c r="B280" i="91"/>
  <c r="A280" i="91"/>
  <c r="D279" i="91"/>
  <c r="C279" i="91"/>
  <c r="B279" i="91"/>
  <c r="A279" i="91"/>
  <c r="D278" i="91"/>
  <c r="C278" i="91"/>
  <c r="B278" i="91"/>
  <c r="A278" i="91"/>
  <c r="D277" i="91"/>
  <c r="C277" i="91"/>
  <c r="B277" i="91"/>
  <c r="A277" i="91"/>
  <c r="D276" i="91"/>
  <c r="C276" i="91"/>
  <c r="B276" i="91"/>
  <c r="A276" i="91"/>
  <c r="D275" i="91"/>
  <c r="C275" i="91"/>
  <c r="B275" i="91"/>
  <c r="A275" i="91"/>
  <c r="D274" i="91"/>
  <c r="C274" i="91"/>
  <c r="B274" i="91"/>
  <c r="A274" i="91"/>
  <c r="D273" i="91"/>
  <c r="C273" i="91"/>
  <c r="B273" i="91"/>
  <c r="A273" i="91"/>
  <c r="D272" i="91"/>
  <c r="C272" i="91"/>
  <c r="B272" i="91"/>
  <c r="A272" i="91"/>
  <c r="D271" i="91"/>
  <c r="C271" i="91"/>
  <c r="B271" i="91"/>
  <c r="A271" i="91"/>
  <c r="D270" i="91"/>
  <c r="C270" i="91"/>
  <c r="B270" i="91"/>
  <c r="A270" i="91"/>
  <c r="D269" i="91"/>
  <c r="C269" i="91"/>
  <c r="B269" i="91"/>
  <c r="A269" i="91"/>
  <c r="D268" i="91"/>
  <c r="C268" i="91"/>
  <c r="B268" i="91"/>
  <c r="A268" i="91"/>
  <c r="D267" i="91"/>
  <c r="C267" i="91"/>
  <c r="B267" i="91"/>
  <c r="A267" i="91"/>
  <c r="D266" i="91"/>
  <c r="C266" i="91"/>
  <c r="B266" i="91"/>
  <c r="A266" i="91"/>
  <c r="D265" i="91"/>
  <c r="C265" i="91"/>
  <c r="B265" i="91"/>
  <c r="A265" i="91"/>
  <c r="D264" i="91"/>
  <c r="C264" i="91"/>
  <c r="B264" i="91"/>
  <c r="A264" i="91"/>
  <c r="D263" i="91"/>
  <c r="C263" i="91"/>
  <c r="B263" i="91"/>
  <c r="A263" i="91"/>
  <c r="D262" i="91"/>
  <c r="C262" i="91"/>
  <c r="B262" i="91"/>
  <c r="A262" i="91"/>
  <c r="D261" i="91"/>
  <c r="C261" i="91"/>
  <c r="B261" i="91"/>
  <c r="A261" i="91"/>
  <c r="D260" i="91"/>
  <c r="C260" i="91"/>
  <c r="B260" i="91"/>
  <c r="A260" i="91"/>
  <c r="D259" i="91"/>
  <c r="C259" i="91"/>
  <c r="B259" i="91"/>
  <c r="A259" i="91"/>
  <c r="D258" i="91"/>
  <c r="C258" i="91"/>
  <c r="B258" i="91"/>
  <c r="A258" i="91"/>
  <c r="D257" i="91"/>
  <c r="C257" i="91"/>
  <c r="B257" i="91"/>
  <c r="A257" i="91"/>
  <c r="D256" i="91"/>
  <c r="C256" i="91"/>
  <c r="B256" i="91"/>
  <c r="A256" i="91"/>
  <c r="D255" i="91"/>
  <c r="C255" i="91"/>
  <c r="B255" i="91"/>
  <c r="A255" i="91"/>
  <c r="D254" i="91"/>
  <c r="C254" i="91"/>
  <c r="B254" i="91"/>
  <c r="A254" i="91"/>
  <c r="D253" i="91"/>
  <c r="C253" i="91"/>
  <c r="B253" i="91"/>
  <c r="A253" i="91"/>
  <c r="D252" i="91"/>
  <c r="C252" i="91"/>
  <c r="B252" i="91"/>
  <c r="A252" i="91"/>
  <c r="D251" i="91"/>
  <c r="C251" i="91"/>
  <c r="B251" i="91"/>
  <c r="A251" i="91"/>
  <c r="D250" i="91"/>
  <c r="C250" i="91"/>
  <c r="B250" i="91"/>
  <c r="A250" i="91"/>
  <c r="D249" i="91"/>
  <c r="C249" i="91"/>
  <c r="B249" i="91"/>
  <c r="A249" i="91"/>
  <c r="D248" i="91"/>
  <c r="C248" i="91"/>
  <c r="B248" i="91"/>
  <c r="A248" i="91"/>
  <c r="D247" i="91"/>
  <c r="C247" i="91"/>
  <c r="B247" i="91"/>
  <c r="A247" i="91"/>
  <c r="D246" i="91"/>
  <c r="C246" i="91"/>
  <c r="B246" i="91"/>
  <c r="A246" i="91"/>
  <c r="D245" i="91"/>
  <c r="C245" i="91"/>
  <c r="B245" i="91"/>
  <c r="A245" i="91"/>
  <c r="D244" i="91"/>
  <c r="C244" i="91"/>
  <c r="B244" i="91"/>
  <c r="A244" i="91"/>
  <c r="D243" i="91"/>
  <c r="C243" i="91"/>
  <c r="B243" i="91"/>
  <c r="A243" i="91"/>
  <c r="D242" i="91"/>
  <c r="C242" i="91"/>
  <c r="B242" i="91"/>
  <c r="A242" i="91"/>
  <c r="D241" i="91"/>
  <c r="C241" i="91"/>
  <c r="B241" i="91"/>
  <c r="A241" i="91"/>
  <c r="D240" i="91"/>
  <c r="C240" i="91"/>
  <c r="B240" i="91"/>
  <c r="A240" i="91"/>
  <c r="D239" i="91"/>
  <c r="C239" i="91"/>
  <c r="B239" i="91"/>
  <c r="A239" i="91"/>
  <c r="D238" i="91"/>
  <c r="C238" i="91"/>
  <c r="B238" i="91"/>
  <c r="A238" i="91"/>
  <c r="D237" i="91"/>
  <c r="C237" i="91"/>
  <c r="B237" i="91"/>
  <c r="A237" i="91"/>
  <c r="D236" i="91"/>
  <c r="C236" i="91"/>
  <c r="B236" i="91"/>
  <c r="A236" i="91"/>
  <c r="D235" i="91"/>
  <c r="C235" i="91"/>
  <c r="B235" i="91"/>
  <c r="A235" i="91"/>
  <c r="D234" i="91"/>
  <c r="C234" i="91"/>
  <c r="B234" i="91"/>
  <c r="A234" i="91"/>
  <c r="D233" i="91"/>
  <c r="C233" i="91"/>
  <c r="B233" i="91"/>
  <c r="A233" i="91"/>
  <c r="D232" i="91"/>
  <c r="C232" i="91"/>
  <c r="B232" i="91"/>
  <c r="A232" i="91"/>
  <c r="D231" i="91"/>
  <c r="C231" i="91"/>
  <c r="B231" i="91"/>
  <c r="A231" i="91"/>
  <c r="D230" i="91"/>
  <c r="C230" i="91"/>
  <c r="B230" i="91"/>
  <c r="A230" i="91"/>
  <c r="D229" i="91"/>
  <c r="C229" i="91"/>
  <c r="B229" i="91"/>
  <c r="A229" i="91"/>
  <c r="D228" i="91"/>
  <c r="C228" i="91"/>
  <c r="B228" i="91"/>
  <c r="A228" i="91"/>
  <c r="D227" i="91"/>
  <c r="C227" i="91"/>
  <c r="B227" i="91"/>
  <c r="A227" i="91"/>
  <c r="D226" i="91"/>
  <c r="C226" i="91"/>
  <c r="B226" i="91"/>
  <c r="A226" i="91"/>
  <c r="D225" i="91"/>
  <c r="C225" i="91"/>
  <c r="B225" i="91"/>
  <c r="A225" i="91"/>
  <c r="D224" i="91"/>
  <c r="C224" i="91"/>
  <c r="B224" i="91"/>
  <c r="A224" i="91"/>
  <c r="D223" i="91"/>
  <c r="C223" i="91"/>
  <c r="B223" i="91"/>
  <c r="A223" i="91"/>
  <c r="D222" i="91"/>
  <c r="C222" i="91"/>
  <c r="B222" i="91"/>
  <c r="A222" i="91"/>
  <c r="D221" i="91"/>
  <c r="C221" i="91"/>
  <c r="B221" i="91"/>
  <c r="A221" i="91"/>
  <c r="D220" i="91"/>
  <c r="C220" i="91"/>
  <c r="B220" i="91"/>
  <c r="A220" i="91"/>
  <c r="D219" i="91"/>
  <c r="C219" i="91"/>
  <c r="B219" i="91"/>
  <c r="A219" i="91"/>
  <c r="D218" i="91"/>
  <c r="C218" i="91"/>
  <c r="B218" i="91"/>
  <c r="A218" i="91"/>
  <c r="D217" i="91"/>
  <c r="C217" i="91"/>
  <c r="B217" i="91"/>
  <c r="A217" i="91"/>
  <c r="D216" i="91"/>
  <c r="C216" i="91"/>
  <c r="B216" i="91"/>
  <c r="A216" i="91"/>
  <c r="D215" i="91"/>
  <c r="C215" i="91"/>
  <c r="B215" i="91"/>
  <c r="A215" i="91"/>
  <c r="D214" i="91"/>
  <c r="C214" i="91"/>
  <c r="B214" i="91"/>
  <c r="A214" i="91"/>
  <c r="D213" i="91"/>
  <c r="C213" i="91"/>
  <c r="B213" i="91"/>
  <c r="A213" i="91"/>
  <c r="D212" i="91"/>
  <c r="C212" i="91"/>
  <c r="B212" i="91"/>
  <c r="A212" i="91"/>
  <c r="D211" i="91"/>
  <c r="C211" i="91"/>
  <c r="B211" i="91"/>
  <c r="A211" i="91"/>
  <c r="D210" i="91"/>
  <c r="C210" i="91"/>
  <c r="B210" i="91"/>
  <c r="A210" i="91"/>
  <c r="D209" i="91"/>
  <c r="C209" i="91"/>
  <c r="B209" i="91"/>
  <c r="A209" i="91"/>
  <c r="D208" i="91"/>
  <c r="C208" i="91"/>
  <c r="B208" i="91"/>
  <c r="A208" i="91"/>
  <c r="D207" i="91"/>
  <c r="C207" i="91"/>
  <c r="B207" i="91"/>
  <c r="A207" i="91"/>
  <c r="D206" i="91"/>
  <c r="C206" i="91"/>
  <c r="B206" i="91"/>
  <c r="A206" i="91"/>
  <c r="D205" i="91"/>
  <c r="C205" i="91"/>
  <c r="B205" i="91"/>
  <c r="A205" i="91"/>
  <c r="D204" i="91"/>
  <c r="C204" i="91"/>
  <c r="B204" i="91"/>
  <c r="A204" i="91"/>
  <c r="D203" i="91"/>
  <c r="C203" i="91"/>
  <c r="B203" i="91"/>
  <c r="A203" i="91"/>
  <c r="D202" i="91"/>
  <c r="C202" i="91"/>
  <c r="B202" i="91"/>
  <c r="A202" i="91"/>
  <c r="D201" i="91"/>
  <c r="C201" i="91"/>
  <c r="B201" i="91"/>
  <c r="A201" i="91"/>
  <c r="D200" i="91"/>
  <c r="C200" i="91"/>
  <c r="B200" i="91"/>
  <c r="A200" i="91"/>
  <c r="D199" i="91"/>
  <c r="C199" i="91"/>
  <c r="B199" i="91"/>
  <c r="A199" i="91"/>
  <c r="D198" i="91"/>
  <c r="C198" i="91"/>
  <c r="B198" i="91"/>
  <c r="A198" i="91"/>
  <c r="D197" i="91"/>
  <c r="C197" i="91"/>
  <c r="B197" i="91"/>
  <c r="A197" i="91"/>
  <c r="D196" i="91"/>
  <c r="C196" i="91"/>
  <c r="B196" i="91"/>
  <c r="A196" i="91"/>
  <c r="D195" i="91"/>
  <c r="C195" i="91"/>
  <c r="B195" i="91"/>
  <c r="A195" i="91"/>
  <c r="D194" i="91"/>
  <c r="C194" i="91"/>
  <c r="B194" i="91"/>
  <c r="A194" i="91"/>
  <c r="D193" i="91"/>
  <c r="C193" i="91"/>
  <c r="B193" i="91"/>
  <c r="A193" i="91"/>
  <c r="D192" i="91"/>
  <c r="C192" i="91"/>
  <c r="B192" i="91"/>
  <c r="A192" i="91"/>
  <c r="D191" i="91"/>
  <c r="C191" i="91"/>
  <c r="B191" i="91"/>
  <c r="A191" i="91"/>
  <c r="D190" i="91"/>
  <c r="C190" i="91"/>
  <c r="B190" i="91"/>
  <c r="A190" i="91"/>
  <c r="D189" i="91"/>
  <c r="C189" i="91"/>
  <c r="B189" i="91"/>
  <c r="A189" i="91"/>
  <c r="D188" i="91"/>
  <c r="C188" i="91"/>
  <c r="B188" i="91"/>
  <c r="A188" i="91"/>
  <c r="D187" i="91"/>
  <c r="C187" i="91"/>
  <c r="B187" i="91"/>
  <c r="A187" i="91"/>
  <c r="D186" i="91"/>
  <c r="C186" i="91"/>
  <c r="B186" i="91"/>
  <c r="A186" i="91"/>
  <c r="D185" i="91"/>
  <c r="C185" i="91"/>
  <c r="B185" i="91"/>
  <c r="A185" i="91"/>
  <c r="D184" i="91"/>
  <c r="C184" i="91"/>
  <c r="B184" i="91"/>
  <c r="A184" i="91"/>
  <c r="D183" i="91"/>
  <c r="C183" i="91"/>
  <c r="B183" i="91"/>
  <c r="A183" i="91"/>
  <c r="D182" i="91"/>
  <c r="C182" i="91"/>
  <c r="B182" i="91"/>
  <c r="A182" i="91"/>
  <c r="D181" i="91"/>
  <c r="C181" i="91"/>
  <c r="B181" i="91"/>
  <c r="A181" i="91"/>
  <c r="D180" i="91"/>
  <c r="C180" i="91"/>
  <c r="B180" i="91"/>
  <c r="A180" i="91"/>
  <c r="D179" i="91"/>
  <c r="C179" i="91"/>
  <c r="B179" i="91"/>
  <c r="A179" i="91"/>
  <c r="D178" i="91"/>
  <c r="C178" i="91"/>
  <c r="B178" i="91"/>
  <c r="A178" i="91"/>
  <c r="D177" i="91"/>
  <c r="C177" i="91"/>
  <c r="B177" i="91"/>
  <c r="A177" i="91"/>
  <c r="D176" i="91"/>
  <c r="C176" i="91"/>
  <c r="B176" i="91"/>
  <c r="A176" i="91"/>
  <c r="D175" i="91"/>
  <c r="C175" i="91"/>
  <c r="B175" i="91"/>
  <c r="A175" i="91"/>
  <c r="D174" i="91"/>
  <c r="C174" i="91"/>
  <c r="B174" i="91"/>
  <c r="A174" i="91"/>
  <c r="D173" i="91"/>
  <c r="C173" i="91"/>
  <c r="B173" i="91"/>
  <c r="A173" i="91"/>
  <c r="D172" i="91"/>
  <c r="C172" i="91"/>
  <c r="B172" i="91"/>
  <c r="A172" i="91"/>
  <c r="D171" i="91"/>
  <c r="C171" i="91"/>
  <c r="B171" i="91"/>
  <c r="A171" i="91"/>
  <c r="D170" i="91"/>
  <c r="C170" i="91"/>
  <c r="B170" i="91"/>
  <c r="A170" i="91"/>
  <c r="D169" i="91"/>
  <c r="C169" i="91"/>
  <c r="B169" i="91"/>
  <c r="A169" i="91"/>
  <c r="D168" i="91"/>
  <c r="C168" i="91"/>
  <c r="B168" i="91"/>
  <c r="A168" i="91"/>
  <c r="D167" i="91"/>
  <c r="C167" i="91"/>
  <c r="B167" i="91"/>
  <c r="A167" i="91"/>
  <c r="D166" i="91"/>
  <c r="C166" i="91"/>
  <c r="B166" i="91"/>
  <c r="A166" i="91"/>
  <c r="D165" i="91"/>
  <c r="C165" i="91"/>
  <c r="B165" i="91"/>
  <c r="A165" i="91"/>
  <c r="D164" i="91"/>
  <c r="C164" i="91"/>
  <c r="B164" i="91"/>
  <c r="A164" i="91"/>
  <c r="D163" i="91"/>
  <c r="C163" i="91"/>
  <c r="B163" i="91"/>
  <c r="A163" i="91"/>
  <c r="D162" i="91"/>
  <c r="C162" i="91"/>
  <c r="B162" i="91"/>
  <c r="A162" i="91"/>
  <c r="D161" i="91"/>
  <c r="C161" i="91"/>
  <c r="B161" i="91"/>
  <c r="A161" i="91"/>
  <c r="D160" i="91"/>
  <c r="C160" i="91"/>
  <c r="B160" i="91"/>
  <c r="A160" i="91"/>
  <c r="D159" i="91"/>
  <c r="C159" i="91"/>
  <c r="B159" i="91"/>
  <c r="A159" i="91"/>
  <c r="D158" i="91"/>
  <c r="C158" i="91"/>
  <c r="B158" i="91"/>
  <c r="A158" i="91"/>
  <c r="D157" i="91"/>
  <c r="C157" i="91"/>
  <c r="B157" i="91"/>
  <c r="A157" i="91"/>
  <c r="D156" i="91"/>
  <c r="C156" i="91"/>
  <c r="B156" i="91"/>
  <c r="A156" i="91"/>
  <c r="D155" i="91"/>
  <c r="C155" i="91"/>
  <c r="B155" i="91"/>
  <c r="A155" i="91"/>
  <c r="D154" i="91"/>
  <c r="C154" i="91"/>
  <c r="B154" i="91"/>
  <c r="A154" i="91"/>
  <c r="D153" i="91"/>
  <c r="C153" i="91"/>
  <c r="B153" i="91"/>
  <c r="A153" i="91"/>
  <c r="D152" i="91"/>
  <c r="C152" i="91"/>
  <c r="B152" i="91"/>
  <c r="A152" i="91"/>
  <c r="D151" i="91"/>
  <c r="C151" i="91"/>
  <c r="B151" i="91"/>
  <c r="A151" i="91"/>
  <c r="D150" i="91"/>
  <c r="C150" i="91"/>
  <c r="B150" i="91"/>
  <c r="A150" i="91"/>
  <c r="D149" i="91"/>
  <c r="C149" i="91"/>
  <c r="B149" i="91"/>
  <c r="A149" i="91"/>
  <c r="D148" i="91"/>
  <c r="C148" i="91"/>
  <c r="B148" i="91"/>
  <c r="A148" i="91"/>
  <c r="D147" i="91"/>
  <c r="C147" i="91"/>
  <c r="B147" i="91"/>
  <c r="A147" i="91"/>
  <c r="D146" i="91"/>
  <c r="C146" i="91"/>
  <c r="B146" i="91"/>
  <c r="A146" i="91"/>
  <c r="D145" i="91"/>
  <c r="C145" i="91"/>
  <c r="B145" i="91"/>
  <c r="A145" i="91"/>
  <c r="D144" i="91"/>
  <c r="C144" i="91"/>
  <c r="B144" i="91"/>
  <c r="A144" i="91"/>
  <c r="D143" i="91"/>
  <c r="C143" i="91"/>
  <c r="B143" i="91"/>
  <c r="A143" i="91"/>
  <c r="D142" i="91"/>
  <c r="C142" i="91"/>
  <c r="B142" i="91"/>
  <c r="A142" i="91"/>
  <c r="D141" i="91"/>
  <c r="C141" i="91"/>
  <c r="B141" i="91"/>
  <c r="A141" i="91"/>
  <c r="D140" i="91"/>
  <c r="C140" i="91"/>
  <c r="B140" i="91"/>
  <c r="A140" i="91"/>
  <c r="D139" i="91"/>
  <c r="C139" i="91"/>
  <c r="B139" i="91"/>
  <c r="A139" i="91"/>
  <c r="D138" i="91"/>
  <c r="C138" i="91"/>
  <c r="B138" i="91"/>
  <c r="A138" i="91"/>
  <c r="D137" i="91"/>
  <c r="C137" i="91"/>
  <c r="B137" i="91"/>
  <c r="A137" i="91"/>
  <c r="D136" i="91"/>
  <c r="C136" i="91"/>
  <c r="B136" i="91"/>
  <c r="A136" i="91"/>
  <c r="D135" i="91"/>
  <c r="C135" i="91"/>
  <c r="B135" i="91"/>
  <c r="A135" i="91"/>
  <c r="D134" i="91"/>
  <c r="C134" i="91"/>
  <c r="B134" i="91"/>
  <c r="A134" i="91"/>
  <c r="D133" i="91"/>
  <c r="C133" i="91"/>
  <c r="B133" i="91"/>
  <c r="A133" i="91"/>
  <c r="D132" i="91"/>
  <c r="C132" i="91"/>
  <c r="B132" i="91"/>
  <c r="A132" i="91"/>
  <c r="D131" i="91"/>
  <c r="C131" i="91"/>
  <c r="B131" i="91"/>
  <c r="A131" i="91"/>
  <c r="D130" i="91"/>
  <c r="C130" i="91"/>
  <c r="B130" i="91"/>
  <c r="A130" i="91"/>
  <c r="D129" i="91"/>
  <c r="C129" i="91"/>
  <c r="B129" i="91"/>
  <c r="A129" i="91"/>
  <c r="D128" i="91"/>
  <c r="C128" i="91"/>
  <c r="B128" i="91"/>
  <c r="A128" i="91"/>
  <c r="D127" i="91"/>
  <c r="C127" i="91"/>
  <c r="B127" i="91"/>
  <c r="A127" i="91"/>
  <c r="D126" i="91"/>
  <c r="C126" i="91"/>
  <c r="B126" i="91"/>
  <c r="A126" i="91"/>
  <c r="D125" i="91"/>
  <c r="C125" i="91"/>
  <c r="B125" i="91"/>
  <c r="A125" i="91"/>
  <c r="D124" i="91"/>
  <c r="C124" i="91"/>
  <c r="B124" i="91"/>
  <c r="A124" i="91"/>
  <c r="D123" i="91"/>
  <c r="C123" i="91"/>
  <c r="B123" i="91"/>
  <c r="A123" i="91"/>
  <c r="D122" i="91"/>
  <c r="C122" i="91"/>
  <c r="B122" i="91"/>
  <c r="A122" i="91"/>
  <c r="D121" i="91"/>
  <c r="C121" i="91"/>
  <c r="B121" i="91"/>
  <c r="A121" i="91"/>
  <c r="D120" i="91"/>
  <c r="C120" i="91"/>
  <c r="B120" i="91"/>
  <c r="A120" i="91"/>
  <c r="D119" i="91"/>
  <c r="C119" i="91"/>
  <c r="B119" i="91"/>
  <c r="A119" i="91"/>
  <c r="D118" i="91"/>
  <c r="C118" i="91"/>
  <c r="B118" i="91"/>
  <c r="A118" i="91"/>
  <c r="D117" i="91"/>
  <c r="C117" i="91"/>
  <c r="B117" i="91"/>
  <c r="A117" i="91"/>
  <c r="D116" i="91"/>
  <c r="C116" i="91"/>
  <c r="B116" i="91"/>
  <c r="A116" i="91"/>
  <c r="D115" i="91"/>
  <c r="C115" i="91"/>
  <c r="B115" i="91"/>
  <c r="A115" i="91"/>
  <c r="D114" i="91"/>
  <c r="C114" i="91"/>
  <c r="B114" i="91"/>
  <c r="A114" i="91"/>
  <c r="D113" i="91"/>
  <c r="C113" i="91"/>
  <c r="B113" i="91"/>
  <c r="A113" i="91"/>
  <c r="D112" i="91"/>
  <c r="C112" i="91"/>
  <c r="B112" i="91"/>
  <c r="A112" i="91"/>
  <c r="D111" i="91"/>
  <c r="C111" i="91"/>
  <c r="B111" i="91"/>
  <c r="A111" i="91"/>
  <c r="D110" i="91"/>
  <c r="C110" i="91"/>
  <c r="B110" i="91"/>
  <c r="A110" i="91"/>
  <c r="D109" i="91"/>
  <c r="C109" i="91"/>
  <c r="B109" i="91"/>
  <c r="A109" i="91"/>
  <c r="D108" i="91"/>
  <c r="C108" i="91"/>
  <c r="B108" i="91"/>
  <c r="A108" i="91"/>
  <c r="D107" i="91"/>
  <c r="C107" i="91"/>
  <c r="B107" i="91"/>
  <c r="A107" i="91"/>
  <c r="D106" i="91"/>
  <c r="C106" i="91"/>
  <c r="B106" i="91"/>
  <c r="A106" i="91"/>
  <c r="D105" i="91"/>
  <c r="C105" i="91"/>
  <c r="B105" i="91"/>
  <c r="A105" i="91"/>
  <c r="D104" i="91"/>
  <c r="C104" i="91"/>
  <c r="B104" i="91"/>
  <c r="A104" i="91"/>
  <c r="D103" i="91"/>
  <c r="C103" i="91"/>
  <c r="B103" i="91"/>
  <c r="A103" i="91"/>
  <c r="D102" i="91"/>
  <c r="C102" i="91"/>
  <c r="B102" i="91"/>
  <c r="A102" i="91"/>
  <c r="D101" i="91"/>
  <c r="C101" i="91"/>
  <c r="B101" i="91"/>
  <c r="A101" i="91"/>
  <c r="D100" i="91"/>
  <c r="C100" i="91"/>
  <c r="B100" i="91"/>
  <c r="A100" i="91"/>
  <c r="D99" i="91"/>
  <c r="C99" i="91"/>
  <c r="B99" i="91"/>
  <c r="A99" i="91"/>
  <c r="D98" i="91"/>
  <c r="C98" i="91"/>
  <c r="B98" i="91"/>
  <c r="A98" i="91"/>
  <c r="D97" i="91"/>
  <c r="C97" i="91"/>
  <c r="B97" i="91"/>
  <c r="A97" i="91"/>
  <c r="D96" i="91"/>
  <c r="C96" i="91"/>
  <c r="B96" i="91"/>
  <c r="A96" i="91"/>
  <c r="D95" i="91"/>
  <c r="C95" i="91"/>
  <c r="B95" i="91"/>
  <c r="A95" i="91"/>
  <c r="D94" i="91"/>
  <c r="C94" i="91"/>
  <c r="B94" i="91"/>
  <c r="A94" i="91"/>
  <c r="D93" i="91"/>
  <c r="C93" i="91"/>
  <c r="B93" i="91"/>
  <c r="A93" i="91"/>
  <c r="D92" i="91"/>
  <c r="C92" i="91"/>
  <c r="B92" i="91"/>
  <c r="A92" i="91"/>
  <c r="D91" i="91"/>
  <c r="C91" i="91"/>
  <c r="B91" i="91"/>
  <c r="A91" i="91"/>
  <c r="D90" i="91"/>
  <c r="C90" i="91"/>
  <c r="B90" i="91"/>
  <c r="A90" i="91"/>
  <c r="D89" i="91"/>
  <c r="C89" i="91"/>
  <c r="B89" i="91"/>
  <c r="A89" i="91"/>
  <c r="D88" i="91"/>
  <c r="C88" i="91"/>
  <c r="B88" i="91"/>
  <c r="A88" i="91"/>
  <c r="D87" i="91"/>
  <c r="C87" i="91"/>
  <c r="B87" i="91"/>
  <c r="A87" i="91"/>
  <c r="D86" i="91"/>
  <c r="C86" i="91"/>
  <c r="B86" i="91"/>
  <c r="A86" i="91"/>
  <c r="D85" i="91"/>
  <c r="C85" i="91"/>
  <c r="B85" i="91"/>
  <c r="A85" i="91"/>
  <c r="D84" i="91"/>
  <c r="C84" i="91"/>
  <c r="B84" i="91"/>
  <c r="A84" i="91"/>
  <c r="D83" i="91"/>
  <c r="C83" i="91"/>
  <c r="B83" i="91"/>
  <c r="A83" i="91"/>
  <c r="D82" i="91"/>
  <c r="C82" i="91"/>
  <c r="B82" i="91"/>
  <c r="A82" i="91"/>
  <c r="D81" i="91"/>
  <c r="C81" i="91"/>
  <c r="B81" i="91"/>
  <c r="A81" i="91"/>
  <c r="D80" i="91"/>
  <c r="C80" i="91"/>
  <c r="B80" i="91"/>
  <c r="A80" i="91"/>
  <c r="D79" i="91"/>
  <c r="C79" i="91"/>
  <c r="B79" i="91"/>
  <c r="A79" i="91"/>
  <c r="D78" i="91"/>
  <c r="C78" i="91"/>
  <c r="B78" i="91"/>
  <c r="A78" i="91"/>
  <c r="D77" i="91"/>
  <c r="C77" i="91"/>
  <c r="B77" i="91"/>
  <c r="A77" i="91"/>
  <c r="D76" i="91"/>
  <c r="C76" i="91"/>
  <c r="B76" i="91"/>
  <c r="A76" i="91"/>
  <c r="D75" i="91"/>
  <c r="C75" i="91"/>
  <c r="B75" i="91"/>
  <c r="A75" i="91"/>
  <c r="D74" i="91"/>
  <c r="C74" i="91"/>
  <c r="B74" i="91"/>
  <c r="A74" i="91"/>
  <c r="D73" i="91"/>
  <c r="C73" i="91"/>
  <c r="B73" i="91"/>
  <c r="A73" i="91"/>
  <c r="D72" i="91"/>
  <c r="C72" i="91"/>
  <c r="B72" i="91"/>
  <c r="A72" i="91"/>
  <c r="D71" i="91"/>
  <c r="C71" i="91"/>
  <c r="B71" i="91"/>
  <c r="A71" i="91"/>
  <c r="D70" i="91"/>
  <c r="C70" i="91"/>
  <c r="B70" i="91"/>
  <c r="A70" i="91"/>
  <c r="D69" i="91"/>
  <c r="C69" i="91"/>
  <c r="B69" i="91"/>
  <c r="A69" i="91"/>
  <c r="D68" i="91"/>
  <c r="C68" i="91"/>
  <c r="B68" i="91"/>
  <c r="A68" i="91"/>
  <c r="D67" i="91"/>
  <c r="C67" i="91"/>
  <c r="B67" i="91"/>
  <c r="A67" i="91"/>
  <c r="D66" i="91"/>
  <c r="C66" i="91"/>
  <c r="B66" i="91"/>
  <c r="A66" i="91"/>
  <c r="D65" i="91"/>
  <c r="C65" i="91"/>
  <c r="B65" i="91"/>
  <c r="A65" i="91"/>
  <c r="D64" i="91"/>
  <c r="C64" i="91"/>
  <c r="B64" i="91"/>
  <c r="A64" i="91"/>
  <c r="D63" i="91"/>
  <c r="C63" i="91"/>
  <c r="B63" i="91"/>
  <c r="A63" i="91"/>
  <c r="D62" i="91"/>
  <c r="C62" i="91"/>
  <c r="B62" i="91"/>
  <c r="A62" i="91"/>
  <c r="D61" i="91"/>
  <c r="C61" i="91"/>
  <c r="B61" i="91"/>
  <c r="A61" i="91"/>
  <c r="D60" i="91"/>
  <c r="C60" i="91"/>
  <c r="B60" i="91"/>
  <c r="A60" i="91"/>
  <c r="D59" i="91"/>
  <c r="C59" i="91"/>
  <c r="B59" i="91"/>
  <c r="A59" i="91"/>
  <c r="D58" i="91"/>
  <c r="C58" i="91"/>
  <c r="B58" i="91"/>
  <c r="A58" i="91"/>
  <c r="D57" i="91"/>
  <c r="C57" i="91"/>
  <c r="B57" i="91"/>
  <c r="A57" i="91"/>
  <c r="D56" i="91"/>
  <c r="C56" i="91"/>
  <c r="B56" i="91"/>
  <c r="A56" i="91"/>
  <c r="D55" i="91"/>
  <c r="C55" i="91"/>
  <c r="B55" i="91"/>
  <c r="A55" i="91"/>
  <c r="D54" i="91"/>
  <c r="C54" i="91"/>
  <c r="B54" i="91"/>
  <c r="A54" i="91"/>
  <c r="D53" i="91"/>
  <c r="C53" i="91"/>
  <c r="B53" i="91"/>
  <c r="A53" i="91"/>
  <c r="D52" i="91"/>
  <c r="C52" i="91"/>
  <c r="B52" i="91"/>
  <c r="A52" i="91"/>
  <c r="D51" i="91"/>
  <c r="C51" i="91"/>
  <c r="B51" i="91"/>
  <c r="A51" i="91"/>
  <c r="D50" i="91"/>
  <c r="C50" i="91"/>
  <c r="B50" i="91"/>
  <c r="A50" i="91"/>
  <c r="D49" i="91"/>
  <c r="C49" i="91"/>
  <c r="B49" i="91"/>
  <c r="A49" i="91"/>
  <c r="D48" i="91"/>
  <c r="C48" i="91"/>
  <c r="B48" i="91"/>
  <c r="A48" i="91"/>
  <c r="D47" i="91"/>
  <c r="C47" i="91"/>
  <c r="B47" i="91"/>
  <c r="A47" i="91"/>
  <c r="D46" i="91"/>
  <c r="C46" i="91"/>
  <c r="B46" i="91"/>
  <c r="A46" i="91"/>
  <c r="D45" i="91"/>
  <c r="C45" i="91"/>
  <c r="B45" i="91"/>
  <c r="A45" i="91"/>
  <c r="D44" i="91"/>
  <c r="C44" i="91"/>
  <c r="B44" i="91"/>
  <c r="A44" i="91"/>
  <c r="D43" i="91"/>
  <c r="C43" i="91"/>
  <c r="B43" i="91"/>
  <c r="A43" i="91"/>
  <c r="D42" i="91"/>
  <c r="C42" i="91"/>
  <c r="B42" i="91"/>
  <c r="A42" i="91"/>
  <c r="D41" i="91"/>
  <c r="C41" i="91"/>
  <c r="B41" i="91"/>
  <c r="A41" i="91"/>
  <c r="D40" i="91"/>
  <c r="C40" i="91"/>
  <c r="B40" i="91"/>
  <c r="A40" i="91"/>
  <c r="D39" i="91"/>
  <c r="C39" i="91"/>
  <c r="B39" i="91"/>
  <c r="A39" i="91"/>
  <c r="D38" i="91"/>
  <c r="C38" i="91"/>
  <c r="B38" i="91"/>
  <c r="A38" i="91"/>
  <c r="D37" i="91"/>
  <c r="C37" i="91"/>
  <c r="B37" i="91"/>
  <c r="A37" i="91"/>
  <c r="D36" i="91"/>
  <c r="C36" i="91"/>
  <c r="B36" i="91"/>
  <c r="A36" i="91"/>
  <c r="D35" i="91"/>
  <c r="C35" i="91"/>
  <c r="B35" i="91"/>
  <c r="A35" i="91"/>
  <c r="D34" i="91"/>
  <c r="C34" i="91"/>
  <c r="B34" i="91"/>
  <c r="A34" i="91"/>
  <c r="D33" i="91"/>
  <c r="C33" i="91"/>
  <c r="B33" i="91"/>
  <c r="A33" i="91"/>
  <c r="D32" i="91"/>
  <c r="C32" i="91"/>
  <c r="B32" i="91"/>
  <c r="A32" i="91"/>
  <c r="D31" i="91"/>
  <c r="C31" i="91"/>
  <c r="B31" i="91"/>
  <c r="A31" i="91"/>
  <c r="D30" i="91"/>
  <c r="C30" i="91"/>
  <c r="B30" i="91"/>
  <c r="A30" i="91"/>
  <c r="D29" i="91"/>
  <c r="C29" i="91"/>
  <c r="B29" i="91"/>
  <c r="A29" i="91"/>
  <c r="D28" i="91"/>
  <c r="C28" i="91"/>
  <c r="B28" i="91"/>
  <c r="A28" i="91"/>
  <c r="D27" i="91"/>
  <c r="C27" i="91"/>
  <c r="B27" i="91"/>
  <c r="A27" i="91"/>
  <c r="D26" i="91"/>
  <c r="C26" i="91"/>
  <c r="B26" i="91"/>
  <c r="A26" i="91"/>
  <c r="D25" i="91"/>
  <c r="C25" i="91"/>
  <c r="B25" i="91"/>
  <c r="A25" i="91"/>
  <c r="D24" i="91"/>
  <c r="C24" i="91"/>
  <c r="B24" i="91"/>
  <c r="A24" i="91"/>
  <c r="D23" i="91"/>
  <c r="C23" i="91"/>
  <c r="B23" i="91"/>
  <c r="A23" i="91"/>
  <c r="D22" i="91"/>
  <c r="C22" i="91"/>
  <c r="B22" i="91"/>
  <c r="A22" i="91"/>
  <c r="D21" i="91"/>
  <c r="C21" i="91"/>
  <c r="B21" i="91"/>
  <c r="A21" i="91"/>
  <c r="D20" i="91"/>
  <c r="C20" i="91"/>
  <c r="B20" i="91"/>
  <c r="A20" i="91"/>
  <c r="D19" i="91"/>
  <c r="C19" i="91"/>
  <c r="B19" i="91"/>
  <c r="A19" i="91"/>
  <c r="D18" i="91"/>
  <c r="C18" i="91"/>
  <c r="B18" i="91"/>
  <c r="A18" i="91"/>
  <c r="D17" i="91"/>
  <c r="C17" i="91"/>
  <c r="B17" i="91"/>
  <c r="A17" i="91"/>
  <c r="D16" i="91"/>
  <c r="C16" i="91"/>
  <c r="B16" i="91"/>
  <c r="A16" i="91"/>
  <c r="D15" i="91"/>
  <c r="C15" i="91"/>
  <c r="B15" i="91"/>
  <c r="A15" i="91"/>
  <c r="D14" i="91"/>
  <c r="C14" i="91"/>
  <c r="B14" i="91"/>
  <c r="A14" i="91"/>
  <c r="D13" i="91"/>
  <c r="C13" i="91"/>
  <c r="B13" i="91"/>
  <c r="A13" i="91"/>
  <c r="K9" i="91"/>
  <c r="K8" i="91"/>
  <c r="K7" i="91"/>
  <c r="E7" i="91"/>
  <c r="K6" i="91"/>
  <c r="E6" i="91"/>
  <c r="K5" i="91"/>
  <c r="E5" i="91"/>
  <c r="A4" i="91"/>
  <c r="A3" i="91"/>
  <c r="A2" i="91"/>
  <c r="D512" i="90"/>
  <c r="C512" i="90"/>
  <c r="B512" i="90"/>
  <c r="A512" i="90"/>
  <c r="D511" i="90"/>
  <c r="C511" i="90"/>
  <c r="B511" i="90"/>
  <c r="A511" i="90"/>
  <c r="D510" i="90"/>
  <c r="C510" i="90"/>
  <c r="B510" i="90"/>
  <c r="A510" i="90"/>
  <c r="D509" i="90"/>
  <c r="C509" i="90"/>
  <c r="B509" i="90"/>
  <c r="A509" i="90"/>
  <c r="D508" i="90"/>
  <c r="C508" i="90"/>
  <c r="B508" i="90"/>
  <c r="A508" i="90"/>
  <c r="D507" i="90"/>
  <c r="C507" i="90"/>
  <c r="B507" i="90"/>
  <c r="A507" i="90"/>
  <c r="D506" i="90"/>
  <c r="C506" i="90"/>
  <c r="B506" i="90"/>
  <c r="A506" i="90"/>
  <c r="D505" i="90"/>
  <c r="C505" i="90"/>
  <c r="B505" i="90"/>
  <c r="A505" i="90"/>
  <c r="D504" i="90"/>
  <c r="C504" i="90"/>
  <c r="B504" i="90"/>
  <c r="A504" i="90"/>
  <c r="D503" i="90"/>
  <c r="C503" i="90"/>
  <c r="B503" i="90"/>
  <c r="A503" i="90"/>
  <c r="D502" i="90"/>
  <c r="C502" i="90"/>
  <c r="B502" i="90"/>
  <c r="A502" i="90"/>
  <c r="D501" i="90"/>
  <c r="C501" i="90"/>
  <c r="B501" i="90"/>
  <c r="A501" i="90"/>
  <c r="D500" i="90"/>
  <c r="C500" i="90"/>
  <c r="B500" i="90"/>
  <c r="A500" i="90"/>
  <c r="D499" i="90"/>
  <c r="C499" i="90"/>
  <c r="B499" i="90"/>
  <c r="A499" i="90"/>
  <c r="D498" i="90"/>
  <c r="C498" i="90"/>
  <c r="B498" i="90"/>
  <c r="A498" i="90"/>
  <c r="D497" i="90"/>
  <c r="C497" i="90"/>
  <c r="B497" i="90"/>
  <c r="A497" i="90"/>
  <c r="D496" i="90"/>
  <c r="C496" i="90"/>
  <c r="B496" i="90"/>
  <c r="A496" i="90"/>
  <c r="D495" i="90"/>
  <c r="C495" i="90"/>
  <c r="B495" i="90"/>
  <c r="A495" i="90"/>
  <c r="D494" i="90"/>
  <c r="C494" i="90"/>
  <c r="B494" i="90"/>
  <c r="A494" i="90"/>
  <c r="D493" i="90"/>
  <c r="C493" i="90"/>
  <c r="B493" i="90"/>
  <c r="A493" i="90"/>
  <c r="D492" i="90"/>
  <c r="C492" i="90"/>
  <c r="B492" i="90"/>
  <c r="A492" i="90"/>
  <c r="D491" i="90"/>
  <c r="C491" i="90"/>
  <c r="B491" i="90"/>
  <c r="A491" i="90"/>
  <c r="D490" i="90"/>
  <c r="C490" i="90"/>
  <c r="B490" i="90"/>
  <c r="A490" i="90"/>
  <c r="D489" i="90"/>
  <c r="C489" i="90"/>
  <c r="B489" i="90"/>
  <c r="A489" i="90"/>
  <c r="D488" i="90"/>
  <c r="C488" i="90"/>
  <c r="B488" i="90"/>
  <c r="A488" i="90"/>
  <c r="D487" i="90"/>
  <c r="C487" i="90"/>
  <c r="B487" i="90"/>
  <c r="A487" i="90"/>
  <c r="D486" i="90"/>
  <c r="C486" i="90"/>
  <c r="B486" i="90"/>
  <c r="A486" i="90"/>
  <c r="D485" i="90"/>
  <c r="C485" i="90"/>
  <c r="B485" i="90"/>
  <c r="A485" i="90"/>
  <c r="D484" i="90"/>
  <c r="C484" i="90"/>
  <c r="B484" i="90"/>
  <c r="A484" i="90"/>
  <c r="D483" i="90"/>
  <c r="C483" i="90"/>
  <c r="B483" i="90"/>
  <c r="A483" i="90"/>
  <c r="D482" i="90"/>
  <c r="C482" i="90"/>
  <c r="B482" i="90"/>
  <c r="A482" i="90"/>
  <c r="D481" i="90"/>
  <c r="C481" i="90"/>
  <c r="B481" i="90"/>
  <c r="A481" i="90"/>
  <c r="D480" i="90"/>
  <c r="C480" i="90"/>
  <c r="B480" i="90"/>
  <c r="A480" i="90"/>
  <c r="D479" i="90"/>
  <c r="C479" i="90"/>
  <c r="B479" i="90"/>
  <c r="A479" i="90"/>
  <c r="D478" i="90"/>
  <c r="C478" i="90"/>
  <c r="B478" i="90"/>
  <c r="A478" i="90"/>
  <c r="D477" i="90"/>
  <c r="C477" i="90"/>
  <c r="B477" i="90"/>
  <c r="A477" i="90"/>
  <c r="D476" i="90"/>
  <c r="C476" i="90"/>
  <c r="B476" i="90"/>
  <c r="A476" i="90"/>
  <c r="D475" i="90"/>
  <c r="C475" i="90"/>
  <c r="B475" i="90"/>
  <c r="A475" i="90"/>
  <c r="D474" i="90"/>
  <c r="C474" i="90"/>
  <c r="B474" i="90"/>
  <c r="A474" i="90"/>
  <c r="D473" i="90"/>
  <c r="C473" i="90"/>
  <c r="B473" i="90"/>
  <c r="A473" i="90"/>
  <c r="D472" i="90"/>
  <c r="C472" i="90"/>
  <c r="B472" i="90"/>
  <c r="A472" i="90"/>
  <c r="D471" i="90"/>
  <c r="C471" i="90"/>
  <c r="B471" i="90"/>
  <c r="A471" i="90"/>
  <c r="D470" i="90"/>
  <c r="C470" i="90"/>
  <c r="B470" i="90"/>
  <c r="A470" i="90"/>
  <c r="D469" i="90"/>
  <c r="C469" i="90"/>
  <c r="B469" i="90"/>
  <c r="A469" i="90"/>
  <c r="D468" i="90"/>
  <c r="C468" i="90"/>
  <c r="B468" i="90"/>
  <c r="A468" i="90"/>
  <c r="D467" i="90"/>
  <c r="C467" i="90"/>
  <c r="B467" i="90"/>
  <c r="A467" i="90"/>
  <c r="D466" i="90"/>
  <c r="C466" i="90"/>
  <c r="B466" i="90"/>
  <c r="A466" i="90"/>
  <c r="D465" i="90"/>
  <c r="C465" i="90"/>
  <c r="B465" i="90"/>
  <c r="A465" i="90"/>
  <c r="D464" i="90"/>
  <c r="C464" i="90"/>
  <c r="B464" i="90"/>
  <c r="A464" i="90"/>
  <c r="D463" i="90"/>
  <c r="C463" i="90"/>
  <c r="B463" i="90"/>
  <c r="A463" i="90"/>
  <c r="D462" i="90"/>
  <c r="C462" i="90"/>
  <c r="B462" i="90"/>
  <c r="A462" i="90"/>
  <c r="D461" i="90"/>
  <c r="C461" i="90"/>
  <c r="B461" i="90"/>
  <c r="A461" i="90"/>
  <c r="D460" i="90"/>
  <c r="C460" i="90"/>
  <c r="B460" i="90"/>
  <c r="A460" i="90"/>
  <c r="D459" i="90"/>
  <c r="C459" i="90"/>
  <c r="B459" i="90"/>
  <c r="A459" i="90"/>
  <c r="D458" i="90"/>
  <c r="C458" i="90"/>
  <c r="B458" i="90"/>
  <c r="A458" i="90"/>
  <c r="D457" i="90"/>
  <c r="C457" i="90"/>
  <c r="B457" i="90"/>
  <c r="A457" i="90"/>
  <c r="D456" i="90"/>
  <c r="C456" i="90"/>
  <c r="B456" i="90"/>
  <c r="A456" i="90"/>
  <c r="D455" i="90"/>
  <c r="C455" i="90"/>
  <c r="B455" i="90"/>
  <c r="A455" i="90"/>
  <c r="D454" i="90"/>
  <c r="C454" i="90"/>
  <c r="B454" i="90"/>
  <c r="A454" i="90"/>
  <c r="D453" i="90"/>
  <c r="C453" i="90"/>
  <c r="B453" i="90"/>
  <c r="A453" i="90"/>
  <c r="D452" i="90"/>
  <c r="C452" i="90"/>
  <c r="B452" i="90"/>
  <c r="A452" i="90"/>
  <c r="D451" i="90"/>
  <c r="C451" i="90"/>
  <c r="B451" i="90"/>
  <c r="A451" i="90"/>
  <c r="D450" i="90"/>
  <c r="C450" i="90"/>
  <c r="B450" i="90"/>
  <c r="A450" i="90"/>
  <c r="D449" i="90"/>
  <c r="C449" i="90"/>
  <c r="B449" i="90"/>
  <c r="A449" i="90"/>
  <c r="D448" i="90"/>
  <c r="C448" i="90"/>
  <c r="B448" i="90"/>
  <c r="A448" i="90"/>
  <c r="D447" i="90"/>
  <c r="C447" i="90"/>
  <c r="B447" i="90"/>
  <c r="A447" i="90"/>
  <c r="D446" i="90"/>
  <c r="C446" i="90"/>
  <c r="B446" i="90"/>
  <c r="A446" i="90"/>
  <c r="D445" i="90"/>
  <c r="C445" i="90"/>
  <c r="B445" i="90"/>
  <c r="A445" i="90"/>
  <c r="D444" i="90"/>
  <c r="C444" i="90"/>
  <c r="B444" i="90"/>
  <c r="A444" i="90"/>
  <c r="D443" i="90"/>
  <c r="C443" i="90"/>
  <c r="B443" i="90"/>
  <c r="A443" i="90"/>
  <c r="D442" i="90"/>
  <c r="C442" i="90"/>
  <c r="B442" i="90"/>
  <c r="A442" i="90"/>
  <c r="D441" i="90"/>
  <c r="C441" i="90"/>
  <c r="B441" i="90"/>
  <c r="A441" i="90"/>
  <c r="D440" i="90"/>
  <c r="C440" i="90"/>
  <c r="B440" i="90"/>
  <c r="A440" i="90"/>
  <c r="D439" i="90"/>
  <c r="C439" i="90"/>
  <c r="B439" i="90"/>
  <c r="A439" i="90"/>
  <c r="D438" i="90"/>
  <c r="C438" i="90"/>
  <c r="B438" i="90"/>
  <c r="A438" i="90"/>
  <c r="D437" i="90"/>
  <c r="C437" i="90"/>
  <c r="B437" i="90"/>
  <c r="A437" i="90"/>
  <c r="D436" i="90"/>
  <c r="C436" i="90"/>
  <c r="B436" i="90"/>
  <c r="A436" i="90"/>
  <c r="D435" i="90"/>
  <c r="C435" i="90"/>
  <c r="B435" i="90"/>
  <c r="A435" i="90"/>
  <c r="D434" i="90"/>
  <c r="C434" i="90"/>
  <c r="B434" i="90"/>
  <c r="A434" i="90"/>
  <c r="D433" i="90"/>
  <c r="C433" i="90"/>
  <c r="B433" i="90"/>
  <c r="A433" i="90"/>
  <c r="D432" i="90"/>
  <c r="C432" i="90"/>
  <c r="B432" i="90"/>
  <c r="A432" i="90"/>
  <c r="D431" i="90"/>
  <c r="C431" i="90"/>
  <c r="B431" i="90"/>
  <c r="A431" i="90"/>
  <c r="D430" i="90"/>
  <c r="C430" i="90"/>
  <c r="B430" i="90"/>
  <c r="A430" i="90"/>
  <c r="D429" i="90"/>
  <c r="C429" i="90"/>
  <c r="B429" i="90"/>
  <c r="A429" i="90"/>
  <c r="D428" i="90"/>
  <c r="C428" i="90"/>
  <c r="B428" i="90"/>
  <c r="A428" i="90"/>
  <c r="D427" i="90"/>
  <c r="C427" i="90"/>
  <c r="B427" i="90"/>
  <c r="A427" i="90"/>
  <c r="D426" i="90"/>
  <c r="C426" i="90"/>
  <c r="B426" i="90"/>
  <c r="A426" i="90"/>
  <c r="D425" i="90"/>
  <c r="C425" i="90"/>
  <c r="B425" i="90"/>
  <c r="A425" i="90"/>
  <c r="D424" i="90"/>
  <c r="C424" i="90"/>
  <c r="B424" i="90"/>
  <c r="A424" i="90"/>
  <c r="D423" i="90"/>
  <c r="C423" i="90"/>
  <c r="B423" i="90"/>
  <c r="A423" i="90"/>
  <c r="D422" i="90"/>
  <c r="C422" i="90"/>
  <c r="B422" i="90"/>
  <c r="A422" i="90"/>
  <c r="D421" i="90"/>
  <c r="C421" i="90"/>
  <c r="B421" i="90"/>
  <c r="A421" i="90"/>
  <c r="D420" i="90"/>
  <c r="C420" i="90"/>
  <c r="B420" i="90"/>
  <c r="A420" i="90"/>
  <c r="D419" i="90"/>
  <c r="C419" i="90"/>
  <c r="B419" i="90"/>
  <c r="A419" i="90"/>
  <c r="D418" i="90"/>
  <c r="C418" i="90"/>
  <c r="B418" i="90"/>
  <c r="A418" i="90"/>
  <c r="D417" i="90"/>
  <c r="C417" i="90"/>
  <c r="B417" i="90"/>
  <c r="A417" i="90"/>
  <c r="D416" i="90"/>
  <c r="C416" i="90"/>
  <c r="B416" i="90"/>
  <c r="A416" i="90"/>
  <c r="D415" i="90"/>
  <c r="C415" i="90"/>
  <c r="B415" i="90"/>
  <c r="A415" i="90"/>
  <c r="D414" i="90"/>
  <c r="C414" i="90"/>
  <c r="B414" i="90"/>
  <c r="A414" i="90"/>
  <c r="D413" i="90"/>
  <c r="C413" i="90"/>
  <c r="B413" i="90"/>
  <c r="A413" i="90"/>
  <c r="D412" i="90"/>
  <c r="C412" i="90"/>
  <c r="B412" i="90"/>
  <c r="A412" i="90"/>
  <c r="D411" i="90"/>
  <c r="C411" i="90"/>
  <c r="B411" i="90"/>
  <c r="A411" i="90"/>
  <c r="D410" i="90"/>
  <c r="C410" i="90"/>
  <c r="B410" i="90"/>
  <c r="A410" i="90"/>
  <c r="D409" i="90"/>
  <c r="C409" i="90"/>
  <c r="B409" i="90"/>
  <c r="A409" i="90"/>
  <c r="D408" i="90"/>
  <c r="C408" i="90"/>
  <c r="B408" i="90"/>
  <c r="A408" i="90"/>
  <c r="D407" i="90"/>
  <c r="C407" i="90"/>
  <c r="B407" i="90"/>
  <c r="A407" i="90"/>
  <c r="D406" i="90"/>
  <c r="C406" i="90"/>
  <c r="B406" i="90"/>
  <c r="A406" i="90"/>
  <c r="D405" i="90"/>
  <c r="C405" i="90"/>
  <c r="B405" i="90"/>
  <c r="A405" i="90"/>
  <c r="D404" i="90"/>
  <c r="C404" i="90"/>
  <c r="B404" i="90"/>
  <c r="A404" i="90"/>
  <c r="D403" i="90"/>
  <c r="C403" i="90"/>
  <c r="B403" i="90"/>
  <c r="A403" i="90"/>
  <c r="D402" i="90"/>
  <c r="C402" i="90"/>
  <c r="B402" i="90"/>
  <c r="A402" i="90"/>
  <c r="D401" i="90"/>
  <c r="C401" i="90"/>
  <c r="B401" i="90"/>
  <c r="A401" i="90"/>
  <c r="D400" i="90"/>
  <c r="C400" i="90"/>
  <c r="B400" i="90"/>
  <c r="A400" i="90"/>
  <c r="D399" i="90"/>
  <c r="C399" i="90"/>
  <c r="B399" i="90"/>
  <c r="A399" i="90"/>
  <c r="D398" i="90"/>
  <c r="C398" i="90"/>
  <c r="B398" i="90"/>
  <c r="A398" i="90"/>
  <c r="D397" i="90"/>
  <c r="C397" i="90"/>
  <c r="B397" i="90"/>
  <c r="A397" i="90"/>
  <c r="D396" i="90"/>
  <c r="C396" i="90"/>
  <c r="B396" i="90"/>
  <c r="A396" i="90"/>
  <c r="D395" i="90"/>
  <c r="C395" i="90"/>
  <c r="B395" i="90"/>
  <c r="A395" i="90"/>
  <c r="D394" i="90"/>
  <c r="C394" i="90"/>
  <c r="B394" i="90"/>
  <c r="A394" i="90"/>
  <c r="D393" i="90"/>
  <c r="C393" i="90"/>
  <c r="B393" i="90"/>
  <c r="A393" i="90"/>
  <c r="D392" i="90"/>
  <c r="C392" i="90"/>
  <c r="B392" i="90"/>
  <c r="A392" i="90"/>
  <c r="D391" i="90"/>
  <c r="C391" i="90"/>
  <c r="B391" i="90"/>
  <c r="A391" i="90"/>
  <c r="D390" i="90"/>
  <c r="C390" i="90"/>
  <c r="B390" i="90"/>
  <c r="A390" i="90"/>
  <c r="D389" i="90"/>
  <c r="C389" i="90"/>
  <c r="B389" i="90"/>
  <c r="A389" i="90"/>
  <c r="D388" i="90"/>
  <c r="C388" i="90"/>
  <c r="B388" i="90"/>
  <c r="A388" i="90"/>
  <c r="D387" i="90"/>
  <c r="C387" i="90"/>
  <c r="B387" i="90"/>
  <c r="A387" i="90"/>
  <c r="D386" i="90"/>
  <c r="C386" i="90"/>
  <c r="B386" i="90"/>
  <c r="A386" i="90"/>
  <c r="D385" i="90"/>
  <c r="C385" i="90"/>
  <c r="B385" i="90"/>
  <c r="A385" i="90"/>
  <c r="D384" i="90"/>
  <c r="C384" i="90"/>
  <c r="B384" i="90"/>
  <c r="A384" i="90"/>
  <c r="D383" i="90"/>
  <c r="C383" i="90"/>
  <c r="B383" i="90"/>
  <c r="A383" i="90"/>
  <c r="D382" i="90"/>
  <c r="C382" i="90"/>
  <c r="B382" i="90"/>
  <c r="A382" i="90"/>
  <c r="D381" i="90"/>
  <c r="C381" i="90"/>
  <c r="B381" i="90"/>
  <c r="A381" i="90"/>
  <c r="D380" i="90"/>
  <c r="C380" i="90"/>
  <c r="B380" i="90"/>
  <c r="A380" i="90"/>
  <c r="D379" i="90"/>
  <c r="C379" i="90"/>
  <c r="B379" i="90"/>
  <c r="A379" i="90"/>
  <c r="D378" i="90"/>
  <c r="C378" i="90"/>
  <c r="B378" i="90"/>
  <c r="A378" i="90"/>
  <c r="D377" i="90"/>
  <c r="C377" i="90"/>
  <c r="B377" i="90"/>
  <c r="A377" i="90"/>
  <c r="D376" i="90"/>
  <c r="C376" i="90"/>
  <c r="B376" i="90"/>
  <c r="A376" i="90"/>
  <c r="D375" i="90"/>
  <c r="C375" i="90"/>
  <c r="B375" i="90"/>
  <c r="A375" i="90"/>
  <c r="D374" i="90"/>
  <c r="C374" i="90"/>
  <c r="B374" i="90"/>
  <c r="A374" i="90"/>
  <c r="D373" i="90"/>
  <c r="C373" i="90"/>
  <c r="B373" i="90"/>
  <c r="A373" i="90"/>
  <c r="D372" i="90"/>
  <c r="C372" i="90"/>
  <c r="B372" i="90"/>
  <c r="A372" i="90"/>
  <c r="D371" i="90"/>
  <c r="C371" i="90"/>
  <c r="B371" i="90"/>
  <c r="A371" i="90"/>
  <c r="D370" i="90"/>
  <c r="C370" i="90"/>
  <c r="B370" i="90"/>
  <c r="A370" i="90"/>
  <c r="D369" i="90"/>
  <c r="C369" i="90"/>
  <c r="B369" i="90"/>
  <c r="A369" i="90"/>
  <c r="D368" i="90"/>
  <c r="C368" i="90"/>
  <c r="B368" i="90"/>
  <c r="A368" i="90"/>
  <c r="D367" i="90"/>
  <c r="C367" i="90"/>
  <c r="B367" i="90"/>
  <c r="A367" i="90"/>
  <c r="D366" i="90"/>
  <c r="C366" i="90"/>
  <c r="B366" i="90"/>
  <c r="A366" i="90"/>
  <c r="D365" i="90"/>
  <c r="C365" i="90"/>
  <c r="B365" i="90"/>
  <c r="A365" i="90"/>
  <c r="D364" i="90"/>
  <c r="C364" i="90"/>
  <c r="B364" i="90"/>
  <c r="A364" i="90"/>
  <c r="D363" i="90"/>
  <c r="C363" i="90"/>
  <c r="B363" i="90"/>
  <c r="A363" i="90"/>
  <c r="D362" i="90"/>
  <c r="C362" i="90"/>
  <c r="B362" i="90"/>
  <c r="A362" i="90"/>
  <c r="D361" i="90"/>
  <c r="C361" i="90"/>
  <c r="B361" i="90"/>
  <c r="A361" i="90"/>
  <c r="D360" i="90"/>
  <c r="C360" i="90"/>
  <c r="B360" i="90"/>
  <c r="A360" i="90"/>
  <c r="D359" i="90"/>
  <c r="C359" i="90"/>
  <c r="B359" i="90"/>
  <c r="A359" i="90"/>
  <c r="D358" i="90"/>
  <c r="C358" i="90"/>
  <c r="B358" i="90"/>
  <c r="A358" i="90"/>
  <c r="D357" i="90"/>
  <c r="C357" i="90"/>
  <c r="B357" i="90"/>
  <c r="A357" i="90"/>
  <c r="D356" i="90"/>
  <c r="C356" i="90"/>
  <c r="B356" i="90"/>
  <c r="A356" i="90"/>
  <c r="D355" i="90"/>
  <c r="C355" i="90"/>
  <c r="B355" i="90"/>
  <c r="A355" i="90"/>
  <c r="D354" i="90"/>
  <c r="C354" i="90"/>
  <c r="B354" i="90"/>
  <c r="A354" i="90"/>
  <c r="D353" i="90"/>
  <c r="C353" i="90"/>
  <c r="B353" i="90"/>
  <c r="A353" i="90"/>
  <c r="D352" i="90"/>
  <c r="C352" i="90"/>
  <c r="B352" i="90"/>
  <c r="A352" i="90"/>
  <c r="D351" i="90"/>
  <c r="C351" i="90"/>
  <c r="B351" i="90"/>
  <c r="A351" i="90"/>
  <c r="D350" i="90"/>
  <c r="C350" i="90"/>
  <c r="B350" i="90"/>
  <c r="A350" i="90"/>
  <c r="D349" i="90"/>
  <c r="C349" i="90"/>
  <c r="B349" i="90"/>
  <c r="A349" i="90"/>
  <c r="D348" i="90"/>
  <c r="C348" i="90"/>
  <c r="B348" i="90"/>
  <c r="A348" i="90"/>
  <c r="D347" i="90"/>
  <c r="C347" i="90"/>
  <c r="B347" i="90"/>
  <c r="A347" i="90"/>
  <c r="D346" i="90"/>
  <c r="C346" i="90"/>
  <c r="B346" i="90"/>
  <c r="A346" i="90"/>
  <c r="D345" i="90"/>
  <c r="C345" i="90"/>
  <c r="B345" i="90"/>
  <c r="A345" i="90"/>
  <c r="D344" i="90"/>
  <c r="C344" i="90"/>
  <c r="B344" i="90"/>
  <c r="A344" i="90"/>
  <c r="D343" i="90"/>
  <c r="C343" i="90"/>
  <c r="B343" i="90"/>
  <c r="A343" i="90"/>
  <c r="D342" i="90"/>
  <c r="C342" i="90"/>
  <c r="B342" i="90"/>
  <c r="A342" i="90"/>
  <c r="D341" i="90"/>
  <c r="C341" i="90"/>
  <c r="B341" i="90"/>
  <c r="A341" i="90"/>
  <c r="D340" i="90"/>
  <c r="C340" i="90"/>
  <c r="B340" i="90"/>
  <c r="A340" i="90"/>
  <c r="D339" i="90"/>
  <c r="C339" i="90"/>
  <c r="B339" i="90"/>
  <c r="A339" i="90"/>
  <c r="D338" i="90"/>
  <c r="C338" i="90"/>
  <c r="B338" i="90"/>
  <c r="A338" i="90"/>
  <c r="D337" i="90"/>
  <c r="C337" i="90"/>
  <c r="B337" i="90"/>
  <c r="A337" i="90"/>
  <c r="D336" i="90"/>
  <c r="C336" i="90"/>
  <c r="B336" i="90"/>
  <c r="A336" i="90"/>
  <c r="D335" i="90"/>
  <c r="C335" i="90"/>
  <c r="B335" i="90"/>
  <c r="A335" i="90"/>
  <c r="D334" i="90"/>
  <c r="C334" i="90"/>
  <c r="B334" i="90"/>
  <c r="A334" i="90"/>
  <c r="D333" i="90"/>
  <c r="C333" i="90"/>
  <c r="B333" i="90"/>
  <c r="A333" i="90"/>
  <c r="D332" i="90"/>
  <c r="C332" i="90"/>
  <c r="B332" i="90"/>
  <c r="A332" i="90"/>
  <c r="D331" i="90"/>
  <c r="C331" i="90"/>
  <c r="B331" i="90"/>
  <c r="A331" i="90"/>
  <c r="D330" i="90"/>
  <c r="C330" i="90"/>
  <c r="B330" i="90"/>
  <c r="A330" i="90"/>
  <c r="D329" i="90"/>
  <c r="C329" i="90"/>
  <c r="B329" i="90"/>
  <c r="A329" i="90"/>
  <c r="D328" i="90"/>
  <c r="C328" i="90"/>
  <c r="B328" i="90"/>
  <c r="A328" i="90"/>
  <c r="D327" i="90"/>
  <c r="C327" i="90"/>
  <c r="B327" i="90"/>
  <c r="A327" i="90"/>
  <c r="D326" i="90"/>
  <c r="C326" i="90"/>
  <c r="B326" i="90"/>
  <c r="A326" i="90"/>
  <c r="D325" i="90"/>
  <c r="C325" i="90"/>
  <c r="B325" i="90"/>
  <c r="A325" i="90"/>
  <c r="D324" i="90"/>
  <c r="C324" i="90"/>
  <c r="B324" i="90"/>
  <c r="A324" i="90"/>
  <c r="D323" i="90"/>
  <c r="C323" i="90"/>
  <c r="B323" i="90"/>
  <c r="A323" i="90"/>
  <c r="D322" i="90"/>
  <c r="C322" i="90"/>
  <c r="B322" i="90"/>
  <c r="A322" i="90"/>
  <c r="D321" i="90"/>
  <c r="C321" i="90"/>
  <c r="B321" i="90"/>
  <c r="A321" i="90"/>
  <c r="D320" i="90"/>
  <c r="C320" i="90"/>
  <c r="B320" i="90"/>
  <c r="A320" i="90"/>
  <c r="D319" i="90"/>
  <c r="C319" i="90"/>
  <c r="B319" i="90"/>
  <c r="A319" i="90"/>
  <c r="D318" i="90"/>
  <c r="C318" i="90"/>
  <c r="B318" i="90"/>
  <c r="A318" i="90"/>
  <c r="D317" i="90"/>
  <c r="C317" i="90"/>
  <c r="B317" i="90"/>
  <c r="A317" i="90"/>
  <c r="D316" i="90"/>
  <c r="C316" i="90"/>
  <c r="B316" i="90"/>
  <c r="A316" i="90"/>
  <c r="D315" i="90"/>
  <c r="C315" i="90"/>
  <c r="B315" i="90"/>
  <c r="A315" i="90"/>
  <c r="D314" i="90"/>
  <c r="C314" i="90"/>
  <c r="B314" i="90"/>
  <c r="A314" i="90"/>
  <c r="D313" i="90"/>
  <c r="C313" i="90"/>
  <c r="B313" i="90"/>
  <c r="A313" i="90"/>
  <c r="D312" i="90"/>
  <c r="C312" i="90"/>
  <c r="B312" i="90"/>
  <c r="A312" i="90"/>
  <c r="D311" i="90"/>
  <c r="C311" i="90"/>
  <c r="B311" i="90"/>
  <c r="A311" i="90"/>
  <c r="D310" i="90"/>
  <c r="C310" i="90"/>
  <c r="B310" i="90"/>
  <c r="A310" i="90"/>
  <c r="D309" i="90"/>
  <c r="C309" i="90"/>
  <c r="B309" i="90"/>
  <c r="A309" i="90"/>
  <c r="D308" i="90"/>
  <c r="C308" i="90"/>
  <c r="B308" i="90"/>
  <c r="A308" i="90"/>
  <c r="D307" i="90"/>
  <c r="C307" i="90"/>
  <c r="B307" i="90"/>
  <c r="A307" i="90"/>
  <c r="D306" i="90"/>
  <c r="C306" i="90"/>
  <c r="B306" i="90"/>
  <c r="A306" i="90"/>
  <c r="D305" i="90"/>
  <c r="C305" i="90"/>
  <c r="B305" i="90"/>
  <c r="A305" i="90"/>
  <c r="D304" i="90"/>
  <c r="C304" i="90"/>
  <c r="B304" i="90"/>
  <c r="A304" i="90"/>
  <c r="D303" i="90"/>
  <c r="C303" i="90"/>
  <c r="B303" i="90"/>
  <c r="A303" i="90"/>
  <c r="D302" i="90"/>
  <c r="C302" i="90"/>
  <c r="B302" i="90"/>
  <c r="A302" i="90"/>
  <c r="D301" i="90"/>
  <c r="C301" i="90"/>
  <c r="B301" i="90"/>
  <c r="A301" i="90"/>
  <c r="D300" i="90"/>
  <c r="C300" i="90"/>
  <c r="B300" i="90"/>
  <c r="A300" i="90"/>
  <c r="D299" i="90"/>
  <c r="C299" i="90"/>
  <c r="B299" i="90"/>
  <c r="A299" i="90"/>
  <c r="D298" i="90"/>
  <c r="C298" i="90"/>
  <c r="B298" i="90"/>
  <c r="A298" i="90"/>
  <c r="D297" i="90"/>
  <c r="C297" i="90"/>
  <c r="B297" i="90"/>
  <c r="A297" i="90"/>
  <c r="D296" i="90"/>
  <c r="C296" i="90"/>
  <c r="B296" i="90"/>
  <c r="A296" i="90"/>
  <c r="D295" i="90"/>
  <c r="C295" i="90"/>
  <c r="B295" i="90"/>
  <c r="A295" i="90"/>
  <c r="D294" i="90"/>
  <c r="C294" i="90"/>
  <c r="B294" i="90"/>
  <c r="A294" i="90"/>
  <c r="D293" i="90"/>
  <c r="C293" i="90"/>
  <c r="B293" i="90"/>
  <c r="A293" i="90"/>
  <c r="D292" i="90"/>
  <c r="C292" i="90"/>
  <c r="B292" i="90"/>
  <c r="A292" i="90"/>
  <c r="D291" i="90"/>
  <c r="C291" i="90"/>
  <c r="B291" i="90"/>
  <c r="A291" i="90"/>
  <c r="D290" i="90"/>
  <c r="C290" i="90"/>
  <c r="B290" i="90"/>
  <c r="A290" i="90"/>
  <c r="D289" i="90"/>
  <c r="C289" i="90"/>
  <c r="B289" i="90"/>
  <c r="A289" i="90"/>
  <c r="D288" i="90"/>
  <c r="C288" i="90"/>
  <c r="B288" i="90"/>
  <c r="A288" i="90"/>
  <c r="D287" i="90"/>
  <c r="C287" i="90"/>
  <c r="B287" i="90"/>
  <c r="A287" i="90"/>
  <c r="D286" i="90"/>
  <c r="C286" i="90"/>
  <c r="B286" i="90"/>
  <c r="A286" i="90"/>
  <c r="D285" i="90"/>
  <c r="C285" i="90"/>
  <c r="B285" i="90"/>
  <c r="A285" i="90"/>
  <c r="D284" i="90"/>
  <c r="C284" i="90"/>
  <c r="B284" i="90"/>
  <c r="A284" i="90"/>
  <c r="D283" i="90"/>
  <c r="C283" i="90"/>
  <c r="B283" i="90"/>
  <c r="A283" i="90"/>
  <c r="D282" i="90"/>
  <c r="C282" i="90"/>
  <c r="B282" i="90"/>
  <c r="A282" i="90"/>
  <c r="D281" i="90"/>
  <c r="C281" i="90"/>
  <c r="B281" i="90"/>
  <c r="A281" i="90"/>
  <c r="D280" i="90"/>
  <c r="C280" i="90"/>
  <c r="B280" i="90"/>
  <c r="A280" i="90"/>
  <c r="D279" i="90"/>
  <c r="C279" i="90"/>
  <c r="B279" i="90"/>
  <c r="A279" i="90"/>
  <c r="D278" i="90"/>
  <c r="C278" i="90"/>
  <c r="B278" i="90"/>
  <c r="A278" i="90"/>
  <c r="D277" i="90"/>
  <c r="C277" i="90"/>
  <c r="B277" i="90"/>
  <c r="A277" i="90"/>
  <c r="D276" i="90"/>
  <c r="C276" i="90"/>
  <c r="B276" i="90"/>
  <c r="A276" i="90"/>
  <c r="D275" i="90"/>
  <c r="C275" i="90"/>
  <c r="B275" i="90"/>
  <c r="A275" i="90"/>
  <c r="D274" i="90"/>
  <c r="C274" i="90"/>
  <c r="B274" i="90"/>
  <c r="A274" i="90"/>
  <c r="D273" i="90"/>
  <c r="C273" i="90"/>
  <c r="B273" i="90"/>
  <c r="A273" i="90"/>
  <c r="D272" i="90"/>
  <c r="C272" i="90"/>
  <c r="B272" i="90"/>
  <c r="A272" i="90"/>
  <c r="D271" i="90"/>
  <c r="C271" i="90"/>
  <c r="B271" i="90"/>
  <c r="A271" i="90"/>
  <c r="D270" i="90"/>
  <c r="C270" i="90"/>
  <c r="B270" i="90"/>
  <c r="A270" i="90"/>
  <c r="D269" i="90"/>
  <c r="C269" i="90"/>
  <c r="B269" i="90"/>
  <c r="A269" i="90"/>
  <c r="D268" i="90"/>
  <c r="C268" i="90"/>
  <c r="B268" i="90"/>
  <c r="A268" i="90"/>
  <c r="D267" i="90"/>
  <c r="C267" i="90"/>
  <c r="B267" i="90"/>
  <c r="A267" i="90"/>
  <c r="D266" i="90"/>
  <c r="C266" i="90"/>
  <c r="B266" i="90"/>
  <c r="A266" i="90"/>
  <c r="D265" i="90"/>
  <c r="C265" i="90"/>
  <c r="B265" i="90"/>
  <c r="A265" i="90"/>
  <c r="D264" i="90"/>
  <c r="C264" i="90"/>
  <c r="B264" i="90"/>
  <c r="A264" i="90"/>
  <c r="D263" i="90"/>
  <c r="C263" i="90"/>
  <c r="B263" i="90"/>
  <c r="A263" i="90"/>
  <c r="D262" i="90"/>
  <c r="C262" i="90"/>
  <c r="B262" i="90"/>
  <c r="A262" i="90"/>
  <c r="D261" i="90"/>
  <c r="C261" i="90"/>
  <c r="B261" i="90"/>
  <c r="A261" i="90"/>
  <c r="D260" i="90"/>
  <c r="C260" i="90"/>
  <c r="B260" i="90"/>
  <c r="A260" i="90"/>
  <c r="D259" i="90"/>
  <c r="C259" i="90"/>
  <c r="B259" i="90"/>
  <c r="A259" i="90"/>
  <c r="D258" i="90"/>
  <c r="C258" i="90"/>
  <c r="B258" i="90"/>
  <c r="A258" i="90"/>
  <c r="D257" i="90"/>
  <c r="C257" i="90"/>
  <c r="B257" i="90"/>
  <c r="A257" i="90"/>
  <c r="D256" i="90"/>
  <c r="C256" i="90"/>
  <c r="B256" i="90"/>
  <c r="A256" i="90"/>
  <c r="D255" i="90"/>
  <c r="C255" i="90"/>
  <c r="B255" i="90"/>
  <c r="A255" i="90"/>
  <c r="D254" i="90"/>
  <c r="C254" i="90"/>
  <c r="B254" i="90"/>
  <c r="A254" i="90"/>
  <c r="D253" i="90"/>
  <c r="C253" i="90"/>
  <c r="B253" i="90"/>
  <c r="A253" i="90"/>
  <c r="D252" i="90"/>
  <c r="C252" i="90"/>
  <c r="B252" i="90"/>
  <c r="A252" i="90"/>
  <c r="D251" i="90"/>
  <c r="C251" i="90"/>
  <c r="B251" i="90"/>
  <c r="A251" i="90"/>
  <c r="D250" i="90"/>
  <c r="C250" i="90"/>
  <c r="B250" i="90"/>
  <c r="A250" i="90"/>
  <c r="D249" i="90"/>
  <c r="C249" i="90"/>
  <c r="B249" i="90"/>
  <c r="A249" i="90"/>
  <c r="D248" i="90"/>
  <c r="C248" i="90"/>
  <c r="B248" i="90"/>
  <c r="A248" i="90"/>
  <c r="D247" i="90"/>
  <c r="C247" i="90"/>
  <c r="B247" i="90"/>
  <c r="A247" i="90"/>
  <c r="D246" i="90"/>
  <c r="C246" i="90"/>
  <c r="B246" i="90"/>
  <c r="A246" i="90"/>
  <c r="D245" i="90"/>
  <c r="C245" i="90"/>
  <c r="B245" i="90"/>
  <c r="A245" i="90"/>
  <c r="D244" i="90"/>
  <c r="C244" i="90"/>
  <c r="B244" i="90"/>
  <c r="A244" i="90"/>
  <c r="D243" i="90"/>
  <c r="C243" i="90"/>
  <c r="B243" i="90"/>
  <c r="A243" i="90"/>
  <c r="D242" i="90"/>
  <c r="C242" i="90"/>
  <c r="B242" i="90"/>
  <c r="A242" i="90"/>
  <c r="D241" i="90"/>
  <c r="C241" i="90"/>
  <c r="B241" i="90"/>
  <c r="A241" i="90"/>
  <c r="D240" i="90"/>
  <c r="C240" i="90"/>
  <c r="B240" i="90"/>
  <c r="A240" i="90"/>
  <c r="D239" i="90"/>
  <c r="C239" i="90"/>
  <c r="B239" i="90"/>
  <c r="A239" i="90"/>
  <c r="D238" i="90"/>
  <c r="C238" i="90"/>
  <c r="B238" i="90"/>
  <c r="A238" i="90"/>
  <c r="D237" i="90"/>
  <c r="C237" i="90"/>
  <c r="B237" i="90"/>
  <c r="A237" i="90"/>
  <c r="D236" i="90"/>
  <c r="C236" i="90"/>
  <c r="B236" i="90"/>
  <c r="A236" i="90"/>
  <c r="D235" i="90"/>
  <c r="C235" i="90"/>
  <c r="B235" i="90"/>
  <c r="A235" i="90"/>
  <c r="D234" i="90"/>
  <c r="C234" i="90"/>
  <c r="B234" i="90"/>
  <c r="A234" i="90"/>
  <c r="D233" i="90"/>
  <c r="C233" i="90"/>
  <c r="B233" i="90"/>
  <c r="A233" i="90"/>
  <c r="D232" i="90"/>
  <c r="C232" i="90"/>
  <c r="B232" i="90"/>
  <c r="A232" i="90"/>
  <c r="D231" i="90"/>
  <c r="C231" i="90"/>
  <c r="B231" i="90"/>
  <c r="A231" i="90"/>
  <c r="D230" i="90"/>
  <c r="C230" i="90"/>
  <c r="B230" i="90"/>
  <c r="A230" i="90"/>
  <c r="D229" i="90"/>
  <c r="C229" i="90"/>
  <c r="B229" i="90"/>
  <c r="A229" i="90"/>
  <c r="D228" i="90"/>
  <c r="C228" i="90"/>
  <c r="B228" i="90"/>
  <c r="A228" i="90"/>
  <c r="D227" i="90"/>
  <c r="C227" i="90"/>
  <c r="B227" i="90"/>
  <c r="A227" i="90"/>
  <c r="D226" i="90"/>
  <c r="C226" i="90"/>
  <c r="B226" i="90"/>
  <c r="A226" i="90"/>
  <c r="D225" i="90"/>
  <c r="C225" i="90"/>
  <c r="B225" i="90"/>
  <c r="A225" i="90"/>
  <c r="D224" i="90"/>
  <c r="C224" i="90"/>
  <c r="B224" i="90"/>
  <c r="A224" i="90"/>
  <c r="D223" i="90"/>
  <c r="C223" i="90"/>
  <c r="B223" i="90"/>
  <c r="A223" i="90"/>
  <c r="D222" i="90"/>
  <c r="C222" i="90"/>
  <c r="B222" i="90"/>
  <c r="A222" i="90"/>
  <c r="D221" i="90"/>
  <c r="C221" i="90"/>
  <c r="B221" i="90"/>
  <c r="A221" i="90"/>
  <c r="D220" i="90"/>
  <c r="C220" i="90"/>
  <c r="B220" i="90"/>
  <c r="A220" i="90"/>
  <c r="D219" i="90"/>
  <c r="C219" i="90"/>
  <c r="B219" i="90"/>
  <c r="A219" i="90"/>
  <c r="D218" i="90"/>
  <c r="C218" i="90"/>
  <c r="B218" i="90"/>
  <c r="A218" i="90"/>
  <c r="D217" i="90"/>
  <c r="C217" i="90"/>
  <c r="B217" i="90"/>
  <c r="A217" i="90"/>
  <c r="D216" i="90"/>
  <c r="C216" i="90"/>
  <c r="B216" i="90"/>
  <c r="A216" i="90"/>
  <c r="D215" i="90"/>
  <c r="C215" i="90"/>
  <c r="B215" i="90"/>
  <c r="A215" i="90"/>
  <c r="D214" i="90"/>
  <c r="C214" i="90"/>
  <c r="B214" i="90"/>
  <c r="A214" i="90"/>
  <c r="D213" i="90"/>
  <c r="C213" i="90"/>
  <c r="B213" i="90"/>
  <c r="A213" i="90"/>
  <c r="D212" i="90"/>
  <c r="C212" i="90"/>
  <c r="B212" i="90"/>
  <c r="A212" i="90"/>
  <c r="D211" i="90"/>
  <c r="C211" i="90"/>
  <c r="B211" i="90"/>
  <c r="A211" i="90"/>
  <c r="D210" i="90"/>
  <c r="C210" i="90"/>
  <c r="B210" i="90"/>
  <c r="A210" i="90"/>
  <c r="D209" i="90"/>
  <c r="C209" i="90"/>
  <c r="B209" i="90"/>
  <c r="A209" i="90"/>
  <c r="D208" i="90"/>
  <c r="C208" i="90"/>
  <c r="B208" i="90"/>
  <c r="A208" i="90"/>
  <c r="D207" i="90"/>
  <c r="C207" i="90"/>
  <c r="B207" i="90"/>
  <c r="A207" i="90"/>
  <c r="D206" i="90"/>
  <c r="C206" i="90"/>
  <c r="B206" i="90"/>
  <c r="A206" i="90"/>
  <c r="D205" i="90"/>
  <c r="C205" i="90"/>
  <c r="B205" i="90"/>
  <c r="A205" i="90"/>
  <c r="D204" i="90"/>
  <c r="C204" i="90"/>
  <c r="B204" i="90"/>
  <c r="A204" i="90"/>
  <c r="D203" i="90"/>
  <c r="C203" i="90"/>
  <c r="B203" i="90"/>
  <c r="A203" i="90"/>
  <c r="D202" i="90"/>
  <c r="C202" i="90"/>
  <c r="B202" i="90"/>
  <c r="A202" i="90"/>
  <c r="D201" i="90"/>
  <c r="C201" i="90"/>
  <c r="B201" i="90"/>
  <c r="A201" i="90"/>
  <c r="D200" i="90"/>
  <c r="C200" i="90"/>
  <c r="B200" i="90"/>
  <c r="A200" i="90"/>
  <c r="D199" i="90"/>
  <c r="C199" i="90"/>
  <c r="B199" i="90"/>
  <c r="A199" i="90"/>
  <c r="D198" i="90"/>
  <c r="C198" i="90"/>
  <c r="B198" i="90"/>
  <c r="A198" i="90"/>
  <c r="D197" i="90"/>
  <c r="C197" i="90"/>
  <c r="B197" i="90"/>
  <c r="A197" i="90"/>
  <c r="D196" i="90"/>
  <c r="C196" i="90"/>
  <c r="B196" i="90"/>
  <c r="A196" i="90"/>
  <c r="D195" i="90"/>
  <c r="C195" i="90"/>
  <c r="B195" i="90"/>
  <c r="A195" i="90"/>
  <c r="D194" i="90"/>
  <c r="C194" i="90"/>
  <c r="B194" i="90"/>
  <c r="A194" i="90"/>
  <c r="D193" i="90"/>
  <c r="C193" i="90"/>
  <c r="B193" i="90"/>
  <c r="A193" i="90"/>
  <c r="D192" i="90"/>
  <c r="C192" i="90"/>
  <c r="B192" i="90"/>
  <c r="A192" i="90"/>
  <c r="D191" i="90"/>
  <c r="C191" i="90"/>
  <c r="B191" i="90"/>
  <c r="A191" i="90"/>
  <c r="D190" i="90"/>
  <c r="C190" i="90"/>
  <c r="B190" i="90"/>
  <c r="A190" i="90"/>
  <c r="D189" i="90"/>
  <c r="C189" i="90"/>
  <c r="B189" i="90"/>
  <c r="A189" i="90"/>
  <c r="D188" i="90"/>
  <c r="C188" i="90"/>
  <c r="B188" i="90"/>
  <c r="A188" i="90"/>
  <c r="D187" i="90"/>
  <c r="C187" i="90"/>
  <c r="B187" i="90"/>
  <c r="A187" i="90"/>
  <c r="D186" i="90"/>
  <c r="C186" i="90"/>
  <c r="B186" i="90"/>
  <c r="A186" i="90"/>
  <c r="D185" i="90"/>
  <c r="C185" i="90"/>
  <c r="B185" i="90"/>
  <c r="A185" i="90"/>
  <c r="D184" i="90"/>
  <c r="C184" i="90"/>
  <c r="B184" i="90"/>
  <c r="A184" i="90"/>
  <c r="D183" i="90"/>
  <c r="C183" i="90"/>
  <c r="B183" i="90"/>
  <c r="A183" i="90"/>
  <c r="D182" i="90"/>
  <c r="C182" i="90"/>
  <c r="B182" i="90"/>
  <c r="A182" i="90"/>
  <c r="D181" i="90"/>
  <c r="C181" i="90"/>
  <c r="B181" i="90"/>
  <c r="A181" i="90"/>
  <c r="D180" i="90"/>
  <c r="C180" i="90"/>
  <c r="B180" i="90"/>
  <c r="A180" i="90"/>
  <c r="D179" i="90"/>
  <c r="C179" i="90"/>
  <c r="B179" i="90"/>
  <c r="A179" i="90"/>
  <c r="D178" i="90"/>
  <c r="C178" i="90"/>
  <c r="B178" i="90"/>
  <c r="A178" i="90"/>
  <c r="D177" i="90"/>
  <c r="C177" i="90"/>
  <c r="B177" i="90"/>
  <c r="A177" i="90"/>
  <c r="D176" i="90"/>
  <c r="C176" i="90"/>
  <c r="B176" i="90"/>
  <c r="A176" i="90"/>
  <c r="D175" i="90"/>
  <c r="C175" i="90"/>
  <c r="B175" i="90"/>
  <c r="A175" i="90"/>
  <c r="D174" i="90"/>
  <c r="C174" i="90"/>
  <c r="B174" i="90"/>
  <c r="A174" i="90"/>
  <c r="D173" i="90"/>
  <c r="C173" i="90"/>
  <c r="B173" i="90"/>
  <c r="A173" i="90"/>
  <c r="D172" i="90"/>
  <c r="C172" i="90"/>
  <c r="B172" i="90"/>
  <c r="A172" i="90"/>
  <c r="D171" i="90"/>
  <c r="C171" i="90"/>
  <c r="B171" i="90"/>
  <c r="A171" i="90"/>
  <c r="D170" i="90"/>
  <c r="C170" i="90"/>
  <c r="B170" i="90"/>
  <c r="A170" i="90"/>
  <c r="D169" i="90"/>
  <c r="C169" i="90"/>
  <c r="B169" i="90"/>
  <c r="A169" i="90"/>
  <c r="D168" i="90"/>
  <c r="C168" i="90"/>
  <c r="B168" i="90"/>
  <c r="A168" i="90"/>
  <c r="D167" i="90"/>
  <c r="C167" i="90"/>
  <c r="B167" i="90"/>
  <c r="A167" i="90"/>
  <c r="D166" i="90"/>
  <c r="C166" i="90"/>
  <c r="B166" i="90"/>
  <c r="A166" i="90"/>
  <c r="D165" i="90"/>
  <c r="C165" i="90"/>
  <c r="B165" i="90"/>
  <c r="A165" i="90"/>
  <c r="D164" i="90"/>
  <c r="C164" i="90"/>
  <c r="B164" i="90"/>
  <c r="A164" i="90"/>
  <c r="D163" i="90"/>
  <c r="C163" i="90"/>
  <c r="B163" i="90"/>
  <c r="A163" i="90"/>
  <c r="D162" i="90"/>
  <c r="C162" i="90"/>
  <c r="B162" i="90"/>
  <c r="A162" i="90"/>
  <c r="D161" i="90"/>
  <c r="C161" i="90"/>
  <c r="B161" i="90"/>
  <c r="A161" i="90"/>
  <c r="D160" i="90"/>
  <c r="C160" i="90"/>
  <c r="B160" i="90"/>
  <c r="A160" i="90"/>
  <c r="D159" i="90"/>
  <c r="C159" i="90"/>
  <c r="B159" i="90"/>
  <c r="A159" i="90"/>
  <c r="D158" i="90"/>
  <c r="C158" i="90"/>
  <c r="B158" i="90"/>
  <c r="A158" i="90"/>
  <c r="D157" i="90"/>
  <c r="C157" i="90"/>
  <c r="B157" i="90"/>
  <c r="A157" i="90"/>
  <c r="D156" i="90"/>
  <c r="C156" i="90"/>
  <c r="B156" i="90"/>
  <c r="A156" i="90"/>
  <c r="D155" i="90"/>
  <c r="C155" i="90"/>
  <c r="B155" i="90"/>
  <c r="A155" i="90"/>
  <c r="D154" i="90"/>
  <c r="C154" i="90"/>
  <c r="B154" i="90"/>
  <c r="A154" i="90"/>
  <c r="D153" i="90"/>
  <c r="C153" i="90"/>
  <c r="B153" i="90"/>
  <c r="A153" i="90"/>
  <c r="D152" i="90"/>
  <c r="C152" i="90"/>
  <c r="B152" i="90"/>
  <c r="A152" i="90"/>
  <c r="D151" i="90"/>
  <c r="C151" i="90"/>
  <c r="B151" i="90"/>
  <c r="A151" i="90"/>
  <c r="D150" i="90"/>
  <c r="C150" i="90"/>
  <c r="B150" i="90"/>
  <c r="A150" i="90"/>
  <c r="D149" i="90"/>
  <c r="C149" i="90"/>
  <c r="B149" i="90"/>
  <c r="A149" i="90"/>
  <c r="D148" i="90"/>
  <c r="C148" i="90"/>
  <c r="B148" i="90"/>
  <c r="A148" i="90"/>
  <c r="D147" i="90"/>
  <c r="C147" i="90"/>
  <c r="B147" i="90"/>
  <c r="A147" i="90"/>
  <c r="D146" i="90"/>
  <c r="C146" i="90"/>
  <c r="B146" i="90"/>
  <c r="A146" i="90"/>
  <c r="D145" i="90"/>
  <c r="C145" i="90"/>
  <c r="B145" i="90"/>
  <c r="A145" i="90"/>
  <c r="D144" i="90"/>
  <c r="C144" i="90"/>
  <c r="B144" i="90"/>
  <c r="A144" i="90"/>
  <c r="D143" i="90"/>
  <c r="C143" i="90"/>
  <c r="B143" i="90"/>
  <c r="A143" i="90"/>
  <c r="D142" i="90"/>
  <c r="C142" i="90"/>
  <c r="B142" i="90"/>
  <c r="A142" i="90"/>
  <c r="D141" i="90"/>
  <c r="C141" i="90"/>
  <c r="B141" i="90"/>
  <c r="A141" i="90"/>
  <c r="D140" i="90"/>
  <c r="C140" i="90"/>
  <c r="B140" i="90"/>
  <c r="A140" i="90"/>
  <c r="D139" i="90"/>
  <c r="C139" i="90"/>
  <c r="B139" i="90"/>
  <c r="A139" i="90"/>
  <c r="D138" i="90"/>
  <c r="C138" i="90"/>
  <c r="B138" i="90"/>
  <c r="A138" i="90"/>
  <c r="D137" i="90"/>
  <c r="C137" i="90"/>
  <c r="B137" i="90"/>
  <c r="A137" i="90"/>
  <c r="D136" i="90"/>
  <c r="C136" i="90"/>
  <c r="B136" i="90"/>
  <c r="A136" i="90"/>
  <c r="D135" i="90"/>
  <c r="C135" i="90"/>
  <c r="B135" i="90"/>
  <c r="A135" i="90"/>
  <c r="D134" i="90"/>
  <c r="C134" i="90"/>
  <c r="B134" i="90"/>
  <c r="A134" i="90"/>
  <c r="D133" i="90"/>
  <c r="C133" i="90"/>
  <c r="B133" i="90"/>
  <c r="A133" i="90"/>
  <c r="D132" i="90"/>
  <c r="C132" i="90"/>
  <c r="B132" i="90"/>
  <c r="A132" i="90"/>
  <c r="D131" i="90"/>
  <c r="C131" i="90"/>
  <c r="B131" i="90"/>
  <c r="A131" i="90"/>
  <c r="D130" i="90"/>
  <c r="C130" i="90"/>
  <c r="B130" i="90"/>
  <c r="A130" i="90"/>
  <c r="D129" i="90"/>
  <c r="C129" i="90"/>
  <c r="B129" i="90"/>
  <c r="A129" i="90"/>
  <c r="D128" i="90"/>
  <c r="C128" i="90"/>
  <c r="B128" i="90"/>
  <c r="A128" i="90"/>
  <c r="D127" i="90"/>
  <c r="C127" i="90"/>
  <c r="B127" i="90"/>
  <c r="A127" i="90"/>
  <c r="D126" i="90"/>
  <c r="C126" i="90"/>
  <c r="B126" i="90"/>
  <c r="A126" i="90"/>
  <c r="D125" i="90"/>
  <c r="C125" i="90"/>
  <c r="B125" i="90"/>
  <c r="A125" i="90"/>
  <c r="D124" i="90"/>
  <c r="C124" i="90"/>
  <c r="B124" i="90"/>
  <c r="A124" i="90"/>
  <c r="D123" i="90"/>
  <c r="C123" i="90"/>
  <c r="B123" i="90"/>
  <c r="A123" i="90"/>
  <c r="D122" i="90"/>
  <c r="C122" i="90"/>
  <c r="B122" i="90"/>
  <c r="A122" i="90"/>
  <c r="D121" i="90"/>
  <c r="C121" i="90"/>
  <c r="B121" i="90"/>
  <c r="A121" i="90"/>
  <c r="D120" i="90"/>
  <c r="C120" i="90"/>
  <c r="B120" i="90"/>
  <c r="A120" i="90"/>
  <c r="D119" i="90"/>
  <c r="C119" i="90"/>
  <c r="B119" i="90"/>
  <c r="A119" i="90"/>
  <c r="D118" i="90"/>
  <c r="C118" i="90"/>
  <c r="B118" i="90"/>
  <c r="A118" i="90"/>
  <c r="D117" i="90"/>
  <c r="C117" i="90"/>
  <c r="B117" i="90"/>
  <c r="A117" i="90"/>
  <c r="D116" i="90"/>
  <c r="C116" i="90"/>
  <c r="B116" i="90"/>
  <c r="A116" i="90"/>
  <c r="D115" i="90"/>
  <c r="C115" i="90"/>
  <c r="B115" i="90"/>
  <c r="A115" i="90"/>
  <c r="D114" i="90"/>
  <c r="C114" i="90"/>
  <c r="B114" i="90"/>
  <c r="A114" i="90"/>
  <c r="D113" i="90"/>
  <c r="C113" i="90"/>
  <c r="B113" i="90"/>
  <c r="A113" i="90"/>
  <c r="D112" i="90"/>
  <c r="C112" i="90"/>
  <c r="B112" i="90"/>
  <c r="A112" i="90"/>
  <c r="D111" i="90"/>
  <c r="C111" i="90"/>
  <c r="B111" i="90"/>
  <c r="A111" i="90"/>
  <c r="D110" i="90"/>
  <c r="C110" i="90"/>
  <c r="B110" i="90"/>
  <c r="A110" i="90"/>
  <c r="D109" i="90"/>
  <c r="C109" i="90"/>
  <c r="B109" i="90"/>
  <c r="A109" i="90"/>
  <c r="D108" i="90"/>
  <c r="C108" i="90"/>
  <c r="B108" i="90"/>
  <c r="A108" i="90"/>
  <c r="D107" i="90"/>
  <c r="C107" i="90"/>
  <c r="B107" i="90"/>
  <c r="A107" i="90"/>
  <c r="D106" i="90"/>
  <c r="C106" i="90"/>
  <c r="B106" i="90"/>
  <c r="A106" i="90"/>
  <c r="D105" i="90"/>
  <c r="C105" i="90"/>
  <c r="B105" i="90"/>
  <c r="A105" i="90"/>
  <c r="D104" i="90"/>
  <c r="C104" i="90"/>
  <c r="B104" i="90"/>
  <c r="A104" i="90"/>
  <c r="D103" i="90"/>
  <c r="C103" i="90"/>
  <c r="B103" i="90"/>
  <c r="A103" i="90"/>
  <c r="D102" i="90"/>
  <c r="C102" i="90"/>
  <c r="B102" i="90"/>
  <c r="A102" i="90"/>
  <c r="D101" i="90"/>
  <c r="C101" i="90"/>
  <c r="B101" i="90"/>
  <c r="A101" i="90"/>
  <c r="D100" i="90"/>
  <c r="C100" i="90"/>
  <c r="B100" i="90"/>
  <c r="A100" i="90"/>
  <c r="D99" i="90"/>
  <c r="C99" i="90"/>
  <c r="B99" i="90"/>
  <c r="A99" i="90"/>
  <c r="D98" i="90"/>
  <c r="C98" i="90"/>
  <c r="B98" i="90"/>
  <c r="A98" i="90"/>
  <c r="D97" i="90"/>
  <c r="C97" i="90"/>
  <c r="B97" i="90"/>
  <c r="A97" i="90"/>
  <c r="D96" i="90"/>
  <c r="C96" i="90"/>
  <c r="B96" i="90"/>
  <c r="A96" i="90"/>
  <c r="D95" i="90"/>
  <c r="C95" i="90"/>
  <c r="B95" i="90"/>
  <c r="A95" i="90"/>
  <c r="D94" i="90"/>
  <c r="C94" i="90"/>
  <c r="B94" i="90"/>
  <c r="A94" i="90"/>
  <c r="D93" i="90"/>
  <c r="C93" i="90"/>
  <c r="B93" i="90"/>
  <c r="A93" i="90"/>
  <c r="D92" i="90"/>
  <c r="C92" i="90"/>
  <c r="B92" i="90"/>
  <c r="A92" i="90"/>
  <c r="D91" i="90"/>
  <c r="C91" i="90"/>
  <c r="B91" i="90"/>
  <c r="A91" i="90"/>
  <c r="D90" i="90"/>
  <c r="C90" i="90"/>
  <c r="B90" i="90"/>
  <c r="A90" i="90"/>
  <c r="D89" i="90"/>
  <c r="C89" i="90"/>
  <c r="B89" i="90"/>
  <c r="A89" i="90"/>
  <c r="D88" i="90"/>
  <c r="C88" i="90"/>
  <c r="B88" i="90"/>
  <c r="A88" i="90"/>
  <c r="D87" i="90"/>
  <c r="C87" i="90"/>
  <c r="B87" i="90"/>
  <c r="A87" i="90"/>
  <c r="D86" i="90"/>
  <c r="C86" i="90"/>
  <c r="B86" i="90"/>
  <c r="A86" i="90"/>
  <c r="D85" i="90"/>
  <c r="C85" i="90"/>
  <c r="B85" i="90"/>
  <c r="A85" i="90"/>
  <c r="D84" i="90"/>
  <c r="C84" i="90"/>
  <c r="B84" i="90"/>
  <c r="A84" i="90"/>
  <c r="D83" i="90"/>
  <c r="C83" i="90"/>
  <c r="B83" i="90"/>
  <c r="A83" i="90"/>
  <c r="D82" i="90"/>
  <c r="C82" i="90"/>
  <c r="B82" i="90"/>
  <c r="A82" i="90"/>
  <c r="D81" i="90"/>
  <c r="C81" i="90"/>
  <c r="B81" i="90"/>
  <c r="A81" i="90"/>
  <c r="D80" i="90"/>
  <c r="C80" i="90"/>
  <c r="B80" i="90"/>
  <c r="A80" i="90"/>
  <c r="D79" i="90"/>
  <c r="C79" i="90"/>
  <c r="B79" i="90"/>
  <c r="A79" i="90"/>
  <c r="D78" i="90"/>
  <c r="C78" i="90"/>
  <c r="B78" i="90"/>
  <c r="A78" i="90"/>
  <c r="D77" i="90"/>
  <c r="C77" i="90"/>
  <c r="B77" i="90"/>
  <c r="A77" i="90"/>
  <c r="D76" i="90"/>
  <c r="C76" i="90"/>
  <c r="B76" i="90"/>
  <c r="A76" i="90"/>
  <c r="D75" i="90"/>
  <c r="C75" i="90"/>
  <c r="B75" i="90"/>
  <c r="A75" i="90"/>
  <c r="D74" i="90"/>
  <c r="C74" i="90"/>
  <c r="B74" i="90"/>
  <c r="A74" i="90"/>
  <c r="D73" i="90"/>
  <c r="C73" i="90"/>
  <c r="B73" i="90"/>
  <c r="A73" i="90"/>
  <c r="D72" i="90"/>
  <c r="C72" i="90"/>
  <c r="B72" i="90"/>
  <c r="A72" i="90"/>
  <c r="D71" i="90"/>
  <c r="C71" i="90"/>
  <c r="B71" i="90"/>
  <c r="A71" i="90"/>
  <c r="D70" i="90"/>
  <c r="C70" i="90"/>
  <c r="B70" i="90"/>
  <c r="A70" i="90"/>
  <c r="D69" i="90"/>
  <c r="C69" i="90"/>
  <c r="B69" i="90"/>
  <c r="A69" i="90"/>
  <c r="D68" i="90"/>
  <c r="C68" i="90"/>
  <c r="B68" i="90"/>
  <c r="A68" i="90"/>
  <c r="D67" i="90"/>
  <c r="C67" i="90"/>
  <c r="B67" i="90"/>
  <c r="A67" i="90"/>
  <c r="D66" i="90"/>
  <c r="C66" i="90"/>
  <c r="B66" i="90"/>
  <c r="A66" i="90"/>
  <c r="D65" i="90"/>
  <c r="C65" i="90"/>
  <c r="B65" i="90"/>
  <c r="A65" i="90"/>
  <c r="D64" i="90"/>
  <c r="C64" i="90"/>
  <c r="B64" i="90"/>
  <c r="A64" i="90"/>
  <c r="D63" i="90"/>
  <c r="C63" i="90"/>
  <c r="B63" i="90"/>
  <c r="A63" i="90"/>
  <c r="D62" i="90"/>
  <c r="C62" i="90"/>
  <c r="B62" i="90"/>
  <c r="A62" i="90"/>
  <c r="D61" i="90"/>
  <c r="C61" i="90"/>
  <c r="B61" i="90"/>
  <c r="A61" i="90"/>
  <c r="D60" i="90"/>
  <c r="C60" i="90"/>
  <c r="B60" i="90"/>
  <c r="A60" i="90"/>
  <c r="D59" i="90"/>
  <c r="C59" i="90"/>
  <c r="B59" i="90"/>
  <c r="A59" i="90"/>
  <c r="D58" i="90"/>
  <c r="C58" i="90"/>
  <c r="B58" i="90"/>
  <c r="A58" i="90"/>
  <c r="D57" i="90"/>
  <c r="C57" i="90"/>
  <c r="B57" i="90"/>
  <c r="A57" i="90"/>
  <c r="D56" i="90"/>
  <c r="C56" i="90"/>
  <c r="B56" i="90"/>
  <c r="A56" i="90"/>
  <c r="D55" i="90"/>
  <c r="C55" i="90"/>
  <c r="B55" i="90"/>
  <c r="A55" i="90"/>
  <c r="D54" i="90"/>
  <c r="C54" i="90"/>
  <c r="B54" i="90"/>
  <c r="A54" i="90"/>
  <c r="D53" i="90"/>
  <c r="C53" i="90"/>
  <c r="B53" i="90"/>
  <c r="A53" i="90"/>
  <c r="D52" i="90"/>
  <c r="C52" i="90"/>
  <c r="B52" i="90"/>
  <c r="A52" i="90"/>
  <c r="D51" i="90"/>
  <c r="C51" i="90"/>
  <c r="B51" i="90"/>
  <c r="A51" i="90"/>
  <c r="D50" i="90"/>
  <c r="C50" i="90"/>
  <c r="B50" i="90"/>
  <c r="A50" i="90"/>
  <c r="D49" i="90"/>
  <c r="C49" i="90"/>
  <c r="B49" i="90"/>
  <c r="A49" i="90"/>
  <c r="D48" i="90"/>
  <c r="C48" i="90"/>
  <c r="B48" i="90"/>
  <c r="A48" i="90"/>
  <c r="D47" i="90"/>
  <c r="C47" i="90"/>
  <c r="B47" i="90"/>
  <c r="A47" i="90"/>
  <c r="D46" i="90"/>
  <c r="C46" i="90"/>
  <c r="B46" i="90"/>
  <c r="A46" i="90"/>
  <c r="D45" i="90"/>
  <c r="C45" i="90"/>
  <c r="B45" i="90"/>
  <c r="A45" i="90"/>
  <c r="D44" i="90"/>
  <c r="C44" i="90"/>
  <c r="B44" i="90"/>
  <c r="A44" i="90"/>
  <c r="D43" i="90"/>
  <c r="C43" i="90"/>
  <c r="B43" i="90"/>
  <c r="A43" i="90"/>
  <c r="D42" i="90"/>
  <c r="C42" i="90"/>
  <c r="B42" i="90"/>
  <c r="A42" i="90"/>
  <c r="D41" i="90"/>
  <c r="C41" i="90"/>
  <c r="B41" i="90"/>
  <c r="A41" i="90"/>
  <c r="D40" i="90"/>
  <c r="C40" i="90"/>
  <c r="B40" i="90"/>
  <c r="A40" i="90"/>
  <c r="D39" i="90"/>
  <c r="C39" i="90"/>
  <c r="B39" i="90"/>
  <c r="A39" i="90"/>
  <c r="D38" i="90"/>
  <c r="C38" i="90"/>
  <c r="B38" i="90"/>
  <c r="A38" i="90"/>
  <c r="D37" i="90"/>
  <c r="C37" i="90"/>
  <c r="B37" i="90"/>
  <c r="A37" i="90"/>
  <c r="D36" i="90"/>
  <c r="C36" i="90"/>
  <c r="B36" i="90"/>
  <c r="A36" i="90"/>
  <c r="D35" i="90"/>
  <c r="C35" i="90"/>
  <c r="B35" i="90"/>
  <c r="A35" i="90"/>
  <c r="D34" i="90"/>
  <c r="C34" i="90"/>
  <c r="B34" i="90"/>
  <c r="A34" i="90"/>
  <c r="D33" i="90"/>
  <c r="C33" i="90"/>
  <c r="B33" i="90"/>
  <c r="A33" i="90"/>
  <c r="D32" i="90"/>
  <c r="C32" i="90"/>
  <c r="B32" i="90"/>
  <c r="A32" i="90"/>
  <c r="D31" i="90"/>
  <c r="C31" i="90"/>
  <c r="B31" i="90"/>
  <c r="A31" i="90"/>
  <c r="D30" i="90"/>
  <c r="C30" i="90"/>
  <c r="B30" i="90"/>
  <c r="A30" i="90"/>
  <c r="D29" i="90"/>
  <c r="C29" i="90"/>
  <c r="B29" i="90"/>
  <c r="A29" i="90"/>
  <c r="D28" i="90"/>
  <c r="C28" i="90"/>
  <c r="B28" i="90"/>
  <c r="A28" i="90"/>
  <c r="D27" i="90"/>
  <c r="C27" i="90"/>
  <c r="B27" i="90"/>
  <c r="A27" i="90"/>
  <c r="D26" i="90"/>
  <c r="C26" i="90"/>
  <c r="B26" i="90"/>
  <c r="A26" i="90"/>
  <c r="D25" i="90"/>
  <c r="C25" i="90"/>
  <c r="B25" i="90"/>
  <c r="A25" i="90"/>
  <c r="D24" i="90"/>
  <c r="C24" i="90"/>
  <c r="B24" i="90"/>
  <c r="A24" i="90"/>
  <c r="D23" i="90"/>
  <c r="C23" i="90"/>
  <c r="B23" i="90"/>
  <c r="A23" i="90"/>
  <c r="D22" i="90"/>
  <c r="C22" i="90"/>
  <c r="B22" i="90"/>
  <c r="A22" i="90"/>
  <c r="D21" i="90"/>
  <c r="C21" i="90"/>
  <c r="B21" i="90"/>
  <c r="A21" i="90"/>
  <c r="D20" i="90"/>
  <c r="C20" i="90"/>
  <c r="B20" i="90"/>
  <c r="A20" i="90"/>
  <c r="D19" i="90"/>
  <c r="C19" i="90"/>
  <c r="B19" i="90"/>
  <c r="A19" i="90"/>
  <c r="D18" i="90"/>
  <c r="C18" i="90"/>
  <c r="B18" i="90"/>
  <c r="A18" i="90"/>
  <c r="D17" i="90"/>
  <c r="C17" i="90"/>
  <c r="B17" i="90"/>
  <c r="A17" i="90"/>
  <c r="D16" i="90"/>
  <c r="C16" i="90"/>
  <c r="B16" i="90"/>
  <c r="A16" i="90"/>
  <c r="D15" i="90"/>
  <c r="C15" i="90"/>
  <c r="B15" i="90"/>
  <c r="A15" i="90"/>
  <c r="D14" i="90"/>
  <c r="C14" i="90"/>
  <c r="B14" i="90"/>
  <c r="A14" i="90"/>
  <c r="D13" i="90"/>
  <c r="C13" i="90"/>
  <c r="B13" i="90"/>
  <c r="A13" i="90"/>
  <c r="K9" i="90"/>
  <c r="K8" i="90"/>
  <c r="K7" i="90"/>
  <c r="E7" i="90"/>
  <c r="K6" i="90"/>
  <c r="E6" i="90"/>
  <c r="K5" i="90"/>
  <c r="E5" i="90"/>
  <c r="A4" i="90"/>
  <c r="A3" i="90"/>
  <c r="A2" i="90"/>
  <c r="D512" i="89"/>
  <c r="C512" i="89"/>
  <c r="B512" i="89"/>
  <c r="A512" i="89"/>
  <c r="D511" i="89"/>
  <c r="C511" i="89"/>
  <c r="B511" i="89"/>
  <c r="A511" i="89"/>
  <c r="D510" i="89"/>
  <c r="C510" i="89"/>
  <c r="B510" i="89"/>
  <c r="A510" i="89"/>
  <c r="D509" i="89"/>
  <c r="C509" i="89"/>
  <c r="B509" i="89"/>
  <c r="A509" i="89"/>
  <c r="D508" i="89"/>
  <c r="C508" i="89"/>
  <c r="B508" i="89"/>
  <c r="A508" i="89"/>
  <c r="D507" i="89"/>
  <c r="C507" i="89"/>
  <c r="B507" i="89"/>
  <c r="A507" i="89"/>
  <c r="D506" i="89"/>
  <c r="C506" i="89"/>
  <c r="B506" i="89"/>
  <c r="A506" i="89"/>
  <c r="D505" i="89"/>
  <c r="C505" i="89"/>
  <c r="B505" i="89"/>
  <c r="A505" i="89"/>
  <c r="D504" i="89"/>
  <c r="C504" i="89"/>
  <c r="B504" i="89"/>
  <c r="A504" i="89"/>
  <c r="D503" i="89"/>
  <c r="C503" i="89"/>
  <c r="B503" i="89"/>
  <c r="A503" i="89"/>
  <c r="D502" i="89"/>
  <c r="C502" i="89"/>
  <c r="B502" i="89"/>
  <c r="A502" i="89"/>
  <c r="D501" i="89"/>
  <c r="C501" i="89"/>
  <c r="B501" i="89"/>
  <c r="A501" i="89"/>
  <c r="D500" i="89"/>
  <c r="C500" i="89"/>
  <c r="B500" i="89"/>
  <c r="A500" i="89"/>
  <c r="D499" i="89"/>
  <c r="C499" i="89"/>
  <c r="B499" i="89"/>
  <c r="A499" i="89"/>
  <c r="D498" i="89"/>
  <c r="C498" i="89"/>
  <c r="B498" i="89"/>
  <c r="A498" i="89"/>
  <c r="D497" i="89"/>
  <c r="C497" i="89"/>
  <c r="B497" i="89"/>
  <c r="A497" i="89"/>
  <c r="D496" i="89"/>
  <c r="C496" i="89"/>
  <c r="B496" i="89"/>
  <c r="A496" i="89"/>
  <c r="D495" i="89"/>
  <c r="C495" i="89"/>
  <c r="B495" i="89"/>
  <c r="A495" i="89"/>
  <c r="D494" i="89"/>
  <c r="C494" i="89"/>
  <c r="B494" i="89"/>
  <c r="A494" i="89"/>
  <c r="D493" i="89"/>
  <c r="C493" i="89"/>
  <c r="B493" i="89"/>
  <c r="A493" i="89"/>
  <c r="D492" i="89"/>
  <c r="C492" i="89"/>
  <c r="B492" i="89"/>
  <c r="A492" i="89"/>
  <c r="D491" i="89"/>
  <c r="C491" i="89"/>
  <c r="B491" i="89"/>
  <c r="A491" i="89"/>
  <c r="D490" i="89"/>
  <c r="C490" i="89"/>
  <c r="B490" i="89"/>
  <c r="A490" i="89"/>
  <c r="D489" i="89"/>
  <c r="C489" i="89"/>
  <c r="B489" i="89"/>
  <c r="A489" i="89"/>
  <c r="D488" i="89"/>
  <c r="C488" i="89"/>
  <c r="B488" i="89"/>
  <c r="A488" i="89"/>
  <c r="D487" i="89"/>
  <c r="C487" i="89"/>
  <c r="B487" i="89"/>
  <c r="A487" i="89"/>
  <c r="D486" i="89"/>
  <c r="C486" i="89"/>
  <c r="B486" i="89"/>
  <c r="A486" i="89"/>
  <c r="D485" i="89"/>
  <c r="C485" i="89"/>
  <c r="B485" i="89"/>
  <c r="A485" i="89"/>
  <c r="D484" i="89"/>
  <c r="C484" i="89"/>
  <c r="B484" i="89"/>
  <c r="A484" i="89"/>
  <c r="D483" i="89"/>
  <c r="C483" i="89"/>
  <c r="B483" i="89"/>
  <c r="A483" i="89"/>
  <c r="D482" i="89"/>
  <c r="C482" i="89"/>
  <c r="B482" i="89"/>
  <c r="A482" i="89"/>
  <c r="D481" i="89"/>
  <c r="C481" i="89"/>
  <c r="B481" i="89"/>
  <c r="A481" i="89"/>
  <c r="D480" i="89"/>
  <c r="C480" i="89"/>
  <c r="B480" i="89"/>
  <c r="A480" i="89"/>
  <c r="D479" i="89"/>
  <c r="C479" i="89"/>
  <c r="B479" i="89"/>
  <c r="A479" i="89"/>
  <c r="D478" i="89"/>
  <c r="C478" i="89"/>
  <c r="B478" i="89"/>
  <c r="A478" i="89"/>
  <c r="D477" i="89"/>
  <c r="C477" i="89"/>
  <c r="B477" i="89"/>
  <c r="A477" i="89"/>
  <c r="D476" i="89"/>
  <c r="C476" i="89"/>
  <c r="B476" i="89"/>
  <c r="A476" i="89"/>
  <c r="D475" i="89"/>
  <c r="C475" i="89"/>
  <c r="B475" i="89"/>
  <c r="A475" i="89"/>
  <c r="D474" i="89"/>
  <c r="C474" i="89"/>
  <c r="B474" i="89"/>
  <c r="A474" i="89"/>
  <c r="D473" i="89"/>
  <c r="C473" i="89"/>
  <c r="B473" i="89"/>
  <c r="A473" i="89"/>
  <c r="D472" i="89"/>
  <c r="C472" i="89"/>
  <c r="B472" i="89"/>
  <c r="A472" i="89"/>
  <c r="D471" i="89"/>
  <c r="C471" i="89"/>
  <c r="B471" i="89"/>
  <c r="A471" i="89"/>
  <c r="D470" i="89"/>
  <c r="C470" i="89"/>
  <c r="B470" i="89"/>
  <c r="A470" i="89"/>
  <c r="D469" i="89"/>
  <c r="C469" i="89"/>
  <c r="B469" i="89"/>
  <c r="A469" i="89"/>
  <c r="D468" i="89"/>
  <c r="C468" i="89"/>
  <c r="B468" i="89"/>
  <c r="A468" i="89"/>
  <c r="D467" i="89"/>
  <c r="C467" i="89"/>
  <c r="B467" i="89"/>
  <c r="A467" i="89"/>
  <c r="D466" i="89"/>
  <c r="C466" i="89"/>
  <c r="B466" i="89"/>
  <c r="A466" i="89"/>
  <c r="D465" i="89"/>
  <c r="C465" i="89"/>
  <c r="B465" i="89"/>
  <c r="A465" i="89"/>
  <c r="D464" i="89"/>
  <c r="C464" i="89"/>
  <c r="B464" i="89"/>
  <c r="A464" i="89"/>
  <c r="D463" i="89"/>
  <c r="C463" i="89"/>
  <c r="B463" i="89"/>
  <c r="A463" i="89"/>
  <c r="D462" i="89"/>
  <c r="C462" i="89"/>
  <c r="B462" i="89"/>
  <c r="A462" i="89"/>
  <c r="D461" i="89"/>
  <c r="C461" i="89"/>
  <c r="B461" i="89"/>
  <c r="A461" i="89"/>
  <c r="D460" i="89"/>
  <c r="C460" i="89"/>
  <c r="B460" i="89"/>
  <c r="A460" i="89"/>
  <c r="D459" i="89"/>
  <c r="C459" i="89"/>
  <c r="B459" i="89"/>
  <c r="A459" i="89"/>
  <c r="D458" i="89"/>
  <c r="C458" i="89"/>
  <c r="B458" i="89"/>
  <c r="A458" i="89"/>
  <c r="D457" i="89"/>
  <c r="C457" i="89"/>
  <c r="B457" i="89"/>
  <c r="A457" i="89"/>
  <c r="D456" i="89"/>
  <c r="C456" i="89"/>
  <c r="B456" i="89"/>
  <c r="A456" i="89"/>
  <c r="D455" i="89"/>
  <c r="C455" i="89"/>
  <c r="B455" i="89"/>
  <c r="A455" i="89"/>
  <c r="D454" i="89"/>
  <c r="C454" i="89"/>
  <c r="B454" i="89"/>
  <c r="A454" i="89"/>
  <c r="D453" i="89"/>
  <c r="C453" i="89"/>
  <c r="B453" i="89"/>
  <c r="A453" i="89"/>
  <c r="D452" i="89"/>
  <c r="C452" i="89"/>
  <c r="B452" i="89"/>
  <c r="A452" i="89"/>
  <c r="D451" i="89"/>
  <c r="C451" i="89"/>
  <c r="B451" i="89"/>
  <c r="A451" i="89"/>
  <c r="D450" i="89"/>
  <c r="C450" i="89"/>
  <c r="B450" i="89"/>
  <c r="A450" i="89"/>
  <c r="D449" i="89"/>
  <c r="C449" i="89"/>
  <c r="B449" i="89"/>
  <c r="A449" i="89"/>
  <c r="D448" i="89"/>
  <c r="C448" i="89"/>
  <c r="B448" i="89"/>
  <c r="A448" i="89"/>
  <c r="D447" i="89"/>
  <c r="C447" i="89"/>
  <c r="B447" i="89"/>
  <c r="A447" i="89"/>
  <c r="D446" i="89"/>
  <c r="C446" i="89"/>
  <c r="B446" i="89"/>
  <c r="A446" i="89"/>
  <c r="D445" i="89"/>
  <c r="C445" i="89"/>
  <c r="B445" i="89"/>
  <c r="A445" i="89"/>
  <c r="D444" i="89"/>
  <c r="C444" i="89"/>
  <c r="B444" i="89"/>
  <c r="A444" i="89"/>
  <c r="D443" i="89"/>
  <c r="C443" i="89"/>
  <c r="B443" i="89"/>
  <c r="A443" i="89"/>
  <c r="D442" i="89"/>
  <c r="C442" i="89"/>
  <c r="B442" i="89"/>
  <c r="A442" i="89"/>
  <c r="D441" i="89"/>
  <c r="C441" i="89"/>
  <c r="B441" i="89"/>
  <c r="A441" i="89"/>
  <c r="D440" i="89"/>
  <c r="C440" i="89"/>
  <c r="B440" i="89"/>
  <c r="A440" i="89"/>
  <c r="D439" i="89"/>
  <c r="C439" i="89"/>
  <c r="B439" i="89"/>
  <c r="A439" i="89"/>
  <c r="D438" i="89"/>
  <c r="C438" i="89"/>
  <c r="B438" i="89"/>
  <c r="A438" i="89"/>
  <c r="D437" i="89"/>
  <c r="C437" i="89"/>
  <c r="B437" i="89"/>
  <c r="A437" i="89"/>
  <c r="D436" i="89"/>
  <c r="C436" i="89"/>
  <c r="B436" i="89"/>
  <c r="A436" i="89"/>
  <c r="D435" i="89"/>
  <c r="C435" i="89"/>
  <c r="B435" i="89"/>
  <c r="A435" i="89"/>
  <c r="D434" i="89"/>
  <c r="C434" i="89"/>
  <c r="B434" i="89"/>
  <c r="A434" i="89"/>
  <c r="D433" i="89"/>
  <c r="C433" i="89"/>
  <c r="B433" i="89"/>
  <c r="A433" i="89"/>
  <c r="D432" i="89"/>
  <c r="C432" i="89"/>
  <c r="B432" i="89"/>
  <c r="A432" i="89"/>
  <c r="D431" i="89"/>
  <c r="C431" i="89"/>
  <c r="B431" i="89"/>
  <c r="A431" i="89"/>
  <c r="D430" i="89"/>
  <c r="C430" i="89"/>
  <c r="B430" i="89"/>
  <c r="A430" i="89"/>
  <c r="D429" i="89"/>
  <c r="C429" i="89"/>
  <c r="B429" i="89"/>
  <c r="A429" i="89"/>
  <c r="D428" i="89"/>
  <c r="C428" i="89"/>
  <c r="B428" i="89"/>
  <c r="A428" i="89"/>
  <c r="D427" i="89"/>
  <c r="C427" i="89"/>
  <c r="B427" i="89"/>
  <c r="A427" i="89"/>
  <c r="D426" i="89"/>
  <c r="C426" i="89"/>
  <c r="B426" i="89"/>
  <c r="A426" i="89"/>
  <c r="D425" i="89"/>
  <c r="C425" i="89"/>
  <c r="B425" i="89"/>
  <c r="A425" i="89"/>
  <c r="D424" i="89"/>
  <c r="C424" i="89"/>
  <c r="B424" i="89"/>
  <c r="A424" i="89"/>
  <c r="D423" i="89"/>
  <c r="C423" i="89"/>
  <c r="B423" i="89"/>
  <c r="A423" i="89"/>
  <c r="D422" i="89"/>
  <c r="C422" i="89"/>
  <c r="B422" i="89"/>
  <c r="A422" i="89"/>
  <c r="D421" i="89"/>
  <c r="C421" i="89"/>
  <c r="B421" i="89"/>
  <c r="A421" i="89"/>
  <c r="D420" i="89"/>
  <c r="C420" i="89"/>
  <c r="B420" i="89"/>
  <c r="A420" i="89"/>
  <c r="D419" i="89"/>
  <c r="C419" i="89"/>
  <c r="B419" i="89"/>
  <c r="A419" i="89"/>
  <c r="D418" i="89"/>
  <c r="C418" i="89"/>
  <c r="B418" i="89"/>
  <c r="A418" i="89"/>
  <c r="D417" i="89"/>
  <c r="C417" i="89"/>
  <c r="B417" i="89"/>
  <c r="A417" i="89"/>
  <c r="D416" i="89"/>
  <c r="C416" i="89"/>
  <c r="B416" i="89"/>
  <c r="A416" i="89"/>
  <c r="D415" i="89"/>
  <c r="C415" i="89"/>
  <c r="B415" i="89"/>
  <c r="A415" i="89"/>
  <c r="D414" i="89"/>
  <c r="C414" i="89"/>
  <c r="B414" i="89"/>
  <c r="A414" i="89"/>
  <c r="D413" i="89"/>
  <c r="C413" i="89"/>
  <c r="B413" i="89"/>
  <c r="A413" i="89"/>
  <c r="D412" i="89"/>
  <c r="C412" i="89"/>
  <c r="B412" i="89"/>
  <c r="A412" i="89"/>
  <c r="D411" i="89"/>
  <c r="C411" i="89"/>
  <c r="B411" i="89"/>
  <c r="A411" i="89"/>
  <c r="D410" i="89"/>
  <c r="C410" i="89"/>
  <c r="B410" i="89"/>
  <c r="A410" i="89"/>
  <c r="D409" i="89"/>
  <c r="C409" i="89"/>
  <c r="B409" i="89"/>
  <c r="A409" i="89"/>
  <c r="D408" i="89"/>
  <c r="C408" i="89"/>
  <c r="B408" i="89"/>
  <c r="A408" i="89"/>
  <c r="D407" i="89"/>
  <c r="C407" i="89"/>
  <c r="B407" i="89"/>
  <c r="A407" i="89"/>
  <c r="D406" i="89"/>
  <c r="C406" i="89"/>
  <c r="B406" i="89"/>
  <c r="A406" i="89"/>
  <c r="D405" i="89"/>
  <c r="C405" i="89"/>
  <c r="B405" i="89"/>
  <c r="A405" i="89"/>
  <c r="D404" i="89"/>
  <c r="C404" i="89"/>
  <c r="B404" i="89"/>
  <c r="A404" i="89"/>
  <c r="D403" i="89"/>
  <c r="C403" i="89"/>
  <c r="B403" i="89"/>
  <c r="A403" i="89"/>
  <c r="D402" i="89"/>
  <c r="C402" i="89"/>
  <c r="B402" i="89"/>
  <c r="A402" i="89"/>
  <c r="D401" i="89"/>
  <c r="C401" i="89"/>
  <c r="B401" i="89"/>
  <c r="A401" i="89"/>
  <c r="D400" i="89"/>
  <c r="C400" i="89"/>
  <c r="B400" i="89"/>
  <c r="A400" i="89"/>
  <c r="D399" i="89"/>
  <c r="C399" i="89"/>
  <c r="B399" i="89"/>
  <c r="A399" i="89"/>
  <c r="D398" i="89"/>
  <c r="C398" i="89"/>
  <c r="B398" i="89"/>
  <c r="A398" i="89"/>
  <c r="D397" i="89"/>
  <c r="C397" i="89"/>
  <c r="B397" i="89"/>
  <c r="A397" i="89"/>
  <c r="D396" i="89"/>
  <c r="C396" i="89"/>
  <c r="B396" i="89"/>
  <c r="A396" i="89"/>
  <c r="D395" i="89"/>
  <c r="C395" i="89"/>
  <c r="B395" i="89"/>
  <c r="A395" i="89"/>
  <c r="D394" i="89"/>
  <c r="C394" i="89"/>
  <c r="B394" i="89"/>
  <c r="A394" i="89"/>
  <c r="D393" i="89"/>
  <c r="C393" i="89"/>
  <c r="B393" i="89"/>
  <c r="A393" i="89"/>
  <c r="D392" i="89"/>
  <c r="C392" i="89"/>
  <c r="B392" i="89"/>
  <c r="A392" i="89"/>
  <c r="D391" i="89"/>
  <c r="C391" i="89"/>
  <c r="B391" i="89"/>
  <c r="A391" i="89"/>
  <c r="D390" i="89"/>
  <c r="C390" i="89"/>
  <c r="B390" i="89"/>
  <c r="A390" i="89"/>
  <c r="D389" i="89"/>
  <c r="C389" i="89"/>
  <c r="B389" i="89"/>
  <c r="A389" i="89"/>
  <c r="D388" i="89"/>
  <c r="C388" i="89"/>
  <c r="B388" i="89"/>
  <c r="A388" i="89"/>
  <c r="D387" i="89"/>
  <c r="C387" i="89"/>
  <c r="B387" i="89"/>
  <c r="A387" i="89"/>
  <c r="D386" i="89"/>
  <c r="C386" i="89"/>
  <c r="B386" i="89"/>
  <c r="A386" i="89"/>
  <c r="D385" i="89"/>
  <c r="C385" i="89"/>
  <c r="B385" i="89"/>
  <c r="A385" i="89"/>
  <c r="D384" i="89"/>
  <c r="C384" i="89"/>
  <c r="B384" i="89"/>
  <c r="A384" i="89"/>
  <c r="D383" i="89"/>
  <c r="C383" i="89"/>
  <c r="B383" i="89"/>
  <c r="A383" i="89"/>
  <c r="D382" i="89"/>
  <c r="C382" i="89"/>
  <c r="B382" i="89"/>
  <c r="A382" i="89"/>
  <c r="D381" i="89"/>
  <c r="C381" i="89"/>
  <c r="B381" i="89"/>
  <c r="A381" i="89"/>
  <c r="D380" i="89"/>
  <c r="C380" i="89"/>
  <c r="B380" i="89"/>
  <c r="A380" i="89"/>
  <c r="D379" i="89"/>
  <c r="C379" i="89"/>
  <c r="B379" i="89"/>
  <c r="A379" i="89"/>
  <c r="D378" i="89"/>
  <c r="C378" i="89"/>
  <c r="B378" i="89"/>
  <c r="A378" i="89"/>
  <c r="D377" i="89"/>
  <c r="C377" i="89"/>
  <c r="B377" i="89"/>
  <c r="A377" i="89"/>
  <c r="D376" i="89"/>
  <c r="C376" i="89"/>
  <c r="B376" i="89"/>
  <c r="A376" i="89"/>
  <c r="D375" i="89"/>
  <c r="C375" i="89"/>
  <c r="B375" i="89"/>
  <c r="A375" i="89"/>
  <c r="D374" i="89"/>
  <c r="C374" i="89"/>
  <c r="B374" i="89"/>
  <c r="A374" i="89"/>
  <c r="D373" i="89"/>
  <c r="C373" i="89"/>
  <c r="B373" i="89"/>
  <c r="A373" i="89"/>
  <c r="D372" i="89"/>
  <c r="C372" i="89"/>
  <c r="B372" i="89"/>
  <c r="A372" i="89"/>
  <c r="D371" i="89"/>
  <c r="C371" i="89"/>
  <c r="B371" i="89"/>
  <c r="A371" i="89"/>
  <c r="D370" i="89"/>
  <c r="C370" i="89"/>
  <c r="B370" i="89"/>
  <c r="A370" i="89"/>
  <c r="D369" i="89"/>
  <c r="C369" i="89"/>
  <c r="B369" i="89"/>
  <c r="A369" i="89"/>
  <c r="D368" i="89"/>
  <c r="C368" i="89"/>
  <c r="B368" i="89"/>
  <c r="A368" i="89"/>
  <c r="D367" i="89"/>
  <c r="C367" i="89"/>
  <c r="B367" i="89"/>
  <c r="A367" i="89"/>
  <c r="D366" i="89"/>
  <c r="C366" i="89"/>
  <c r="B366" i="89"/>
  <c r="A366" i="89"/>
  <c r="D365" i="89"/>
  <c r="C365" i="89"/>
  <c r="B365" i="89"/>
  <c r="A365" i="89"/>
  <c r="D364" i="89"/>
  <c r="C364" i="89"/>
  <c r="B364" i="89"/>
  <c r="A364" i="89"/>
  <c r="D363" i="89"/>
  <c r="C363" i="89"/>
  <c r="B363" i="89"/>
  <c r="A363" i="89"/>
  <c r="D362" i="89"/>
  <c r="C362" i="89"/>
  <c r="B362" i="89"/>
  <c r="A362" i="89"/>
  <c r="D361" i="89"/>
  <c r="C361" i="89"/>
  <c r="B361" i="89"/>
  <c r="A361" i="89"/>
  <c r="D360" i="89"/>
  <c r="C360" i="89"/>
  <c r="B360" i="89"/>
  <c r="A360" i="89"/>
  <c r="D359" i="89"/>
  <c r="C359" i="89"/>
  <c r="B359" i="89"/>
  <c r="A359" i="89"/>
  <c r="D358" i="89"/>
  <c r="C358" i="89"/>
  <c r="B358" i="89"/>
  <c r="A358" i="89"/>
  <c r="D357" i="89"/>
  <c r="C357" i="89"/>
  <c r="B357" i="89"/>
  <c r="A357" i="89"/>
  <c r="D356" i="89"/>
  <c r="C356" i="89"/>
  <c r="B356" i="89"/>
  <c r="A356" i="89"/>
  <c r="D355" i="89"/>
  <c r="C355" i="89"/>
  <c r="B355" i="89"/>
  <c r="A355" i="89"/>
  <c r="D354" i="89"/>
  <c r="C354" i="89"/>
  <c r="B354" i="89"/>
  <c r="A354" i="89"/>
  <c r="D353" i="89"/>
  <c r="C353" i="89"/>
  <c r="B353" i="89"/>
  <c r="A353" i="89"/>
  <c r="D352" i="89"/>
  <c r="C352" i="89"/>
  <c r="B352" i="89"/>
  <c r="A352" i="89"/>
  <c r="D351" i="89"/>
  <c r="C351" i="89"/>
  <c r="B351" i="89"/>
  <c r="A351" i="89"/>
  <c r="D350" i="89"/>
  <c r="C350" i="89"/>
  <c r="B350" i="89"/>
  <c r="A350" i="89"/>
  <c r="D349" i="89"/>
  <c r="C349" i="89"/>
  <c r="B349" i="89"/>
  <c r="A349" i="89"/>
  <c r="D348" i="89"/>
  <c r="C348" i="89"/>
  <c r="B348" i="89"/>
  <c r="A348" i="89"/>
  <c r="D347" i="89"/>
  <c r="C347" i="89"/>
  <c r="B347" i="89"/>
  <c r="A347" i="89"/>
  <c r="D346" i="89"/>
  <c r="C346" i="89"/>
  <c r="B346" i="89"/>
  <c r="A346" i="89"/>
  <c r="D345" i="89"/>
  <c r="C345" i="89"/>
  <c r="B345" i="89"/>
  <c r="A345" i="89"/>
  <c r="D344" i="89"/>
  <c r="C344" i="89"/>
  <c r="B344" i="89"/>
  <c r="A344" i="89"/>
  <c r="D343" i="89"/>
  <c r="C343" i="89"/>
  <c r="B343" i="89"/>
  <c r="A343" i="89"/>
  <c r="D342" i="89"/>
  <c r="C342" i="89"/>
  <c r="B342" i="89"/>
  <c r="A342" i="89"/>
  <c r="D341" i="89"/>
  <c r="C341" i="89"/>
  <c r="B341" i="89"/>
  <c r="A341" i="89"/>
  <c r="D340" i="89"/>
  <c r="C340" i="89"/>
  <c r="B340" i="89"/>
  <c r="A340" i="89"/>
  <c r="D339" i="89"/>
  <c r="C339" i="89"/>
  <c r="B339" i="89"/>
  <c r="A339" i="89"/>
  <c r="D338" i="89"/>
  <c r="C338" i="89"/>
  <c r="B338" i="89"/>
  <c r="A338" i="89"/>
  <c r="D337" i="89"/>
  <c r="C337" i="89"/>
  <c r="B337" i="89"/>
  <c r="A337" i="89"/>
  <c r="D336" i="89"/>
  <c r="C336" i="89"/>
  <c r="B336" i="89"/>
  <c r="A336" i="89"/>
  <c r="D335" i="89"/>
  <c r="C335" i="89"/>
  <c r="B335" i="89"/>
  <c r="A335" i="89"/>
  <c r="D334" i="89"/>
  <c r="C334" i="89"/>
  <c r="B334" i="89"/>
  <c r="A334" i="89"/>
  <c r="D333" i="89"/>
  <c r="C333" i="89"/>
  <c r="B333" i="89"/>
  <c r="A333" i="89"/>
  <c r="D332" i="89"/>
  <c r="C332" i="89"/>
  <c r="B332" i="89"/>
  <c r="A332" i="89"/>
  <c r="D331" i="89"/>
  <c r="C331" i="89"/>
  <c r="B331" i="89"/>
  <c r="A331" i="89"/>
  <c r="D330" i="89"/>
  <c r="C330" i="89"/>
  <c r="B330" i="89"/>
  <c r="A330" i="89"/>
  <c r="D329" i="89"/>
  <c r="C329" i="89"/>
  <c r="B329" i="89"/>
  <c r="A329" i="89"/>
  <c r="D328" i="89"/>
  <c r="C328" i="89"/>
  <c r="B328" i="89"/>
  <c r="A328" i="89"/>
  <c r="D327" i="89"/>
  <c r="C327" i="89"/>
  <c r="B327" i="89"/>
  <c r="A327" i="89"/>
  <c r="D326" i="89"/>
  <c r="C326" i="89"/>
  <c r="B326" i="89"/>
  <c r="A326" i="89"/>
  <c r="D325" i="89"/>
  <c r="C325" i="89"/>
  <c r="B325" i="89"/>
  <c r="A325" i="89"/>
  <c r="D324" i="89"/>
  <c r="C324" i="89"/>
  <c r="B324" i="89"/>
  <c r="A324" i="89"/>
  <c r="D323" i="89"/>
  <c r="C323" i="89"/>
  <c r="B323" i="89"/>
  <c r="A323" i="89"/>
  <c r="D322" i="89"/>
  <c r="C322" i="89"/>
  <c r="B322" i="89"/>
  <c r="A322" i="89"/>
  <c r="D321" i="89"/>
  <c r="C321" i="89"/>
  <c r="B321" i="89"/>
  <c r="A321" i="89"/>
  <c r="D320" i="89"/>
  <c r="C320" i="89"/>
  <c r="B320" i="89"/>
  <c r="A320" i="89"/>
  <c r="D319" i="89"/>
  <c r="C319" i="89"/>
  <c r="B319" i="89"/>
  <c r="A319" i="89"/>
  <c r="D318" i="89"/>
  <c r="C318" i="89"/>
  <c r="B318" i="89"/>
  <c r="A318" i="89"/>
  <c r="D317" i="89"/>
  <c r="C317" i="89"/>
  <c r="B317" i="89"/>
  <c r="A317" i="89"/>
  <c r="D316" i="89"/>
  <c r="C316" i="89"/>
  <c r="B316" i="89"/>
  <c r="A316" i="89"/>
  <c r="D315" i="89"/>
  <c r="C315" i="89"/>
  <c r="B315" i="89"/>
  <c r="A315" i="89"/>
  <c r="D314" i="89"/>
  <c r="C314" i="89"/>
  <c r="B314" i="89"/>
  <c r="A314" i="89"/>
  <c r="D313" i="89"/>
  <c r="C313" i="89"/>
  <c r="B313" i="89"/>
  <c r="A313" i="89"/>
  <c r="D312" i="89"/>
  <c r="C312" i="89"/>
  <c r="B312" i="89"/>
  <c r="A312" i="89"/>
  <c r="D311" i="89"/>
  <c r="C311" i="89"/>
  <c r="B311" i="89"/>
  <c r="A311" i="89"/>
  <c r="D310" i="89"/>
  <c r="C310" i="89"/>
  <c r="B310" i="89"/>
  <c r="A310" i="89"/>
  <c r="D309" i="89"/>
  <c r="C309" i="89"/>
  <c r="B309" i="89"/>
  <c r="A309" i="89"/>
  <c r="D308" i="89"/>
  <c r="C308" i="89"/>
  <c r="B308" i="89"/>
  <c r="A308" i="89"/>
  <c r="D307" i="89"/>
  <c r="C307" i="89"/>
  <c r="B307" i="89"/>
  <c r="A307" i="89"/>
  <c r="D306" i="89"/>
  <c r="C306" i="89"/>
  <c r="B306" i="89"/>
  <c r="A306" i="89"/>
  <c r="D305" i="89"/>
  <c r="C305" i="89"/>
  <c r="B305" i="89"/>
  <c r="A305" i="89"/>
  <c r="D304" i="89"/>
  <c r="C304" i="89"/>
  <c r="B304" i="89"/>
  <c r="A304" i="89"/>
  <c r="D303" i="89"/>
  <c r="C303" i="89"/>
  <c r="B303" i="89"/>
  <c r="A303" i="89"/>
  <c r="D302" i="89"/>
  <c r="C302" i="89"/>
  <c r="B302" i="89"/>
  <c r="A302" i="89"/>
  <c r="D301" i="89"/>
  <c r="C301" i="89"/>
  <c r="B301" i="89"/>
  <c r="A301" i="89"/>
  <c r="D300" i="89"/>
  <c r="C300" i="89"/>
  <c r="B300" i="89"/>
  <c r="A300" i="89"/>
  <c r="D299" i="89"/>
  <c r="C299" i="89"/>
  <c r="B299" i="89"/>
  <c r="A299" i="89"/>
  <c r="D298" i="89"/>
  <c r="C298" i="89"/>
  <c r="B298" i="89"/>
  <c r="A298" i="89"/>
  <c r="D297" i="89"/>
  <c r="C297" i="89"/>
  <c r="B297" i="89"/>
  <c r="A297" i="89"/>
  <c r="D296" i="89"/>
  <c r="C296" i="89"/>
  <c r="B296" i="89"/>
  <c r="A296" i="89"/>
  <c r="D295" i="89"/>
  <c r="C295" i="89"/>
  <c r="B295" i="89"/>
  <c r="A295" i="89"/>
  <c r="D294" i="89"/>
  <c r="C294" i="89"/>
  <c r="B294" i="89"/>
  <c r="A294" i="89"/>
  <c r="D293" i="89"/>
  <c r="C293" i="89"/>
  <c r="B293" i="89"/>
  <c r="A293" i="89"/>
  <c r="D292" i="89"/>
  <c r="C292" i="89"/>
  <c r="B292" i="89"/>
  <c r="A292" i="89"/>
  <c r="D291" i="89"/>
  <c r="C291" i="89"/>
  <c r="B291" i="89"/>
  <c r="A291" i="89"/>
  <c r="D290" i="89"/>
  <c r="C290" i="89"/>
  <c r="B290" i="89"/>
  <c r="A290" i="89"/>
  <c r="D289" i="89"/>
  <c r="C289" i="89"/>
  <c r="B289" i="89"/>
  <c r="A289" i="89"/>
  <c r="D288" i="89"/>
  <c r="C288" i="89"/>
  <c r="B288" i="89"/>
  <c r="A288" i="89"/>
  <c r="D287" i="89"/>
  <c r="C287" i="89"/>
  <c r="B287" i="89"/>
  <c r="A287" i="89"/>
  <c r="D286" i="89"/>
  <c r="C286" i="89"/>
  <c r="B286" i="89"/>
  <c r="A286" i="89"/>
  <c r="D285" i="89"/>
  <c r="C285" i="89"/>
  <c r="B285" i="89"/>
  <c r="A285" i="89"/>
  <c r="D284" i="89"/>
  <c r="C284" i="89"/>
  <c r="B284" i="89"/>
  <c r="A284" i="89"/>
  <c r="D283" i="89"/>
  <c r="C283" i="89"/>
  <c r="B283" i="89"/>
  <c r="A283" i="89"/>
  <c r="D282" i="89"/>
  <c r="C282" i="89"/>
  <c r="B282" i="89"/>
  <c r="A282" i="89"/>
  <c r="D281" i="89"/>
  <c r="C281" i="89"/>
  <c r="B281" i="89"/>
  <c r="A281" i="89"/>
  <c r="D280" i="89"/>
  <c r="C280" i="89"/>
  <c r="B280" i="89"/>
  <c r="A280" i="89"/>
  <c r="D279" i="89"/>
  <c r="C279" i="89"/>
  <c r="B279" i="89"/>
  <c r="A279" i="89"/>
  <c r="D278" i="89"/>
  <c r="C278" i="89"/>
  <c r="B278" i="89"/>
  <c r="A278" i="89"/>
  <c r="D277" i="89"/>
  <c r="C277" i="89"/>
  <c r="B277" i="89"/>
  <c r="A277" i="89"/>
  <c r="D276" i="89"/>
  <c r="C276" i="89"/>
  <c r="B276" i="89"/>
  <c r="A276" i="89"/>
  <c r="D275" i="89"/>
  <c r="C275" i="89"/>
  <c r="B275" i="89"/>
  <c r="A275" i="89"/>
  <c r="D274" i="89"/>
  <c r="C274" i="89"/>
  <c r="B274" i="89"/>
  <c r="A274" i="89"/>
  <c r="D273" i="89"/>
  <c r="C273" i="89"/>
  <c r="B273" i="89"/>
  <c r="A273" i="89"/>
  <c r="D272" i="89"/>
  <c r="C272" i="89"/>
  <c r="B272" i="89"/>
  <c r="A272" i="89"/>
  <c r="D271" i="89"/>
  <c r="C271" i="89"/>
  <c r="B271" i="89"/>
  <c r="A271" i="89"/>
  <c r="D270" i="89"/>
  <c r="C270" i="89"/>
  <c r="B270" i="89"/>
  <c r="A270" i="89"/>
  <c r="D269" i="89"/>
  <c r="C269" i="89"/>
  <c r="B269" i="89"/>
  <c r="A269" i="89"/>
  <c r="D268" i="89"/>
  <c r="C268" i="89"/>
  <c r="B268" i="89"/>
  <c r="A268" i="89"/>
  <c r="D267" i="89"/>
  <c r="C267" i="89"/>
  <c r="B267" i="89"/>
  <c r="A267" i="89"/>
  <c r="D266" i="89"/>
  <c r="C266" i="89"/>
  <c r="B266" i="89"/>
  <c r="A266" i="89"/>
  <c r="D265" i="89"/>
  <c r="C265" i="89"/>
  <c r="B265" i="89"/>
  <c r="A265" i="89"/>
  <c r="D264" i="89"/>
  <c r="C264" i="89"/>
  <c r="B264" i="89"/>
  <c r="A264" i="89"/>
  <c r="D263" i="89"/>
  <c r="C263" i="89"/>
  <c r="B263" i="89"/>
  <c r="A263" i="89"/>
  <c r="D262" i="89"/>
  <c r="C262" i="89"/>
  <c r="B262" i="89"/>
  <c r="A262" i="89"/>
  <c r="D261" i="89"/>
  <c r="C261" i="89"/>
  <c r="B261" i="89"/>
  <c r="A261" i="89"/>
  <c r="D260" i="89"/>
  <c r="C260" i="89"/>
  <c r="B260" i="89"/>
  <c r="A260" i="89"/>
  <c r="D259" i="89"/>
  <c r="C259" i="89"/>
  <c r="B259" i="89"/>
  <c r="A259" i="89"/>
  <c r="D258" i="89"/>
  <c r="C258" i="89"/>
  <c r="B258" i="89"/>
  <c r="A258" i="89"/>
  <c r="D257" i="89"/>
  <c r="C257" i="89"/>
  <c r="B257" i="89"/>
  <c r="A257" i="89"/>
  <c r="D256" i="89"/>
  <c r="C256" i="89"/>
  <c r="B256" i="89"/>
  <c r="A256" i="89"/>
  <c r="D255" i="89"/>
  <c r="C255" i="89"/>
  <c r="B255" i="89"/>
  <c r="A255" i="89"/>
  <c r="D254" i="89"/>
  <c r="C254" i="89"/>
  <c r="B254" i="89"/>
  <c r="A254" i="89"/>
  <c r="D253" i="89"/>
  <c r="C253" i="89"/>
  <c r="B253" i="89"/>
  <c r="A253" i="89"/>
  <c r="D252" i="89"/>
  <c r="C252" i="89"/>
  <c r="B252" i="89"/>
  <c r="A252" i="89"/>
  <c r="D251" i="89"/>
  <c r="C251" i="89"/>
  <c r="B251" i="89"/>
  <c r="A251" i="89"/>
  <c r="D250" i="89"/>
  <c r="C250" i="89"/>
  <c r="B250" i="89"/>
  <c r="A250" i="89"/>
  <c r="D249" i="89"/>
  <c r="C249" i="89"/>
  <c r="B249" i="89"/>
  <c r="A249" i="89"/>
  <c r="D248" i="89"/>
  <c r="C248" i="89"/>
  <c r="B248" i="89"/>
  <c r="A248" i="89"/>
  <c r="D247" i="89"/>
  <c r="C247" i="89"/>
  <c r="B247" i="89"/>
  <c r="A247" i="89"/>
  <c r="D246" i="89"/>
  <c r="C246" i="89"/>
  <c r="B246" i="89"/>
  <c r="A246" i="89"/>
  <c r="D245" i="89"/>
  <c r="C245" i="89"/>
  <c r="B245" i="89"/>
  <c r="A245" i="89"/>
  <c r="D244" i="89"/>
  <c r="C244" i="89"/>
  <c r="B244" i="89"/>
  <c r="A244" i="89"/>
  <c r="D243" i="89"/>
  <c r="C243" i="89"/>
  <c r="B243" i="89"/>
  <c r="A243" i="89"/>
  <c r="D242" i="89"/>
  <c r="C242" i="89"/>
  <c r="B242" i="89"/>
  <c r="A242" i="89"/>
  <c r="D241" i="89"/>
  <c r="C241" i="89"/>
  <c r="B241" i="89"/>
  <c r="A241" i="89"/>
  <c r="D240" i="89"/>
  <c r="C240" i="89"/>
  <c r="B240" i="89"/>
  <c r="A240" i="89"/>
  <c r="D239" i="89"/>
  <c r="C239" i="89"/>
  <c r="B239" i="89"/>
  <c r="A239" i="89"/>
  <c r="D238" i="89"/>
  <c r="C238" i="89"/>
  <c r="B238" i="89"/>
  <c r="A238" i="89"/>
  <c r="D237" i="89"/>
  <c r="C237" i="89"/>
  <c r="B237" i="89"/>
  <c r="A237" i="89"/>
  <c r="D236" i="89"/>
  <c r="C236" i="89"/>
  <c r="B236" i="89"/>
  <c r="A236" i="89"/>
  <c r="D235" i="89"/>
  <c r="C235" i="89"/>
  <c r="B235" i="89"/>
  <c r="A235" i="89"/>
  <c r="D234" i="89"/>
  <c r="C234" i="89"/>
  <c r="B234" i="89"/>
  <c r="A234" i="89"/>
  <c r="D233" i="89"/>
  <c r="C233" i="89"/>
  <c r="B233" i="89"/>
  <c r="A233" i="89"/>
  <c r="D232" i="89"/>
  <c r="C232" i="89"/>
  <c r="B232" i="89"/>
  <c r="A232" i="89"/>
  <c r="D231" i="89"/>
  <c r="C231" i="89"/>
  <c r="B231" i="89"/>
  <c r="A231" i="89"/>
  <c r="D230" i="89"/>
  <c r="C230" i="89"/>
  <c r="B230" i="89"/>
  <c r="A230" i="89"/>
  <c r="D229" i="89"/>
  <c r="C229" i="89"/>
  <c r="B229" i="89"/>
  <c r="A229" i="89"/>
  <c r="D228" i="89"/>
  <c r="C228" i="89"/>
  <c r="B228" i="89"/>
  <c r="A228" i="89"/>
  <c r="D227" i="89"/>
  <c r="C227" i="89"/>
  <c r="B227" i="89"/>
  <c r="A227" i="89"/>
  <c r="D226" i="89"/>
  <c r="C226" i="89"/>
  <c r="B226" i="89"/>
  <c r="A226" i="89"/>
  <c r="D225" i="89"/>
  <c r="C225" i="89"/>
  <c r="B225" i="89"/>
  <c r="A225" i="89"/>
  <c r="D224" i="89"/>
  <c r="C224" i="89"/>
  <c r="B224" i="89"/>
  <c r="A224" i="89"/>
  <c r="D223" i="89"/>
  <c r="C223" i="89"/>
  <c r="B223" i="89"/>
  <c r="A223" i="89"/>
  <c r="D222" i="89"/>
  <c r="C222" i="89"/>
  <c r="B222" i="89"/>
  <c r="A222" i="89"/>
  <c r="D221" i="89"/>
  <c r="C221" i="89"/>
  <c r="B221" i="89"/>
  <c r="A221" i="89"/>
  <c r="D220" i="89"/>
  <c r="C220" i="89"/>
  <c r="B220" i="89"/>
  <c r="A220" i="89"/>
  <c r="D219" i="89"/>
  <c r="C219" i="89"/>
  <c r="B219" i="89"/>
  <c r="A219" i="89"/>
  <c r="D218" i="89"/>
  <c r="C218" i="89"/>
  <c r="B218" i="89"/>
  <c r="A218" i="89"/>
  <c r="D217" i="89"/>
  <c r="C217" i="89"/>
  <c r="B217" i="89"/>
  <c r="A217" i="89"/>
  <c r="D216" i="89"/>
  <c r="C216" i="89"/>
  <c r="B216" i="89"/>
  <c r="A216" i="89"/>
  <c r="D215" i="89"/>
  <c r="C215" i="89"/>
  <c r="B215" i="89"/>
  <c r="A215" i="89"/>
  <c r="D214" i="89"/>
  <c r="C214" i="89"/>
  <c r="B214" i="89"/>
  <c r="A214" i="89"/>
  <c r="D213" i="89"/>
  <c r="C213" i="89"/>
  <c r="B213" i="89"/>
  <c r="A213" i="89"/>
  <c r="D212" i="89"/>
  <c r="C212" i="89"/>
  <c r="B212" i="89"/>
  <c r="A212" i="89"/>
  <c r="D211" i="89"/>
  <c r="C211" i="89"/>
  <c r="B211" i="89"/>
  <c r="A211" i="89"/>
  <c r="D210" i="89"/>
  <c r="C210" i="89"/>
  <c r="B210" i="89"/>
  <c r="A210" i="89"/>
  <c r="D209" i="89"/>
  <c r="C209" i="89"/>
  <c r="B209" i="89"/>
  <c r="A209" i="89"/>
  <c r="D208" i="89"/>
  <c r="C208" i="89"/>
  <c r="B208" i="89"/>
  <c r="A208" i="89"/>
  <c r="D207" i="89"/>
  <c r="C207" i="89"/>
  <c r="B207" i="89"/>
  <c r="A207" i="89"/>
  <c r="D206" i="89"/>
  <c r="C206" i="89"/>
  <c r="B206" i="89"/>
  <c r="A206" i="89"/>
  <c r="D205" i="89"/>
  <c r="C205" i="89"/>
  <c r="B205" i="89"/>
  <c r="A205" i="89"/>
  <c r="D204" i="89"/>
  <c r="C204" i="89"/>
  <c r="B204" i="89"/>
  <c r="A204" i="89"/>
  <c r="D203" i="89"/>
  <c r="C203" i="89"/>
  <c r="B203" i="89"/>
  <c r="A203" i="89"/>
  <c r="D202" i="89"/>
  <c r="C202" i="89"/>
  <c r="B202" i="89"/>
  <c r="A202" i="89"/>
  <c r="D201" i="89"/>
  <c r="C201" i="89"/>
  <c r="B201" i="89"/>
  <c r="A201" i="89"/>
  <c r="D200" i="89"/>
  <c r="C200" i="89"/>
  <c r="B200" i="89"/>
  <c r="A200" i="89"/>
  <c r="D199" i="89"/>
  <c r="C199" i="89"/>
  <c r="B199" i="89"/>
  <c r="A199" i="89"/>
  <c r="D198" i="89"/>
  <c r="C198" i="89"/>
  <c r="B198" i="89"/>
  <c r="A198" i="89"/>
  <c r="D197" i="89"/>
  <c r="C197" i="89"/>
  <c r="B197" i="89"/>
  <c r="A197" i="89"/>
  <c r="D196" i="89"/>
  <c r="C196" i="89"/>
  <c r="B196" i="89"/>
  <c r="A196" i="89"/>
  <c r="D195" i="89"/>
  <c r="C195" i="89"/>
  <c r="B195" i="89"/>
  <c r="A195" i="89"/>
  <c r="D194" i="89"/>
  <c r="C194" i="89"/>
  <c r="B194" i="89"/>
  <c r="A194" i="89"/>
  <c r="D193" i="89"/>
  <c r="C193" i="89"/>
  <c r="B193" i="89"/>
  <c r="A193" i="89"/>
  <c r="D192" i="89"/>
  <c r="C192" i="89"/>
  <c r="B192" i="89"/>
  <c r="A192" i="89"/>
  <c r="D191" i="89"/>
  <c r="C191" i="89"/>
  <c r="B191" i="89"/>
  <c r="A191" i="89"/>
  <c r="D190" i="89"/>
  <c r="C190" i="89"/>
  <c r="B190" i="89"/>
  <c r="A190" i="89"/>
  <c r="D189" i="89"/>
  <c r="C189" i="89"/>
  <c r="B189" i="89"/>
  <c r="A189" i="89"/>
  <c r="D188" i="89"/>
  <c r="C188" i="89"/>
  <c r="B188" i="89"/>
  <c r="A188" i="89"/>
  <c r="D187" i="89"/>
  <c r="C187" i="89"/>
  <c r="B187" i="89"/>
  <c r="A187" i="89"/>
  <c r="D186" i="89"/>
  <c r="C186" i="89"/>
  <c r="B186" i="89"/>
  <c r="A186" i="89"/>
  <c r="D185" i="89"/>
  <c r="C185" i="89"/>
  <c r="B185" i="89"/>
  <c r="A185" i="89"/>
  <c r="D184" i="89"/>
  <c r="C184" i="89"/>
  <c r="B184" i="89"/>
  <c r="A184" i="89"/>
  <c r="D183" i="89"/>
  <c r="C183" i="89"/>
  <c r="B183" i="89"/>
  <c r="A183" i="89"/>
  <c r="D182" i="89"/>
  <c r="C182" i="89"/>
  <c r="B182" i="89"/>
  <c r="A182" i="89"/>
  <c r="D181" i="89"/>
  <c r="C181" i="89"/>
  <c r="B181" i="89"/>
  <c r="A181" i="89"/>
  <c r="D180" i="89"/>
  <c r="C180" i="89"/>
  <c r="B180" i="89"/>
  <c r="A180" i="89"/>
  <c r="D179" i="89"/>
  <c r="C179" i="89"/>
  <c r="B179" i="89"/>
  <c r="A179" i="89"/>
  <c r="D178" i="89"/>
  <c r="C178" i="89"/>
  <c r="B178" i="89"/>
  <c r="A178" i="89"/>
  <c r="D177" i="89"/>
  <c r="C177" i="89"/>
  <c r="B177" i="89"/>
  <c r="A177" i="89"/>
  <c r="D176" i="89"/>
  <c r="C176" i="89"/>
  <c r="B176" i="89"/>
  <c r="A176" i="89"/>
  <c r="D175" i="89"/>
  <c r="C175" i="89"/>
  <c r="B175" i="89"/>
  <c r="A175" i="89"/>
  <c r="D174" i="89"/>
  <c r="C174" i="89"/>
  <c r="B174" i="89"/>
  <c r="A174" i="89"/>
  <c r="D173" i="89"/>
  <c r="C173" i="89"/>
  <c r="B173" i="89"/>
  <c r="A173" i="89"/>
  <c r="D172" i="89"/>
  <c r="C172" i="89"/>
  <c r="B172" i="89"/>
  <c r="A172" i="89"/>
  <c r="D171" i="89"/>
  <c r="C171" i="89"/>
  <c r="B171" i="89"/>
  <c r="A171" i="89"/>
  <c r="D170" i="89"/>
  <c r="C170" i="89"/>
  <c r="B170" i="89"/>
  <c r="A170" i="89"/>
  <c r="D169" i="89"/>
  <c r="C169" i="89"/>
  <c r="B169" i="89"/>
  <c r="A169" i="89"/>
  <c r="D168" i="89"/>
  <c r="C168" i="89"/>
  <c r="B168" i="89"/>
  <c r="A168" i="89"/>
  <c r="D167" i="89"/>
  <c r="C167" i="89"/>
  <c r="B167" i="89"/>
  <c r="A167" i="89"/>
  <c r="D166" i="89"/>
  <c r="C166" i="89"/>
  <c r="B166" i="89"/>
  <c r="A166" i="89"/>
  <c r="D165" i="89"/>
  <c r="C165" i="89"/>
  <c r="B165" i="89"/>
  <c r="A165" i="89"/>
  <c r="D164" i="89"/>
  <c r="C164" i="89"/>
  <c r="B164" i="89"/>
  <c r="A164" i="89"/>
  <c r="D163" i="89"/>
  <c r="C163" i="89"/>
  <c r="B163" i="89"/>
  <c r="A163" i="89"/>
  <c r="D162" i="89"/>
  <c r="C162" i="89"/>
  <c r="B162" i="89"/>
  <c r="A162" i="89"/>
  <c r="D161" i="89"/>
  <c r="C161" i="89"/>
  <c r="B161" i="89"/>
  <c r="A161" i="89"/>
  <c r="D160" i="89"/>
  <c r="C160" i="89"/>
  <c r="B160" i="89"/>
  <c r="A160" i="89"/>
  <c r="D159" i="89"/>
  <c r="C159" i="89"/>
  <c r="B159" i="89"/>
  <c r="A159" i="89"/>
  <c r="D158" i="89"/>
  <c r="C158" i="89"/>
  <c r="B158" i="89"/>
  <c r="A158" i="89"/>
  <c r="D157" i="89"/>
  <c r="C157" i="89"/>
  <c r="B157" i="89"/>
  <c r="A157" i="89"/>
  <c r="D156" i="89"/>
  <c r="C156" i="89"/>
  <c r="B156" i="89"/>
  <c r="A156" i="89"/>
  <c r="D155" i="89"/>
  <c r="C155" i="89"/>
  <c r="B155" i="89"/>
  <c r="A155" i="89"/>
  <c r="D154" i="89"/>
  <c r="C154" i="89"/>
  <c r="B154" i="89"/>
  <c r="A154" i="89"/>
  <c r="D153" i="89"/>
  <c r="C153" i="89"/>
  <c r="B153" i="89"/>
  <c r="A153" i="89"/>
  <c r="D152" i="89"/>
  <c r="C152" i="89"/>
  <c r="B152" i="89"/>
  <c r="A152" i="89"/>
  <c r="D151" i="89"/>
  <c r="C151" i="89"/>
  <c r="B151" i="89"/>
  <c r="A151" i="89"/>
  <c r="D150" i="89"/>
  <c r="C150" i="89"/>
  <c r="B150" i="89"/>
  <c r="A150" i="89"/>
  <c r="D149" i="89"/>
  <c r="C149" i="89"/>
  <c r="B149" i="89"/>
  <c r="A149" i="89"/>
  <c r="D148" i="89"/>
  <c r="C148" i="89"/>
  <c r="B148" i="89"/>
  <c r="A148" i="89"/>
  <c r="D147" i="89"/>
  <c r="C147" i="89"/>
  <c r="B147" i="89"/>
  <c r="A147" i="89"/>
  <c r="D146" i="89"/>
  <c r="C146" i="89"/>
  <c r="B146" i="89"/>
  <c r="A146" i="89"/>
  <c r="D145" i="89"/>
  <c r="C145" i="89"/>
  <c r="B145" i="89"/>
  <c r="A145" i="89"/>
  <c r="D144" i="89"/>
  <c r="C144" i="89"/>
  <c r="B144" i="89"/>
  <c r="A144" i="89"/>
  <c r="D143" i="89"/>
  <c r="C143" i="89"/>
  <c r="B143" i="89"/>
  <c r="A143" i="89"/>
  <c r="D142" i="89"/>
  <c r="C142" i="89"/>
  <c r="B142" i="89"/>
  <c r="A142" i="89"/>
  <c r="D141" i="89"/>
  <c r="C141" i="89"/>
  <c r="B141" i="89"/>
  <c r="A141" i="89"/>
  <c r="D140" i="89"/>
  <c r="C140" i="89"/>
  <c r="B140" i="89"/>
  <c r="A140" i="89"/>
  <c r="D139" i="89"/>
  <c r="C139" i="89"/>
  <c r="B139" i="89"/>
  <c r="A139" i="89"/>
  <c r="D138" i="89"/>
  <c r="C138" i="89"/>
  <c r="B138" i="89"/>
  <c r="A138" i="89"/>
  <c r="D137" i="89"/>
  <c r="C137" i="89"/>
  <c r="B137" i="89"/>
  <c r="A137" i="89"/>
  <c r="D136" i="89"/>
  <c r="C136" i="89"/>
  <c r="B136" i="89"/>
  <c r="A136" i="89"/>
  <c r="D135" i="89"/>
  <c r="C135" i="89"/>
  <c r="B135" i="89"/>
  <c r="A135" i="89"/>
  <c r="D134" i="89"/>
  <c r="C134" i="89"/>
  <c r="B134" i="89"/>
  <c r="A134" i="89"/>
  <c r="D133" i="89"/>
  <c r="C133" i="89"/>
  <c r="B133" i="89"/>
  <c r="A133" i="89"/>
  <c r="D132" i="89"/>
  <c r="C132" i="89"/>
  <c r="B132" i="89"/>
  <c r="A132" i="89"/>
  <c r="D131" i="89"/>
  <c r="C131" i="89"/>
  <c r="B131" i="89"/>
  <c r="A131" i="89"/>
  <c r="D130" i="89"/>
  <c r="C130" i="89"/>
  <c r="B130" i="89"/>
  <c r="A130" i="89"/>
  <c r="D129" i="89"/>
  <c r="C129" i="89"/>
  <c r="B129" i="89"/>
  <c r="A129" i="89"/>
  <c r="D128" i="89"/>
  <c r="C128" i="89"/>
  <c r="B128" i="89"/>
  <c r="A128" i="89"/>
  <c r="D127" i="89"/>
  <c r="C127" i="89"/>
  <c r="B127" i="89"/>
  <c r="A127" i="89"/>
  <c r="D126" i="89"/>
  <c r="C126" i="89"/>
  <c r="B126" i="89"/>
  <c r="A126" i="89"/>
  <c r="D125" i="89"/>
  <c r="C125" i="89"/>
  <c r="B125" i="89"/>
  <c r="A125" i="89"/>
  <c r="D124" i="89"/>
  <c r="C124" i="89"/>
  <c r="B124" i="89"/>
  <c r="A124" i="89"/>
  <c r="D123" i="89"/>
  <c r="C123" i="89"/>
  <c r="B123" i="89"/>
  <c r="A123" i="89"/>
  <c r="D122" i="89"/>
  <c r="C122" i="89"/>
  <c r="B122" i="89"/>
  <c r="A122" i="89"/>
  <c r="D121" i="89"/>
  <c r="C121" i="89"/>
  <c r="B121" i="89"/>
  <c r="A121" i="89"/>
  <c r="D120" i="89"/>
  <c r="C120" i="89"/>
  <c r="B120" i="89"/>
  <c r="A120" i="89"/>
  <c r="D119" i="89"/>
  <c r="C119" i="89"/>
  <c r="B119" i="89"/>
  <c r="A119" i="89"/>
  <c r="D118" i="89"/>
  <c r="C118" i="89"/>
  <c r="B118" i="89"/>
  <c r="A118" i="89"/>
  <c r="D117" i="89"/>
  <c r="C117" i="89"/>
  <c r="B117" i="89"/>
  <c r="A117" i="89"/>
  <c r="D116" i="89"/>
  <c r="C116" i="89"/>
  <c r="B116" i="89"/>
  <c r="A116" i="89"/>
  <c r="D115" i="89"/>
  <c r="C115" i="89"/>
  <c r="B115" i="89"/>
  <c r="A115" i="89"/>
  <c r="D114" i="89"/>
  <c r="C114" i="89"/>
  <c r="B114" i="89"/>
  <c r="A114" i="89"/>
  <c r="D113" i="89"/>
  <c r="C113" i="89"/>
  <c r="B113" i="89"/>
  <c r="A113" i="89"/>
  <c r="D112" i="89"/>
  <c r="C112" i="89"/>
  <c r="B112" i="89"/>
  <c r="A112" i="89"/>
  <c r="D111" i="89"/>
  <c r="C111" i="89"/>
  <c r="B111" i="89"/>
  <c r="A111" i="89"/>
  <c r="D110" i="89"/>
  <c r="C110" i="89"/>
  <c r="B110" i="89"/>
  <c r="A110" i="89"/>
  <c r="D109" i="89"/>
  <c r="C109" i="89"/>
  <c r="B109" i="89"/>
  <c r="A109" i="89"/>
  <c r="D108" i="89"/>
  <c r="C108" i="89"/>
  <c r="B108" i="89"/>
  <c r="A108" i="89"/>
  <c r="D107" i="89"/>
  <c r="C107" i="89"/>
  <c r="B107" i="89"/>
  <c r="A107" i="89"/>
  <c r="D106" i="89"/>
  <c r="C106" i="89"/>
  <c r="B106" i="89"/>
  <c r="A106" i="89"/>
  <c r="D105" i="89"/>
  <c r="C105" i="89"/>
  <c r="B105" i="89"/>
  <c r="A105" i="89"/>
  <c r="D104" i="89"/>
  <c r="C104" i="89"/>
  <c r="B104" i="89"/>
  <c r="A104" i="89"/>
  <c r="D103" i="89"/>
  <c r="C103" i="89"/>
  <c r="B103" i="89"/>
  <c r="A103" i="89"/>
  <c r="D102" i="89"/>
  <c r="C102" i="89"/>
  <c r="B102" i="89"/>
  <c r="A102" i="89"/>
  <c r="D101" i="89"/>
  <c r="C101" i="89"/>
  <c r="B101" i="89"/>
  <c r="A101" i="89"/>
  <c r="D100" i="89"/>
  <c r="C100" i="89"/>
  <c r="B100" i="89"/>
  <c r="A100" i="89"/>
  <c r="D99" i="89"/>
  <c r="C99" i="89"/>
  <c r="B99" i="89"/>
  <c r="A99" i="89"/>
  <c r="D98" i="89"/>
  <c r="C98" i="89"/>
  <c r="B98" i="89"/>
  <c r="A98" i="89"/>
  <c r="D97" i="89"/>
  <c r="C97" i="89"/>
  <c r="B97" i="89"/>
  <c r="A97" i="89"/>
  <c r="D96" i="89"/>
  <c r="C96" i="89"/>
  <c r="B96" i="89"/>
  <c r="A96" i="89"/>
  <c r="D95" i="89"/>
  <c r="C95" i="89"/>
  <c r="B95" i="89"/>
  <c r="A95" i="89"/>
  <c r="D94" i="89"/>
  <c r="C94" i="89"/>
  <c r="B94" i="89"/>
  <c r="A94" i="89"/>
  <c r="D93" i="89"/>
  <c r="C93" i="89"/>
  <c r="B93" i="89"/>
  <c r="A93" i="89"/>
  <c r="D92" i="89"/>
  <c r="C92" i="89"/>
  <c r="B92" i="89"/>
  <c r="A92" i="89"/>
  <c r="D91" i="89"/>
  <c r="C91" i="89"/>
  <c r="B91" i="89"/>
  <c r="A91" i="89"/>
  <c r="D90" i="89"/>
  <c r="C90" i="89"/>
  <c r="B90" i="89"/>
  <c r="A90" i="89"/>
  <c r="D89" i="89"/>
  <c r="C89" i="89"/>
  <c r="B89" i="89"/>
  <c r="A89" i="89"/>
  <c r="D88" i="89"/>
  <c r="C88" i="89"/>
  <c r="B88" i="89"/>
  <c r="A88" i="89"/>
  <c r="D87" i="89"/>
  <c r="C87" i="89"/>
  <c r="B87" i="89"/>
  <c r="A87" i="89"/>
  <c r="D86" i="89"/>
  <c r="C86" i="89"/>
  <c r="B86" i="89"/>
  <c r="A86" i="89"/>
  <c r="D85" i="89"/>
  <c r="C85" i="89"/>
  <c r="B85" i="89"/>
  <c r="A85" i="89"/>
  <c r="D84" i="89"/>
  <c r="C84" i="89"/>
  <c r="B84" i="89"/>
  <c r="A84" i="89"/>
  <c r="D83" i="89"/>
  <c r="C83" i="89"/>
  <c r="B83" i="89"/>
  <c r="A83" i="89"/>
  <c r="D82" i="89"/>
  <c r="C82" i="89"/>
  <c r="B82" i="89"/>
  <c r="A82" i="89"/>
  <c r="D81" i="89"/>
  <c r="C81" i="89"/>
  <c r="B81" i="89"/>
  <c r="A81" i="89"/>
  <c r="D80" i="89"/>
  <c r="C80" i="89"/>
  <c r="B80" i="89"/>
  <c r="A80" i="89"/>
  <c r="D79" i="89"/>
  <c r="C79" i="89"/>
  <c r="B79" i="89"/>
  <c r="A79" i="89"/>
  <c r="D78" i="89"/>
  <c r="C78" i="89"/>
  <c r="B78" i="89"/>
  <c r="A78" i="89"/>
  <c r="D77" i="89"/>
  <c r="C77" i="89"/>
  <c r="B77" i="89"/>
  <c r="A77" i="89"/>
  <c r="D76" i="89"/>
  <c r="C76" i="89"/>
  <c r="B76" i="89"/>
  <c r="A76" i="89"/>
  <c r="D75" i="89"/>
  <c r="C75" i="89"/>
  <c r="B75" i="89"/>
  <c r="A75" i="89"/>
  <c r="D74" i="89"/>
  <c r="C74" i="89"/>
  <c r="B74" i="89"/>
  <c r="A74" i="89"/>
  <c r="D73" i="89"/>
  <c r="C73" i="89"/>
  <c r="B73" i="89"/>
  <c r="A73" i="89"/>
  <c r="D72" i="89"/>
  <c r="C72" i="89"/>
  <c r="B72" i="89"/>
  <c r="A72" i="89"/>
  <c r="D71" i="89"/>
  <c r="C71" i="89"/>
  <c r="B71" i="89"/>
  <c r="A71" i="89"/>
  <c r="D70" i="89"/>
  <c r="C70" i="89"/>
  <c r="B70" i="89"/>
  <c r="A70" i="89"/>
  <c r="D69" i="89"/>
  <c r="C69" i="89"/>
  <c r="B69" i="89"/>
  <c r="A69" i="89"/>
  <c r="D68" i="89"/>
  <c r="C68" i="89"/>
  <c r="B68" i="89"/>
  <c r="A68" i="89"/>
  <c r="D67" i="89"/>
  <c r="C67" i="89"/>
  <c r="B67" i="89"/>
  <c r="A67" i="89"/>
  <c r="D66" i="89"/>
  <c r="C66" i="89"/>
  <c r="B66" i="89"/>
  <c r="A66" i="89"/>
  <c r="D65" i="89"/>
  <c r="C65" i="89"/>
  <c r="B65" i="89"/>
  <c r="A65" i="89"/>
  <c r="D64" i="89"/>
  <c r="C64" i="89"/>
  <c r="B64" i="89"/>
  <c r="A64" i="89"/>
  <c r="D63" i="89"/>
  <c r="C63" i="89"/>
  <c r="B63" i="89"/>
  <c r="A63" i="89"/>
  <c r="D62" i="89"/>
  <c r="C62" i="89"/>
  <c r="B62" i="89"/>
  <c r="A62" i="89"/>
  <c r="D61" i="89"/>
  <c r="C61" i="89"/>
  <c r="B61" i="89"/>
  <c r="A61" i="89"/>
  <c r="D60" i="89"/>
  <c r="C60" i="89"/>
  <c r="B60" i="89"/>
  <c r="A60" i="89"/>
  <c r="D59" i="89"/>
  <c r="C59" i="89"/>
  <c r="B59" i="89"/>
  <c r="A59" i="89"/>
  <c r="D58" i="89"/>
  <c r="C58" i="89"/>
  <c r="B58" i="89"/>
  <c r="A58" i="89"/>
  <c r="D57" i="89"/>
  <c r="C57" i="89"/>
  <c r="B57" i="89"/>
  <c r="A57" i="89"/>
  <c r="D56" i="89"/>
  <c r="C56" i="89"/>
  <c r="B56" i="89"/>
  <c r="A56" i="89"/>
  <c r="D55" i="89"/>
  <c r="C55" i="89"/>
  <c r="B55" i="89"/>
  <c r="A55" i="89"/>
  <c r="D54" i="89"/>
  <c r="C54" i="89"/>
  <c r="B54" i="89"/>
  <c r="A54" i="89"/>
  <c r="D53" i="89"/>
  <c r="C53" i="89"/>
  <c r="B53" i="89"/>
  <c r="A53" i="89"/>
  <c r="D52" i="89"/>
  <c r="C52" i="89"/>
  <c r="B52" i="89"/>
  <c r="A52" i="89"/>
  <c r="D51" i="89"/>
  <c r="C51" i="89"/>
  <c r="B51" i="89"/>
  <c r="A51" i="89"/>
  <c r="D50" i="89"/>
  <c r="C50" i="89"/>
  <c r="B50" i="89"/>
  <c r="A50" i="89"/>
  <c r="D49" i="89"/>
  <c r="C49" i="89"/>
  <c r="B49" i="89"/>
  <c r="A49" i="89"/>
  <c r="D48" i="89"/>
  <c r="C48" i="89"/>
  <c r="B48" i="89"/>
  <c r="A48" i="89"/>
  <c r="D47" i="89"/>
  <c r="C47" i="89"/>
  <c r="B47" i="89"/>
  <c r="A47" i="89"/>
  <c r="D46" i="89"/>
  <c r="C46" i="89"/>
  <c r="B46" i="89"/>
  <c r="A46" i="89"/>
  <c r="D45" i="89"/>
  <c r="C45" i="89"/>
  <c r="B45" i="89"/>
  <c r="A45" i="89"/>
  <c r="D44" i="89"/>
  <c r="C44" i="89"/>
  <c r="B44" i="89"/>
  <c r="A44" i="89"/>
  <c r="D43" i="89"/>
  <c r="C43" i="89"/>
  <c r="B43" i="89"/>
  <c r="A43" i="89"/>
  <c r="D42" i="89"/>
  <c r="C42" i="89"/>
  <c r="B42" i="89"/>
  <c r="A42" i="89"/>
  <c r="D41" i="89"/>
  <c r="C41" i="89"/>
  <c r="B41" i="89"/>
  <c r="A41" i="89"/>
  <c r="D40" i="89"/>
  <c r="C40" i="89"/>
  <c r="B40" i="89"/>
  <c r="A40" i="89"/>
  <c r="D39" i="89"/>
  <c r="C39" i="89"/>
  <c r="B39" i="89"/>
  <c r="A39" i="89"/>
  <c r="D38" i="89"/>
  <c r="C38" i="89"/>
  <c r="B38" i="89"/>
  <c r="A38" i="89"/>
  <c r="D37" i="89"/>
  <c r="C37" i="89"/>
  <c r="B37" i="89"/>
  <c r="A37" i="89"/>
  <c r="D36" i="89"/>
  <c r="C36" i="89"/>
  <c r="B36" i="89"/>
  <c r="A36" i="89"/>
  <c r="D35" i="89"/>
  <c r="C35" i="89"/>
  <c r="B35" i="89"/>
  <c r="A35" i="89"/>
  <c r="D34" i="89"/>
  <c r="C34" i="89"/>
  <c r="B34" i="89"/>
  <c r="A34" i="89"/>
  <c r="D33" i="89"/>
  <c r="C33" i="89"/>
  <c r="B33" i="89"/>
  <c r="A33" i="89"/>
  <c r="D32" i="89"/>
  <c r="C32" i="89"/>
  <c r="B32" i="89"/>
  <c r="A32" i="89"/>
  <c r="D31" i="89"/>
  <c r="C31" i="89"/>
  <c r="B31" i="89"/>
  <c r="A31" i="89"/>
  <c r="D30" i="89"/>
  <c r="C30" i="89"/>
  <c r="B30" i="89"/>
  <c r="A30" i="89"/>
  <c r="D29" i="89"/>
  <c r="C29" i="89"/>
  <c r="B29" i="89"/>
  <c r="A29" i="89"/>
  <c r="D28" i="89"/>
  <c r="C28" i="89"/>
  <c r="B28" i="89"/>
  <c r="A28" i="89"/>
  <c r="D27" i="89"/>
  <c r="C27" i="89"/>
  <c r="B27" i="89"/>
  <c r="A27" i="89"/>
  <c r="D26" i="89"/>
  <c r="C26" i="89"/>
  <c r="B26" i="89"/>
  <c r="A26" i="89"/>
  <c r="D25" i="89"/>
  <c r="C25" i="89"/>
  <c r="B25" i="89"/>
  <c r="A25" i="89"/>
  <c r="D24" i="89"/>
  <c r="C24" i="89"/>
  <c r="B24" i="89"/>
  <c r="A24" i="89"/>
  <c r="D23" i="89"/>
  <c r="C23" i="89"/>
  <c r="B23" i="89"/>
  <c r="A23" i="89"/>
  <c r="D22" i="89"/>
  <c r="C22" i="89"/>
  <c r="B22" i="89"/>
  <c r="A22" i="89"/>
  <c r="D21" i="89"/>
  <c r="C21" i="89"/>
  <c r="B21" i="89"/>
  <c r="A21" i="89"/>
  <c r="D20" i="89"/>
  <c r="C20" i="89"/>
  <c r="B20" i="89"/>
  <c r="A20" i="89"/>
  <c r="D19" i="89"/>
  <c r="C19" i="89"/>
  <c r="B19" i="89"/>
  <c r="A19" i="89"/>
  <c r="D18" i="89"/>
  <c r="C18" i="89"/>
  <c r="B18" i="89"/>
  <c r="A18" i="89"/>
  <c r="D17" i="89"/>
  <c r="C17" i="89"/>
  <c r="B17" i="89"/>
  <c r="A17" i="89"/>
  <c r="D16" i="89"/>
  <c r="C16" i="89"/>
  <c r="B16" i="89"/>
  <c r="A16" i="89"/>
  <c r="D15" i="89"/>
  <c r="C15" i="89"/>
  <c r="B15" i="89"/>
  <c r="A15" i="89"/>
  <c r="D14" i="89"/>
  <c r="C14" i="89"/>
  <c r="B14" i="89"/>
  <c r="A14" i="89"/>
  <c r="D13" i="89"/>
  <c r="C13" i="89"/>
  <c r="B13" i="89"/>
  <c r="A13" i="89"/>
  <c r="K9" i="89"/>
  <c r="K8" i="89"/>
  <c r="K7" i="89"/>
  <c r="E7" i="89"/>
  <c r="K6" i="89"/>
  <c r="E6" i="89"/>
  <c r="K5" i="89"/>
  <c r="E5" i="89"/>
  <c r="A4" i="89"/>
  <c r="A3" i="89"/>
  <c r="A2" i="89"/>
  <c r="D512" i="88"/>
  <c r="C512" i="88"/>
  <c r="B512" i="88"/>
  <c r="A512" i="88"/>
  <c r="D511" i="88"/>
  <c r="C511" i="88"/>
  <c r="B511" i="88"/>
  <c r="A511" i="88"/>
  <c r="D510" i="88"/>
  <c r="C510" i="88"/>
  <c r="B510" i="88"/>
  <c r="A510" i="88"/>
  <c r="D509" i="88"/>
  <c r="C509" i="88"/>
  <c r="B509" i="88"/>
  <c r="A509" i="88"/>
  <c r="D508" i="88"/>
  <c r="C508" i="88"/>
  <c r="B508" i="88"/>
  <c r="A508" i="88"/>
  <c r="D507" i="88"/>
  <c r="C507" i="88"/>
  <c r="B507" i="88"/>
  <c r="A507" i="88"/>
  <c r="D506" i="88"/>
  <c r="C506" i="88"/>
  <c r="B506" i="88"/>
  <c r="A506" i="88"/>
  <c r="D505" i="88"/>
  <c r="C505" i="88"/>
  <c r="B505" i="88"/>
  <c r="A505" i="88"/>
  <c r="D504" i="88"/>
  <c r="C504" i="88"/>
  <c r="B504" i="88"/>
  <c r="A504" i="88"/>
  <c r="D503" i="88"/>
  <c r="C503" i="88"/>
  <c r="B503" i="88"/>
  <c r="A503" i="88"/>
  <c r="D502" i="88"/>
  <c r="C502" i="88"/>
  <c r="B502" i="88"/>
  <c r="A502" i="88"/>
  <c r="D501" i="88"/>
  <c r="C501" i="88"/>
  <c r="B501" i="88"/>
  <c r="A501" i="88"/>
  <c r="D500" i="88"/>
  <c r="C500" i="88"/>
  <c r="B500" i="88"/>
  <c r="A500" i="88"/>
  <c r="D499" i="88"/>
  <c r="C499" i="88"/>
  <c r="B499" i="88"/>
  <c r="A499" i="88"/>
  <c r="D498" i="88"/>
  <c r="C498" i="88"/>
  <c r="B498" i="88"/>
  <c r="A498" i="88"/>
  <c r="D497" i="88"/>
  <c r="C497" i="88"/>
  <c r="B497" i="88"/>
  <c r="A497" i="88"/>
  <c r="D496" i="88"/>
  <c r="C496" i="88"/>
  <c r="B496" i="88"/>
  <c r="A496" i="88"/>
  <c r="D495" i="88"/>
  <c r="C495" i="88"/>
  <c r="B495" i="88"/>
  <c r="A495" i="88"/>
  <c r="D494" i="88"/>
  <c r="C494" i="88"/>
  <c r="B494" i="88"/>
  <c r="A494" i="88"/>
  <c r="D493" i="88"/>
  <c r="C493" i="88"/>
  <c r="B493" i="88"/>
  <c r="A493" i="88"/>
  <c r="D492" i="88"/>
  <c r="C492" i="88"/>
  <c r="B492" i="88"/>
  <c r="A492" i="88"/>
  <c r="D491" i="88"/>
  <c r="C491" i="88"/>
  <c r="B491" i="88"/>
  <c r="A491" i="88"/>
  <c r="D490" i="88"/>
  <c r="C490" i="88"/>
  <c r="B490" i="88"/>
  <c r="A490" i="88"/>
  <c r="D489" i="88"/>
  <c r="C489" i="88"/>
  <c r="B489" i="88"/>
  <c r="A489" i="88"/>
  <c r="D488" i="88"/>
  <c r="C488" i="88"/>
  <c r="B488" i="88"/>
  <c r="A488" i="88"/>
  <c r="D487" i="88"/>
  <c r="C487" i="88"/>
  <c r="B487" i="88"/>
  <c r="A487" i="88"/>
  <c r="D486" i="88"/>
  <c r="C486" i="88"/>
  <c r="B486" i="88"/>
  <c r="A486" i="88"/>
  <c r="D485" i="88"/>
  <c r="C485" i="88"/>
  <c r="B485" i="88"/>
  <c r="A485" i="88"/>
  <c r="D484" i="88"/>
  <c r="C484" i="88"/>
  <c r="B484" i="88"/>
  <c r="A484" i="88"/>
  <c r="D483" i="88"/>
  <c r="C483" i="88"/>
  <c r="B483" i="88"/>
  <c r="A483" i="88"/>
  <c r="D482" i="88"/>
  <c r="C482" i="88"/>
  <c r="B482" i="88"/>
  <c r="A482" i="88"/>
  <c r="D481" i="88"/>
  <c r="C481" i="88"/>
  <c r="B481" i="88"/>
  <c r="A481" i="88"/>
  <c r="D480" i="88"/>
  <c r="C480" i="88"/>
  <c r="B480" i="88"/>
  <c r="A480" i="88"/>
  <c r="D479" i="88"/>
  <c r="C479" i="88"/>
  <c r="B479" i="88"/>
  <c r="A479" i="88"/>
  <c r="D478" i="88"/>
  <c r="C478" i="88"/>
  <c r="B478" i="88"/>
  <c r="A478" i="88"/>
  <c r="D477" i="88"/>
  <c r="C477" i="88"/>
  <c r="B477" i="88"/>
  <c r="A477" i="88"/>
  <c r="D476" i="88"/>
  <c r="C476" i="88"/>
  <c r="B476" i="88"/>
  <c r="A476" i="88"/>
  <c r="D475" i="88"/>
  <c r="C475" i="88"/>
  <c r="B475" i="88"/>
  <c r="A475" i="88"/>
  <c r="D474" i="88"/>
  <c r="C474" i="88"/>
  <c r="B474" i="88"/>
  <c r="A474" i="88"/>
  <c r="D473" i="88"/>
  <c r="C473" i="88"/>
  <c r="B473" i="88"/>
  <c r="A473" i="88"/>
  <c r="D472" i="88"/>
  <c r="C472" i="88"/>
  <c r="B472" i="88"/>
  <c r="A472" i="88"/>
  <c r="D471" i="88"/>
  <c r="C471" i="88"/>
  <c r="B471" i="88"/>
  <c r="A471" i="88"/>
  <c r="D470" i="88"/>
  <c r="C470" i="88"/>
  <c r="B470" i="88"/>
  <c r="A470" i="88"/>
  <c r="D469" i="88"/>
  <c r="C469" i="88"/>
  <c r="B469" i="88"/>
  <c r="A469" i="88"/>
  <c r="D468" i="88"/>
  <c r="C468" i="88"/>
  <c r="B468" i="88"/>
  <c r="A468" i="88"/>
  <c r="D467" i="88"/>
  <c r="C467" i="88"/>
  <c r="B467" i="88"/>
  <c r="A467" i="88"/>
  <c r="D466" i="88"/>
  <c r="C466" i="88"/>
  <c r="B466" i="88"/>
  <c r="A466" i="88"/>
  <c r="D465" i="88"/>
  <c r="C465" i="88"/>
  <c r="B465" i="88"/>
  <c r="A465" i="88"/>
  <c r="D464" i="88"/>
  <c r="C464" i="88"/>
  <c r="B464" i="88"/>
  <c r="A464" i="88"/>
  <c r="D463" i="88"/>
  <c r="C463" i="88"/>
  <c r="B463" i="88"/>
  <c r="A463" i="88"/>
  <c r="D462" i="88"/>
  <c r="C462" i="88"/>
  <c r="B462" i="88"/>
  <c r="A462" i="88"/>
  <c r="D461" i="88"/>
  <c r="C461" i="88"/>
  <c r="B461" i="88"/>
  <c r="A461" i="88"/>
  <c r="D460" i="88"/>
  <c r="C460" i="88"/>
  <c r="B460" i="88"/>
  <c r="A460" i="88"/>
  <c r="D459" i="88"/>
  <c r="C459" i="88"/>
  <c r="B459" i="88"/>
  <c r="A459" i="88"/>
  <c r="D458" i="88"/>
  <c r="C458" i="88"/>
  <c r="B458" i="88"/>
  <c r="A458" i="88"/>
  <c r="D457" i="88"/>
  <c r="C457" i="88"/>
  <c r="B457" i="88"/>
  <c r="A457" i="88"/>
  <c r="D456" i="88"/>
  <c r="C456" i="88"/>
  <c r="B456" i="88"/>
  <c r="A456" i="88"/>
  <c r="D455" i="88"/>
  <c r="C455" i="88"/>
  <c r="B455" i="88"/>
  <c r="A455" i="88"/>
  <c r="D454" i="88"/>
  <c r="C454" i="88"/>
  <c r="B454" i="88"/>
  <c r="A454" i="88"/>
  <c r="D453" i="88"/>
  <c r="C453" i="88"/>
  <c r="B453" i="88"/>
  <c r="A453" i="88"/>
  <c r="D452" i="88"/>
  <c r="C452" i="88"/>
  <c r="B452" i="88"/>
  <c r="A452" i="88"/>
  <c r="D451" i="88"/>
  <c r="C451" i="88"/>
  <c r="B451" i="88"/>
  <c r="A451" i="88"/>
  <c r="D450" i="88"/>
  <c r="C450" i="88"/>
  <c r="B450" i="88"/>
  <c r="A450" i="88"/>
  <c r="D449" i="88"/>
  <c r="C449" i="88"/>
  <c r="B449" i="88"/>
  <c r="A449" i="88"/>
  <c r="D448" i="88"/>
  <c r="C448" i="88"/>
  <c r="B448" i="88"/>
  <c r="A448" i="88"/>
  <c r="D447" i="88"/>
  <c r="C447" i="88"/>
  <c r="B447" i="88"/>
  <c r="A447" i="88"/>
  <c r="D446" i="88"/>
  <c r="C446" i="88"/>
  <c r="B446" i="88"/>
  <c r="A446" i="88"/>
  <c r="D445" i="88"/>
  <c r="C445" i="88"/>
  <c r="B445" i="88"/>
  <c r="A445" i="88"/>
  <c r="D444" i="88"/>
  <c r="C444" i="88"/>
  <c r="B444" i="88"/>
  <c r="A444" i="88"/>
  <c r="D443" i="88"/>
  <c r="C443" i="88"/>
  <c r="B443" i="88"/>
  <c r="A443" i="88"/>
  <c r="D442" i="88"/>
  <c r="C442" i="88"/>
  <c r="B442" i="88"/>
  <c r="A442" i="88"/>
  <c r="D441" i="88"/>
  <c r="C441" i="88"/>
  <c r="B441" i="88"/>
  <c r="A441" i="88"/>
  <c r="D440" i="88"/>
  <c r="C440" i="88"/>
  <c r="B440" i="88"/>
  <c r="A440" i="88"/>
  <c r="D439" i="88"/>
  <c r="C439" i="88"/>
  <c r="B439" i="88"/>
  <c r="A439" i="88"/>
  <c r="D438" i="88"/>
  <c r="C438" i="88"/>
  <c r="B438" i="88"/>
  <c r="A438" i="88"/>
  <c r="D437" i="88"/>
  <c r="C437" i="88"/>
  <c r="B437" i="88"/>
  <c r="A437" i="88"/>
  <c r="D436" i="88"/>
  <c r="C436" i="88"/>
  <c r="B436" i="88"/>
  <c r="A436" i="88"/>
  <c r="D435" i="88"/>
  <c r="C435" i="88"/>
  <c r="B435" i="88"/>
  <c r="A435" i="88"/>
  <c r="D434" i="88"/>
  <c r="C434" i="88"/>
  <c r="B434" i="88"/>
  <c r="A434" i="88"/>
  <c r="D433" i="88"/>
  <c r="C433" i="88"/>
  <c r="B433" i="88"/>
  <c r="A433" i="88"/>
  <c r="D432" i="88"/>
  <c r="C432" i="88"/>
  <c r="B432" i="88"/>
  <c r="A432" i="88"/>
  <c r="D431" i="88"/>
  <c r="C431" i="88"/>
  <c r="B431" i="88"/>
  <c r="A431" i="88"/>
  <c r="D430" i="88"/>
  <c r="C430" i="88"/>
  <c r="B430" i="88"/>
  <c r="A430" i="88"/>
  <c r="D429" i="88"/>
  <c r="C429" i="88"/>
  <c r="B429" i="88"/>
  <c r="A429" i="88"/>
  <c r="D428" i="88"/>
  <c r="C428" i="88"/>
  <c r="B428" i="88"/>
  <c r="A428" i="88"/>
  <c r="D427" i="88"/>
  <c r="C427" i="88"/>
  <c r="B427" i="88"/>
  <c r="A427" i="88"/>
  <c r="D426" i="88"/>
  <c r="C426" i="88"/>
  <c r="B426" i="88"/>
  <c r="A426" i="88"/>
  <c r="D425" i="88"/>
  <c r="C425" i="88"/>
  <c r="B425" i="88"/>
  <c r="A425" i="88"/>
  <c r="D424" i="88"/>
  <c r="C424" i="88"/>
  <c r="B424" i="88"/>
  <c r="A424" i="88"/>
  <c r="D423" i="88"/>
  <c r="C423" i="88"/>
  <c r="B423" i="88"/>
  <c r="A423" i="88"/>
  <c r="D422" i="88"/>
  <c r="C422" i="88"/>
  <c r="B422" i="88"/>
  <c r="A422" i="88"/>
  <c r="D421" i="88"/>
  <c r="C421" i="88"/>
  <c r="B421" i="88"/>
  <c r="A421" i="88"/>
  <c r="D420" i="88"/>
  <c r="C420" i="88"/>
  <c r="B420" i="88"/>
  <c r="A420" i="88"/>
  <c r="D419" i="88"/>
  <c r="C419" i="88"/>
  <c r="B419" i="88"/>
  <c r="A419" i="88"/>
  <c r="D418" i="88"/>
  <c r="C418" i="88"/>
  <c r="B418" i="88"/>
  <c r="A418" i="88"/>
  <c r="D417" i="88"/>
  <c r="C417" i="88"/>
  <c r="B417" i="88"/>
  <c r="A417" i="88"/>
  <c r="D416" i="88"/>
  <c r="C416" i="88"/>
  <c r="B416" i="88"/>
  <c r="A416" i="88"/>
  <c r="D415" i="88"/>
  <c r="C415" i="88"/>
  <c r="B415" i="88"/>
  <c r="A415" i="88"/>
  <c r="D414" i="88"/>
  <c r="C414" i="88"/>
  <c r="B414" i="88"/>
  <c r="A414" i="88"/>
  <c r="D413" i="88"/>
  <c r="C413" i="88"/>
  <c r="B413" i="88"/>
  <c r="A413" i="88"/>
  <c r="D412" i="88"/>
  <c r="C412" i="88"/>
  <c r="B412" i="88"/>
  <c r="A412" i="88"/>
  <c r="D411" i="88"/>
  <c r="C411" i="88"/>
  <c r="B411" i="88"/>
  <c r="A411" i="88"/>
  <c r="D410" i="88"/>
  <c r="C410" i="88"/>
  <c r="B410" i="88"/>
  <c r="A410" i="88"/>
  <c r="D409" i="88"/>
  <c r="C409" i="88"/>
  <c r="B409" i="88"/>
  <c r="A409" i="88"/>
  <c r="D408" i="88"/>
  <c r="C408" i="88"/>
  <c r="B408" i="88"/>
  <c r="A408" i="88"/>
  <c r="D407" i="88"/>
  <c r="C407" i="88"/>
  <c r="B407" i="88"/>
  <c r="A407" i="88"/>
  <c r="D406" i="88"/>
  <c r="C406" i="88"/>
  <c r="B406" i="88"/>
  <c r="A406" i="88"/>
  <c r="D405" i="88"/>
  <c r="C405" i="88"/>
  <c r="B405" i="88"/>
  <c r="A405" i="88"/>
  <c r="D404" i="88"/>
  <c r="C404" i="88"/>
  <c r="B404" i="88"/>
  <c r="A404" i="88"/>
  <c r="D403" i="88"/>
  <c r="C403" i="88"/>
  <c r="B403" i="88"/>
  <c r="A403" i="88"/>
  <c r="D402" i="88"/>
  <c r="C402" i="88"/>
  <c r="B402" i="88"/>
  <c r="A402" i="88"/>
  <c r="D401" i="88"/>
  <c r="C401" i="88"/>
  <c r="B401" i="88"/>
  <c r="A401" i="88"/>
  <c r="D400" i="88"/>
  <c r="C400" i="88"/>
  <c r="B400" i="88"/>
  <c r="A400" i="88"/>
  <c r="D399" i="88"/>
  <c r="C399" i="88"/>
  <c r="B399" i="88"/>
  <c r="A399" i="88"/>
  <c r="D398" i="88"/>
  <c r="C398" i="88"/>
  <c r="B398" i="88"/>
  <c r="A398" i="88"/>
  <c r="D397" i="88"/>
  <c r="C397" i="88"/>
  <c r="B397" i="88"/>
  <c r="A397" i="88"/>
  <c r="D396" i="88"/>
  <c r="C396" i="88"/>
  <c r="B396" i="88"/>
  <c r="A396" i="88"/>
  <c r="D395" i="88"/>
  <c r="C395" i="88"/>
  <c r="B395" i="88"/>
  <c r="A395" i="88"/>
  <c r="D394" i="88"/>
  <c r="C394" i="88"/>
  <c r="B394" i="88"/>
  <c r="A394" i="88"/>
  <c r="D393" i="88"/>
  <c r="C393" i="88"/>
  <c r="B393" i="88"/>
  <c r="A393" i="88"/>
  <c r="D392" i="88"/>
  <c r="C392" i="88"/>
  <c r="B392" i="88"/>
  <c r="A392" i="88"/>
  <c r="D391" i="88"/>
  <c r="C391" i="88"/>
  <c r="B391" i="88"/>
  <c r="A391" i="88"/>
  <c r="D390" i="88"/>
  <c r="C390" i="88"/>
  <c r="B390" i="88"/>
  <c r="A390" i="88"/>
  <c r="D389" i="88"/>
  <c r="C389" i="88"/>
  <c r="B389" i="88"/>
  <c r="A389" i="88"/>
  <c r="D388" i="88"/>
  <c r="C388" i="88"/>
  <c r="B388" i="88"/>
  <c r="A388" i="88"/>
  <c r="D387" i="88"/>
  <c r="C387" i="88"/>
  <c r="B387" i="88"/>
  <c r="A387" i="88"/>
  <c r="D386" i="88"/>
  <c r="C386" i="88"/>
  <c r="B386" i="88"/>
  <c r="A386" i="88"/>
  <c r="D385" i="88"/>
  <c r="C385" i="88"/>
  <c r="B385" i="88"/>
  <c r="A385" i="88"/>
  <c r="D384" i="88"/>
  <c r="C384" i="88"/>
  <c r="B384" i="88"/>
  <c r="A384" i="88"/>
  <c r="D383" i="88"/>
  <c r="C383" i="88"/>
  <c r="B383" i="88"/>
  <c r="A383" i="88"/>
  <c r="D382" i="88"/>
  <c r="C382" i="88"/>
  <c r="B382" i="88"/>
  <c r="A382" i="88"/>
  <c r="D381" i="88"/>
  <c r="C381" i="88"/>
  <c r="B381" i="88"/>
  <c r="A381" i="88"/>
  <c r="D380" i="88"/>
  <c r="C380" i="88"/>
  <c r="B380" i="88"/>
  <c r="A380" i="88"/>
  <c r="D379" i="88"/>
  <c r="C379" i="88"/>
  <c r="B379" i="88"/>
  <c r="A379" i="88"/>
  <c r="D378" i="88"/>
  <c r="C378" i="88"/>
  <c r="B378" i="88"/>
  <c r="A378" i="88"/>
  <c r="D377" i="88"/>
  <c r="C377" i="88"/>
  <c r="B377" i="88"/>
  <c r="A377" i="88"/>
  <c r="D376" i="88"/>
  <c r="C376" i="88"/>
  <c r="B376" i="88"/>
  <c r="A376" i="88"/>
  <c r="D375" i="88"/>
  <c r="C375" i="88"/>
  <c r="B375" i="88"/>
  <c r="A375" i="88"/>
  <c r="D374" i="88"/>
  <c r="C374" i="88"/>
  <c r="B374" i="88"/>
  <c r="A374" i="88"/>
  <c r="D373" i="88"/>
  <c r="C373" i="88"/>
  <c r="B373" i="88"/>
  <c r="A373" i="88"/>
  <c r="D372" i="88"/>
  <c r="C372" i="88"/>
  <c r="B372" i="88"/>
  <c r="A372" i="88"/>
  <c r="D371" i="88"/>
  <c r="C371" i="88"/>
  <c r="B371" i="88"/>
  <c r="A371" i="88"/>
  <c r="D370" i="88"/>
  <c r="C370" i="88"/>
  <c r="B370" i="88"/>
  <c r="A370" i="88"/>
  <c r="D369" i="88"/>
  <c r="C369" i="88"/>
  <c r="B369" i="88"/>
  <c r="A369" i="88"/>
  <c r="D368" i="88"/>
  <c r="C368" i="88"/>
  <c r="B368" i="88"/>
  <c r="A368" i="88"/>
  <c r="D367" i="88"/>
  <c r="C367" i="88"/>
  <c r="B367" i="88"/>
  <c r="A367" i="88"/>
  <c r="D366" i="88"/>
  <c r="C366" i="88"/>
  <c r="B366" i="88"/>
  <c r="A366" i="88"/>
  <c r="D365" i="88"/>
  <c r="C365" i="88"/>
  <c r="B365" i="88"/>
  <c r="A365" i="88"/>
  <c r="D364" i="88"/>
  <c r="C364" i="88"/>
  <c r="B364" i="88"/>
  <c r="A364" i="88"/>
  <c r="D363" i="88"/>
  <c r="C363" i="88"/>
  <c r="B363" i="88"/>
  <c r="A363" i="88"/>
  <c r="D362" i="88"/>
  <c r="C362" i="88"/>
  <c r="B362" i="88"/>
  <c r="A362" i="88"/>
  <c r="D361" i="88"/>
  <c r="C361" i="88"/>
  <c r="B361" i="88"/>
  <c r="A361" i="88"/>
  <c r="D360" i="88"/>
  <c r="C360" i="88"/>
  <c r="B360" i="88"/>
  <c r="A360" i="88"/>
  <c r="D359" i="88"/>
  <c r="C359" i="88"/>
  <c r="B359" i="88"/>
  <c r="A359" i="88"/>
  <c r="D358" i="88"/>
  <c r="C358" i="88"/>
  <c r="B358" i="88"/>
  <c r="A358" i="88"/>
  <c r="D357" i="88"/>
  <c r="C357" i="88"/>
  <c r="B357" i="88"/>
  <c r="A357" i="88"/>
  <c r="D356" i="88"/>
  <c r="C356" i="88"/>
  <c r="B356" i="88"/>
  <c r="A356" i="88"/>
  <c r="D355" i="88"/>
  <c r="C355" i="88"/>
  <c r="B355" i="88"/>
  <c r="A355" i="88"/>
  <c r="D354" i="88"/>
  <c r="C354" i="88"/>
  <c r="B354" i="88"/>
  <c r="A354" i="88"/>
  <c r="D353" i="88"/>
  <c r="C353" i="88"/>
  <c r="B353" i="88"/>
  <c r="A353" i="88"/>
  <c r="D352" i="88"/>
  <c r="C352" i="88"/>
  <c r="B352" i="88"/>
  <c r="A352" i="88"/>
  <c r="D351" i="88"/>
  <c r="C351" i="88"/>
  <c r="B351" i="88"/>
  <c r="A351" i="88"/>
  <c r="D350" i="88"/>
  <c r="C350" i="88"/>
  <c r="B350" i="88"/>
  <c r="A350" i="88"/>
  <c r="D349" i="88"/>
  <c r="C349" i="88"/>
  <c r="B349" i="88"/>
  <c r="A349" i="88"/>
  <c r="D348" i="88"/>
  <c r="C348" i="88"/>
  <c r="B348" i="88"/>
  <c r="A348" i="88"/>
  <c r="D347" i="88"/>
  <c r="C347" i="88"/>
  <c r="B347" i="88"/>
  <c r="A347" i="88"/>
  <c r="D346" i="88"/>
  <c r="C346" i="88"/>
  <c r="B346" i="88"/>
  <c r="A346" i="88"/>
  <c r="D345" i="88"/>
  <c r="C345" i="88"/>
  <c r="B345" i="88"/>
  <c r="A345" i="88"/>
  <c r="D344" i="88"/>
  <c r="C344" i="88"/>
  <c r="B344" i="88"/>
  <c r="A344" i="88"/>
  <c r="D343" i="88"/>
  <c r="C343" i="88"/>
  <c r="B343" i="88"/>
  <c r="A343" i="88"/>
  <c r="D342" i="88"/>
  <c r="C342" i="88"/>
  <c r="B342" i="88"/>
  <c r="A342" i="88"/>
  <c r="D341" i="88"/>
  <c r="C341" i="88"/>
  <c r="B341" i="88"/>
  <c r="A341" i="88"/>
  <c r="D340" i="88"/>
  <c r="C340" i="88"/>
  <c r="B340" i="88"/>
  <c r="A340" i="88"/>
  <c r="D339" i="88"/>
  <c r="C339" i="88"/>
  <c r="B339" i="88"/>
  <c r="A339" i="88"/>
  <c r="D338" i="88"/>
  <c r="C338" i="88"/>
  <c r="B338" i="88"/>
  <c r="A338" i="88"/>
  <c r="D337" i="88"/>
  <c r="C337" i="88"/>
  <c r="B337" i="88"/>
  <c r="A337" i="88"/>
  <c r="D336" i="88"/>
  <c r="C336" i="88"/>
  <c r="B336" i="88"/>
  <c r="A336" i="88"/>
  <c r="D335" i="88"/>
  <c r="C335" i="88"/>
  <c r="B335" i="88"/>
  <c r="A335" i="88"/>
  <c r="D334" i="88"/>
  <c r="C334" i="88"/>
  <c r="B334" i="88"/>
  <c r="A334" i="88"/>
  <c r="D333" i="88"/>
  <c r="C333" i="88"/>
  <c r="B333" i="88"/>
  <c r="A333" i="88"/>
  <c r="D332" i="88"/>
  <c r="C332" i="88"/>
  <c r="B332" i="88"/>
  <c r="A332" i="88"/>
  <c r="D331" i="88"/>
  <c r="C331" i="88"/>
  <c r="B331" i="88"/>
  <c r="A331" i="88"/>
  <c r="D330" i="88"/>
  <c r="C330" i="88"/>
  <c r="B330" i="88"/>
  <c r="A330" i="88"/>
  <c r="D329" i="88"/>
  <c r="C329" i="88"/>
  <c r="B329" i="88"/>
  <c r="A329" i="88"/>
  <c r="D328" i="88"/>
  <c r="C328" i="88"/>
  <c r="B328" i="88"/>
  <c r="A328" i="88"/>
  <c r="D327" i="88"/>
  <c r="C327" i="88"/>
  <c r="B327" i="88"/>
  <c r="A327" i="88"/>
  <c r="D326" i="88"/>
  <c r="C326" i="88"/>
  <c r="B326" i="88"/>
  <c r="A326" i="88"/>
  <c r="D325" i="88"/>
  <c r="C325" i="88"/>
  <c r="B325" i="88"/>
  <c r="A325" i="88"/>
  <c r="D324" i="88"/>
  <c r="C324" i="88"/>
  <c r="B324" i="88"/>
  <c r="A324" i="88"/>
  <c r="D323" i="88"/>
  <c r="C323" i="88"/>
  <c r="B323" i="88"/>
  <c r="A323" i="88"/>
  <c r="D322" i="88"/>
  <c r="C322" i="88"/>
  <c r="B322" i="88"/>
  <c r="A322" i="88"/>
  <c r="D321" i="88"/>
  <c r="C321" i="88"/>
  <c r="B321" i="88"/>
  <c r="A321" i="88"/>
  <c r="D320" i="88"/>
  <c r="C320" i="88"/>
  <c r="B320" i="88"/>
  <c r="A320" i="88"/>
  <c r="D319" i="88"/>
  <c r="C319" i="88"/>
  <c r="B319" i="88"/>
  <c r="A319" i="88"/>
  <c r="D318" i="88"/>
  <c r="C318" i="88"/>
  <c r="B318" i="88"/>
  <c r="A318" i="88"/>
  <c r="D317" i="88"/>
  <c r="C317" i="88"/>
  <c r="B317" i="88"/>
  <c r="A317" i="88"/>
  <c r="D316" i="88"/>
  <c r="C316" i="88"/>
  <c r="B316" i="88"/>
  <c r="A316" i="88"/>
  <c r="D315" i="88"/>
  <c r="C315" i="88"/>
  <c r="B315" i="88"/>
  <c r="A315" i="88"/>
  <c r="D314" i="88"/>
  <c r="C314" i="88"/>
  <c r="B314" i="88"/>
  <c r="A314" i="88"/>
  <c r="D313" i="88"/>
  <c r="C313" i="88"/>
  <c r="B313" i="88"/>
  <c r="A313" i="88"/>
  <c r="D312" i="88"/>
  <c r="C312" i="88"/>
  <c r="B312" i="88"/>
  <c r="A312" i="88"/>
  <c r="D311" i="88"/>
  <c r="C311" i="88"/>
  <c r="B311" i="88"/>
  <c r="A311" i="88"/>
  <c r="D310" i="88"/>
  <c r="C310" i="88"/>
  <c r="B310" i="88"/>
  <c r="A310" i="88"/>
  <c r="D309" i="88"/>
  <c r="C309" i="88"/>
  <c r="B309" i="88"/>
  <c r="A309" i="88"/>
  <c r="D308" i="88"/>
  <c r="C308" i="88"/>
  <c r="B308" i="88"/>
  <c r="A308" i="88"/>
  <c r="D307" i="88"/>
  <c r="C307" i="88"/>
  <c r="B307" i="88"/>
  <c r="A307" i="88"/>
  <c r="D306" i="88"/>
  <c r="C306" i="88"/>
  <c r="B306" i="88"/>
  <c r="A306" i="88"/>
  <c r="D305" i="88"/>
  <c r="C305" i="88"/>
  <c r="B305" i="88"/>
  <c r="A305" i="88"/>
  <c r="D304" i="88"/>
  <c r="C304" i="88"/>
  <c r="B304" i="88"/>
  <c r="A304" i="88"/>
  <c r="D303" i="88"/>
  <c r="C303" i="88"/>
  <c r="B303" i="88"/>
  <c r="A303" i="88"/>
  <c r="D302" i="88"/>
  <c r="C302" i="88"/>
  <c r="B302" i="88"/>
  <c r="A302" i="88"/>
  <c r="D301" i="88"/>
  <c r="C301" i="88"/>
  <c r="B301" i="88"/>
  <c r="A301" i="88"/>
  <c r="D300" i="88"/>
  <c r="C300" i="88"/>
  <c r="B300" i="88"/>
  <c r="A300" i="88"/>
  <c r="D299" i="88"/>
  <c r="C299" i="88"/>
  <c r="B299" i="88"/>
  <c r="A299" i="88"/>
  <c r="D298" i="88"/>
  <c r="C298" i="88"/>
  <c r="B298" i="88"/>
  <c r="A298" i="88"/>
  <c r="D297" i="88"/>
  <c r="C297" i="88"/>
  <c r="B297" i="88"/>
  <c r="A297" i="88"/>
  <c r="D296" i="88"/>
  <c r="C296" i="88"/>
  <c r="B296" i="88"/>
  <c r="A296" i="88"/>
  <c r="D295" i="88"/>
  <c r="C295" i="88"/>
  <c r="B295" i="88"/>
  <c r="A295" i="88"/>
  <c r="D294" i="88"/>
  <c r="C294" i="88"/>
  <c r="B294" i="88"/>
  <c r="A294" i="88"/>
  <c r="D293" i="88"/>
  <c r="C293" i="88"/>
  <c r="B293" i="88"/>
  <c r="A293" i="88"/>
  <c r="D292" i="88"/>
  <c r="C292" i="88"/>
  <c r="B292" i="88"/>
  <c r="A292" i="88"/>
  <c r="D291" i="88"/>
  <c r="C291" i="88"/>
  <c r="B291" i="88"/>
  <c r="A291" i="88"/>
  <c r="D290" i="88"/>
  <c r="C290" i="88"/>
  <c r="B290" i="88"/>
  <c r="A290" i="88"/>
  <c r="D289" i="88"/>
  <c r="C289" i="88"/>
  <c r="B289" i="88"/>
  <c r="A289" i="88"/>
  <c r="D288" i="88"/>
  <c r="C288" i="88"/>
  <c r="B288" i="88"/>
  <c r="A288" i="88"/>
  <c r="D287" i="88"/>
  <c r="C287" i="88"/>
  <c r="B287" i="88"/>
  <c r="A287" i="88"/>
  <c r="D286" i="88"/>
  <c r="C286" i="88"/>
  <c r="B286" i="88"/>
  <c r="A286" i="88"/>
  <c r="D285" i="88"/>
  <c r="C285" i="88"/>
  <c r="B285" i="88"/>
  <c r="A285" i="88"/>
  <c r="D284" i="88"/>
  <c r="C284" i="88"/>
  <c r="B284" i="88"/>
  <c r="A284" i="88"/>
  <c r="D283" i="88"/>
  <c r="C283" i="88"/>
  <c r="B283" i="88"/>
  <c r="A283" i="88"/>
  <c r="D282" i="88"/>
  <c r="C282" i="88"/>
  <c r="B282" i="88"/>
  <c r="A282" i="88"/>
  <c r="D281" i="88"/>
  <c r="C281" i="88"/>
  <c r="B281" i="88"/>
  <c r="A281" i="88"/>
  <c r="D280" i="88"/>
  <c r="C280" i="88"/>
  <c r="B280" i="88"/>
  <c r="A280" i="88"/>
  <c r="D279" i="88"/>
  <c r="C279" i="88"/>
  <c r="B279" i="88"/>
  <c r="A279" i="88"/>
  <c r="D278" i="88"/>
  <c r="C278" i="88"/>
  <c r="B278" i="88"/>
  <c r="A278" i="88"/>
  <c r="D277" i="88"/>
  <c r="C277" i="88"/>
  <c r="B277" i="88"/>
  <c r="A277" i="88"/>
  <c r="D276" i="88"/>
  <c r="C276" i="88"/>
  <c r="B276" i="88"/>
  <c r="A276" i="88"/>
  <c r="D275" i="88"/>
  <c r="C275" i="88"/>
  <c r="B275" i="88"/>
  <c r="A275" i="88"/>
  <c r="D274" i="88"/>
  <c r="C274" i="88"/>
  <c r="B274" i="88"/>
  <c r="A274" i="88"/>
  <c r="D273" i="88"/>
  <c r="C273" i="88"/>
  <c r="B273" i="88"/>
  <c r="A273" i="88"/>
  <c r="D272" i="88"/>
  <c r="C272" i="88"/>
  <c r="B272" i="88"/>
  <c r="A272" i="88"/>
  <c r="D271" i="88"/>
  <c r="C271" i="88"/>
  <c r="B271" i="88"/>
  <c r="A271" i="88"/>
  <c r="D270" i="88"/>
  <c r="C270" i="88"/>
  <c r="B270" i="88"/>
  <c r="A270" i="88"/>
  <c r="D269" i="88"/>
  <c r="C269" i="88"/>
  <c r="B269" i="88"/>
  <c r="A269" i="88"/>
  <c r="D268" i="88"/>
  <c r="C268" i="88"/>
  <c r="B268" i="88"/>
  <c r="A268" i="88"/>
  <c r="D267" i="88"/>
  <c r="C267" i="88"/>
  <c r="B267" i="88"/>
  <c r="A267" i="88"/>
  <c r="D266" i="88"/>
  <c r="C266" i="88"/>
  <c r="B266" i="88"/>
  <c r="A266" i="88"/>
  <c r="D265" i="88"/>
  <c r="C265" i="88"/>
  <c r="B265" i="88"/>
  <c r="A265" i="88"/>
  <c r="D264" i="88"/>
  <c r="C264" i="88"/>
  <c r="B264" i="88"/>
  <c r="A264" i="88"/>
  <c r="D263" i="88"/>
  <c r="C263" i="88"/>
  <c r="B263" i="88"/>
  <c r="A263" i="88"/>
  <c r="D262" i="88"/>
  <c r="C262" i="88"/>
  <c r="B262" i="88"/>
  <c r="A262" i="88"/>
  <c r="D261" i="88"/>
  <c r="C261" i="88"/>
  <c r="B261" i="88"/>
  <c r="A261" i="88"/>
  <c r="D260" i="88"/>
  <c r="C260" i="88"/>
  <c r="B260" i="88"/>
  <c r="A260" i="88"/>
  <c r="D259" i="88"/>
  <c r="C259" i="88"/>
  <c r="B259" i="88"/>
  <c r="A259" i="88"/>
  <c r="D258" i="88"/>
  <c r="C258" i="88"/>
  <c r="B258" i="88"/>
  <c r="A258" i="88"/>
  <c r="D257" i="88"/>
  <c r="C257" i="88"/>
  <c r="B257" i="88"/>
  <c r="A257" i="88"/>
  <c r="D256" i="88"/>
  <c r="C256" i="88"/>
  <c r="B256" i="88"/>
  <c r="A256" i="88"/>
  <c r="D255" i="88"/>
  <c r="C255" i="88"/>
  <c r="B255" i="88"/>
  <c r="A255" i="88"/>
  <c r="D254" i="88"/>
  <c r="C254" i="88"/>
  <c r="B254" i="88"/>
  <c r="A254" i="88"/>
  <c r="D253" i="88"/>
  <c r="C253" i="88"/>
  <c r="B253" i="88"/>
  <c r="A253" i="88"/>
  <c r="D252" i="88"/>
  <c r="C252" i="88"/>
  <c r="B252" i="88"/>
  <c r="A252" i="88"/>
  <c r="D251" i="88"/>
  <c r="C251" i="88"/>
  <c r="B251" i="88"/>
  <c r="A251" i="88"/>
  <c r="D250" i="88"/>
  <c r="C250" i="88"/>
  <c r="B250" i="88"/>
  <c r="A250" i="88"/>
  <c r="D249" i="88"/>
  <c r="C249" i="88"/>
  <c r="B249" i="88"/>
  <c r="A249" i="88"/>
  <c r="D248" i="88"/>
  <c r="C248" i="88"/>
  <c r="B248" i="88"/>
  <c r="A248" i="88"/>
  <c r="D247" i="88"/>
  <c r="C247" i="88"/>
  <c r="B247" i="88"/>
  <c r="A247" i="88"/>
  <c r="D246" i="88"/>
  <c r="C246" i="88"/>
  <c r="B246" i="88"/>
  <c r="A246" i="88"/>
  <c r="D245" i="88"/>
  <c r="C245" i="88"/>
  <c r="B245" i="88"/>
  <c r="A245" i="88"/>
  <c r="D244" i="88"/>
  <c r="C244" i="88"/>
  <c r="B244" i="88"/>
  <c r="A244" i="88"/>
  <c r="D243" i="88"/>
  <c r="C243" i="88"/>
  <c r="B243" i="88"/>
  <c r="A243" i="88"/>
  <c r="D242" i="88"/>
  <c r="C242" i="88"/>
  <c r="B242" i="88"/>
  <c r="A242" i="88"/>
  <c r="D241" i="88"/>
  <c r="C241" i="88"/>
  <c r="B241" i="88"/>
  <c r="A241" i="88"/>
  <c r="D240" i="88"/>
  <c r="C240" i="88"/>
  <c r="B240" i="88"/>
  <c r="A240" i="88"/>
  <c r="D239" i="88"/>
  <c r="C239" i="88"/>
  <c r="B239" i="88"/>
  <c r="A239" i="88"/>
  <c r="D238" i="88"/>
  <c r="C238" i="88"/>
  <c r="B238" i="88"/>
  <c r="A238" i="88"/>
  <c r="D237" i="88"/>
  <c r="C237" i="88"/>
  <c r="B237" i="88"/>
  <c r="A237" i="88"/>
  <c r="D236" i="88"/>
  <c r="C236" i="88"/>
  <c r="B236" i="88"/>
  <c r="A236" i="88"/>
  <c r="D235" i="88"/>
  <c r="C235" i="88"/>
  <c r="B235" i="88"/>
  <c r="A235" i="88"/>
  <c r="D234" i="88"/>
  <c r="C234" i="88"/>
  <c r="B234" i="88"/>
  <c r="A234" i="88"/>
  <c r="D233" i="88"/>
  <c r="C233" i="88"/>
  <c r="B233" i="88"/>
  <c r="A233" i="88"/>
  <c r="D232" i="88"/>
  <c r="C232" i="88"/>
  <c r="B232" i="88"/>
  <c r="A232" i="88"/>
  <c r="D231" i="88"/>
  <c r="C231" i="88"/>
  <c r="B231" i="88"/>
  <c r="A231" i="88"/>
  <c r="D230" i="88"/>
  <c r="C230" i="88"/>
  <c r="B230" i="88"/>
  <c r="A230" i="88"/>
  <c r="D229" i="88"/>
  <c r="C229" i="88"/>
  <c r="B229" i="88"/>
  <c r="A229" i="88"/>
  <c r="D228" i="88"/>
  <c r="C228" i="88"/>
  <c r="B228" i="88"/>
  <c r="A228" i="88"/>
  <c r="D227" i="88"/>
  <c r="C227" i="88"/>
  <c r="B227" i="88"/>
  <c r="A227" i="88"/>
  <c r="D226" i="88"/>
  <c r="C226" i="88"/>
  <c r="B226" i="88"/>
  <c r="A226" i="88"/>
  <c r="D225" i="88"/>
  <c r="C225" i="88"/>
  <c r="B225" i="88"/>
  <c r="A225" i="88"/>
  <c r="D224" i="88"/>
  <c r="C224" i="88"/>
  <c r="B224" i="88"/>
  <c r="A224" i="88"/>
  <c r="D223" i="88"/>
  <c r="C223" i="88"/>
  <c r="B223" i="88"/>
  <c r="A223" i="88"/>
  <c r="D222" i="88"/>
  <c r="C222" i="88"/>
  <c r="B222" i="88"/>
  <c r="A222" i="88"/>
  <c r="D221" i="88"/>
  <c r="C221" i="88"/>
  <c r="B221" i="88"/>
  <c r="A221" i="88"/>
  <c r="D220" i="88"/>
  <c r="C220" i="88"/>
  <c r="B220" i="88"/>
  <c r="A220" i="88"/>
  <c r="D219" i="88"/>
  <c r="C219" i="88"/>
  <c r="B219" i="88"/>
  <c r="A219" i="88"/>
  <c r="D218" i="88"/>
  <c r="C218" i="88"/>
  <c r="B218" i="88"/>
  <c r="A218" i="88"/>
  <c r="D217" i="88"/>
  <c r="C217" i="88"/>
  <c r="B217" i="88"/>
  <c r="A217" i="88"/>
  <c r="D216" i="88"/>
  <c r="C216" i="88"/>
  <c r="B216" i="88"/>
  <c r="A216" i="88"/>
  <c r="D215" i="88"/>
  <c r="C215" i="88"/>
  <c r="B215" i="88"/>
  <c r="A215" i="88"/>
  <c r="D214" i="88"/>
  <c r="C214" i="88"/>
  <c r="B214" i="88"/>
  <c r="A214" i="88"/>
  <c r="D213" i="88"/>
  <c r="C213" i="88"/>
  <c r="B213" i="88"/>
  <c r="A213" i="88"/>
  <c r="D212" i="88"/>
  <c r="C212" i="88"/>
  <c r="B212" i="88"/>
  <c r="A212" i="88"/>
  <c r="D211" i="88"/>
  <c r="C211" i="88"/>
  <c r="B211" i="88"/>
  <c r="A211" i="88"/>
  <c r="D210" i="88"/>
  <c r="C210" i="88"/>
  <c r="B210" i="88"/>
  <c r="A210" i="88"/>
  <c r="D209" i="88"/>
  <c r="C209" i="88"/>
  <c r="B209" i="88"/>
  <c r="A209" i="88"/>
  <c r="D208" i="88"/>
  <c r="C208" i="88"/>
  <c r="B208" i="88"/>
  <c r="A208" i="88"/>
  <c r="D207" i="88"/>
  <c r="C207" i="88"/>
  <c r="B207" i="88"/>
  <c r="A207" i="88"/>
  <c r="D206" i="88"/>
  <c r="C206" i="88"/>
  <c r="B206" i="88"/>
  <c r="A206" i="88"/>
  <c r="D205" i="88"/>
  <c r="C205" i="88"/>
  <c r="B205" i="88"/>
  <c r="A205" i="88"/>
  <c r="D204" i="88"/>
  <c r="C204" i="88"/>
  <c r="B204" i="88"/>
  <c r="A204" i="88"/>
  <c r="D203" i="88"/>
  <c r="C203" i="88"/>
  <c r="B203" i="88"/>
  <c r="A203" i="88"/>
  <c r="D202" i="88"/>
  <c r="C202" i="88"/>
  <c r="B202" i="88"/>
  <c r="A202" i="88"/>
  <c r="D201" i="88"/>
  <c r="C201" i="88"/>
  <c r="B201" i="88"/>
  <c r="A201" i="88"/>
  <c r="D200" i="88"/>
  <c r="C200" i="88"/>
  <c r="B200" i="88"/>
  <c r="A200" i="88"/>
  <c r="D199" i="88"/>
  <c r="C199" i="88"/>
  <c r="B199" i="88"/>
  <c r="A199" i="88"/>
  <c r="D198" i="88"/>
  <c r="C198" i="88"/>
  <c r="B198" i="88"/>
  <c r="A198" i="88"/>
  <c r="D197" i="88"/>
  <c r="C197" i="88"/>
  <c r="B197" i="88"/>
  <c r="A197" i="88"/>
  <c r="D196" i="88"/>
  <c r="C196" i="88"/>
  <c r="B196" i="88"/>
  <c r="A196" i="88"/>
  <c r="D195" i="88"/>
  <c r="C195" i="88"/>
  <c r="B195" i="88"/>
  <c r="A195" i="88"/>
  <c r="D194" i="88"/>
  <c r="C194" i="88"/>
  <c r="B194" i="88"/>
  <c r="A194" i="88"/>
  <c r="D193" i="88"/>
  <c r="C193" i="88"/>
  <c r="B193" i="88"/>
  <c r="A193" i="88"/>
  <c r="D192" i="88"/>
  <c r="C192" i="88"/>
  <c r="B192" i="88"/>
  <c r="A192" i="88"/>
  <c r="D191" i="88"/>
  <c r="C191" i="88"/>
  <c r="B191" i="88"/>
  <c r="A191" i="88"/>
  <c r="D190" i="88"/>
  <c r="C190" i="88"/>
  <c r="B190" i="88"/>
  <c r="A190" i="88"/>
  <c r="D189" i="88"/>
  <c r="C189" i="88"/>
  <c r="B189" i="88"/>
  <c r="A189" i="88"/>
  <c r="D188" i="88"/>
  <c r="C188" i="88"/>
  <c r="B188" i="88"/>
  <c r="A188" i="88"/>
  <c r="D187" i="88"/>
  <c r="C187" i="88"/>
  <c r="B187" i="88"/>
  <c r="A187" i="88"/>
  <c r="D186" i="88"/>
  <c r="C186" i="88"/>
  <c r="B186" i="88"/>
  <c r="A186" i="88"/>
  <c r="D185" i="88"/>
  <c r="C185" i="88"/>
  <c r="B185" i="88"/>
  <c r="A185" i="88"/>
  <c r="D184" i="88"/>
  <c r="C184" i="88"/>
  <c r="B184" i="88"/>
  <c r="A184" i="88"/>
  <c r="D183" i="88"/>
  <c r="C183" i="88"/>
  <c r="B183" i="88"/>
  <c r="A183" i="88"/>
  <c r="D182" i="88"/>
  <c r="C182" i="88"/>
  <c r="B182" i="88"/>
  <c r="A182" i="88"/>
  <c r="D181" i="88"/>
  <c r="C181" i="88"/>
  <c r="B181" i="88"/>
  <c r="A181" i="88"/>
  <c r="D180" i="88"/>
  <c r="C180" i="88"/>
  <c r="B180" i="88"/>
  <c r="A180" i="88"/>
  <c r="D179" i="88"/>
  <c r="C179" i="88"/>
  <c r="B179" i="88"/>
  <c r="A179" i="88"/>
  <c r="D178" i="88"/>
  <c r="C178" i="88"/>
  <c r="B178" i="88"/>
  <c r="A178" i="88"/>
  <c r="D177" i="88"/>
  <c r="C177" i="88"/>
  <c r="B177" i="88"/>
  <c r="A177" i="88"/>
  <c r="D176" i="88"/>
  <c r="C176" i="88"/>
  <c r="B176" i="88"/>
  <c r="A176" i="88"/>
  <c r="D175" i="88"/>
  <c r="C175" i="88"/>
  <c r="B175" i="88"/>
  <c r="A175" i="88"/>
  <c r="D174" i="88"/>
  <c r="C174" i="88"/>
  <c r="B174" i="88"/>
  <c r="A174" i="88"/>
  <c r="D173" i="88"/>
  <c r="C173" i="88"/>
  <c r="B173" i="88"/>
  <c r="A173" i="88"/>
  <c r="D172" i="88"/>
  <c r="C172" i="88"/>
  <c r="B172" i="88"/>
  <c r="A172" i="88"/>
  <c r="D171" i="88"/>
  <c r="C171" i="88"/>
  <c r="B171" i="88"/>
  <c r="A171" i="88"/>
  <c r="D170" i="88"/>
  <c r="C170" i="88"/>
  <c r="B170" i="88"/>
  <c r="A170" i="88"/>
  <c r="D169" i="88"/>
  <c r="C169" i="88"/>
  <c r="B169" i="88"/>
  <c r="A169" i="88"/>
  <c r="D168" i="88"/>
  <c r="C168" i="88"/>
  <c r="B168" i="88"/>
  <c r="A168" i="88"/>
  <c r="D167" i="88"/>
  <c r="C167" i="88"/>
  <c r="B167" i="88"/>
  <c r="A167" i="88"/>
  <c r="D166" i="88"/>
  <c r="C166" i="88"/>
  <c r="B166" i="88"/>
  <c r="A166" i="88"/>
  <c r="D165" i="88"/>
  <c r="C165" i="88"/>
  <c r="B165" i="88"/>
  <c r="A165" i="88"/>
  <c r="D164" i="88"/>
  <c r="C164" i="88"/>
  <c r="B164" i="88"/>
  <c r="A164" i="88"/>
  <c r="D163" i="88"/>
  <c r="C163" i="88"/>
  <c r="B163" i="88"/>
  <c r="A163" i="88"/>
  <c r="D162" i="88"/>
  <c r="C162" i="88"/>
  <c r="B162" i="88"/>
  <c r="A162" i="88"/>
  <c r="D161" i="88"/>
  <c r="C161" i="88"/>
  <c r="B161" i="88"/>
  <c r="A161" i="88"/>
  <c r="D160" i="88"/>
  <c r="C160" i="88"/>
  <c r="B160" i="88"/>
  <c r="A160" i="88"/>
  <c r="D159" i="88"/>
  <c r="C159" i="88"/>
  <c r="B159" i="88"/>
  <c r="A159" i="88"/>
  <c r="D158" i="88"/>
  <c r="C158" i="88"/>
  <c r="B158" i="88"/>
  <c r="A158" i="88"/>
  <c r="D157" i="88"/>
  <c r="C157" i="88"/>
  <c r="B157" i="88"/>
  <c r="A157" i="88"/>
  <c r="D156" i="88"/>
  <c r="C156" i="88"/>
  <c r="B156" i="88"/>
  <c r="A156" i="88"/>
  <c r="D155" i="88"/>
  <c r="C155" i="88"/>
  <c r="B155" i="88"/>
  <c r="A155" i="88"/>
  <c r="D154" i="88"/>
  <c r="C154" i="88"/>
  <c r="B154" i="88"/>
  <c r="A154" i="88"/>
  <c r="D153" i="88"/>
  <c r="C153" i="88"/>
  <c r="B153" i="88"/>
  <c r="A153" i="88"/>
  <c r="D152" i="88"/>
  <c r="C152" i="88"/>
  <c r="B152" i="88"/>
  <c r="A152" i="88"/>
  <c r="D151" i="88"/>
  <c r="C151" i="88"/>
  <c r="B151" i="88"/>
  <c r="A151" i="88"/>
  <c r="D150" i="88"/>
  <c r="C150" i="88"/>
  <c r="B150" i="88"/>
  <c r="A150" i="88"/>
  <c r="D149" i="88"/>
  <c r="C149" i="88"/>
  <c r="B149" i="88"/>
  <c r="A149" i="88"/>
  <c r="D148" i="88"/>
  <c r="C148" i="88"/>
  <c r="B148" i="88"/>
  <c r="A148" i="88"/>
  <c r="D147" i="88"/>
  <c r="C147" i="88"/>
  <c r="B147" i="88"/>
  <c r="A147" i="88"/>
  <c r="D146" i="88"/>
  <c r="C146" i="88"/>
  <c r="B146" i="88"/>
  <c r="A146" i="88"/>
  <c r="D145" i="88"/>
  <c r="C145" i="88"/>
  <c r="B145" i="88"/>
  <c r="A145" i="88"/>
  <c r="D144" i="88"/>
  <c r="C144" i="88"/>
  <c r="B144" i="88"/>
  <c r="A144" i="88"/>
  <c r="D143" i="88"/>
  <c r="C143" i="88"/>
  <c r="B143" i="88"/>
  <c r="A143" i="88"/>
  <c r="D142" i="88"/>
  <c r="C142" i="88"/>
  <c r="B142" i="88"/>
  <c r="A142" i="88"/>
  <c r="D141" i="88"/>
  <c r="C141" i="88"/>
  <c r="B141" i="88"/>
  <c r="A141" i="88"/>
  <c r="D140" i="88"/>
  <c r="C140" i="88"/>
  <c r="B140" i="88"/>
  <c r="A140" i="88"/>
  <c r="D139" i="88"/>
  <c r="C139" i="88"/>
  <c r="B139" i="88"/>
  <c r="A139" i="88"/>
  <c r="D138" i="88"/>
  <c r="C138" i="88"/>
  <c r="B138" i="88"/>
  <c r="A138" i="88"/>
  <c r="D137" i="88"/>
  <c r="C137" i="88"/>
  <c r="B137" i="88"/>
  <c r="A137" i="88"/>
  <c r="D136" i="88"/>
  <c r="C136" i="88"/>
  <c r="B136" i="88"/>
  <c r="A136" i="88"/>
  <c r="D135" i="88"/>
  <c r="C135" i="88"/>
  <c r="B135" i="88"/>
  <c r="A135" i="88"/>
  <c r="D134" i="88"/>
  <c r="C134" i="88"/>
  <c r="B134" i="88"/>
  <c r="A134" i="88"/>
  <c r="D133" i="88"/>
  <c r="C133" i="88"/>
  <c r="B133" i="88"/>
  <c r="A133" i="88"/>
  <c r="D132" i="88"/>
  <c r="C132" i="88"/>
  <c r="B132" i="88"/>
  <c r="A132" i="88"/>
  <c r="D131" i="88"/>
  <c r="C131" i="88"/>
  <c r="B131" i="88"/>
  <c r="A131" i="88"/>
  <c r="D130" i="88"/>
  <c r="C130" i="88"/>
  <c r="B130" i="88"/>
  <c r="A130" i="88"/>
  <c r="D129" i="88"/>
  <c r="C129" i="88"/>
  <c r="B129" i="88"/>
  <c r="A129" i="88"/>
  <c r="D128" i="88"/>
  <c r="C128" i="88"/>
  <c r="B128" i="88"/>
  <c r="A128" i="88"/>
  <c r="D127" i="88"/>
  <c r="C127" i="88"/>
  <c r="B127" i="88"/>
  <c r="A127" i="88"/>
  <c r="D126" i="88"/>
  <c r="C126" i="88"/>
  <c r="B126" i="88"/>
  <c r="A126" i="88"/>
  <c r="D125" i="88"/>
  <c r="C125" i="88"/>
  <c r="B125" i="88"/>
  <c r="A125" i="88"/>
  <c r="D124" i="88"/>
  <c r="C124" i="88"/>
  <c r="B124" i="88"/>
  <c r="A124" i="88"/>
  <c r="D123" i="88"/>
  <c r="C123" i="88"/>
  <c r="B123" i="88"/>
  <c r="A123" i="88"/>
  <c r="D122" i="88"/>
  <c r="C122" i="88"/>
  <c r="B122" i="88"/>
  <c r="A122" i="88"/>
  <c r="D121" i="88"/>
  <c r="C121" i="88"/>
  <c r="B121" i="88"/>
  <c r="A121" i="88"/>
  <c r="D120" i="88"/>
  <c r="C120" i="88"/>
  <c r="B120" i="88"/>
  <c r="A120" i="88"/>
  <c r="D119" i="88"/>
  <c r="C119" i="88"/>
  <c r="B119" i="88"/>
  <c r="A119" i="88"/>
  <c r="D118" i="88"/>
  <c r="C118" i="88"/>
  <c r="B118" i="88"/>
  <c r="A118" i="88"/>
  <c r="D117" i="88"/>
  <c r="C117" i="88"/>
  <c r="B117" i="88"/>
  <c r="A117" i="88"/>
  <c r="D116" i="88"/>
  <c r="C116" i="88"/>
  <c r="B116" i="88"/>
  <c r="A116" i="88"/>
  <c r="D115" i="88"/>
  <c r="C115" i="88"/>
  <c r="B115" i="88"/>
  <c r="A115" i="88"/>
  <c r="D114" i="88"/>
  <c r="C114" i="88"/>
  <c r="B114" i="88"/>
  <c r="A114" i="88"/>
  <c r="D113" i="88"/>
  <c r="C113" i="88"/>
  <c r="B113" i="88"/>
  <c r="A113" i="88"/>
  <c r="D112" i="88"/>
  <c r="C112" i="88"/>
  <c r="B112" i="88"/>
  <c r="A112" i="88"/>
  <c r="D111" i="88"/>
  <c r="C111" i="88"/>
  <c r="B111" i="88"/>
  <c r="A111" i="88"/>
  <c r="D110" i="88"/>
  <c r="C110" i="88"/>
  <c r="B110" i="88"/>
  <c r="A110" i="88"/>
  <c r="D109" i="88"/>
  <c r="C109" i="88"/>
  <c r="B109" i="88"/>
  <c r="A109" i="88"/>
  <c r="D108" i="88"/>
  <c r="C108" i="88"/>
  <c r="B108" i="88"/>
  <c r="A108" i="88"/>
  <c r="D107" i="88"/>
  <c r="C107" i="88"/>
  <c r="B107" i="88"/>
  <c r="A107" i="88"/>
  <c r="D106" i="88"/>
  <c r="C106" i="88"/>
  <c r="B106" i="88"/>
  <c r="A106" i="88"/>
  <c r="D105" i="88"/>
  <c r="C105" i="88"/>
  <c r="B105" i="88"/>
  <c r="A105" i="88"/>
  <c r="D104" i="88"/>
  <c r="C104" i="88"/>
  <c r="B104" i="88"/>
  <c r="A104" i="88"/>
  <c r="D103" i="88"/>
  <c r="C103" i="88"/>
  <c r="B103" i="88"/>
  <c r="A103" i="88"/>
  <c r="D102" i="88"/>
  <c r="C102" i="88"/>
  <c r="B102" i="88"/>
  <c r="A102" i="88"/>
  <c r="D101" i="88"/>
  <c r="C101" i="88"/>
  <c r="B101" i="88"/>
  <c r="A101" i="88"/>
  <c r="D100" i="88"/>
  <c r="C100" i="88"/>
  <c r="B100" i="88"/>
  <c r="A100" i="88"/>
  <c r="D99" i="88"/>
  <c r="C99" i="88"/>
  <c r="B99" i="88"/>
  <c r="A99" i="88"/>
  <c r="D98" i="88"/>
  <c r="C98" i="88"/>
  <c r="B98" i="88"/>
  <c r="A98" i="88"/>
  <c r="D97" i="88"/>
  <c r="C97" i="88"/>
  <c r="B97" i="88"/>
  <c r="A97" i="88"/>
  <c r="D96" i="88"/>
  <c r="C96" i="88"/>
  <c r="B96" i="88"/>
  <c r="A96" i="88"/>
  <c r="D95" i="88"/>
  <c r="C95" i="88"/>
  <c r="B95" i="88"/>
  <c r="A95" i="88"/>
  <c r="D94" i="88"/>
  <c r="C94" i="88"/>
  <c r="B94" i="88"/>
  <c r="A94" i="88"/>
  <c r="D93" i="88"/>
  <c r="C93" i="88"/>
  <c r="B93" i="88"/>
  <c r="A93" i="88"/>
  <c r="D92" i="88"/>
  <c r="C92" i="88"/>
  <c r="B92" i="88"/>
  <c r="A92" i="88"/>
  <c r="D91" i="88"/>
  <c r="C91" i="88"/>
  <c r="B91" i="88"/>
  <c r="A91" i="88"/>
  <c r="D90" i="88"/>
  <c r="C90" i="88"/>
  <c r="B90" i="88"/>
  <c r="A90" i="88"/>
  <c r="D89" i="88"/>
  <c r="C89" i="88"/>
  <c r="B89" i="88"/>
  <c r="A89" i="88"/>
  <c r="D88" i="88"/>
  <c r="C88" i="88"/>
  <c r="B88" i="88"/>
  <c r="A88" i="88"/>
  <c r="D87" i="88"/>
  <c r="C87" i="88"/>
  <c r="B87" i="88"/>
  <c r="A87" i="88"/>
  <c r="D86" i="88"/>
  <c r="C86" i="88"/>
  <c r="B86" i="88"/>
  <c r="A86" i="88"/>
  <c r="D85" i="88"/>
  <c r="C85" i="88"/>
  <c r="B85" i="88"/>
  <c r="A85" i="88"/>
  <c r="D84" i="88"/>
  <c r="C84" i="88"/>
  <c r="B84" i="88"/>
  <c r="A84" i="88"/>
  <c r="D83" i="88"/>
  <c r="C83" i="88"/>
  <c r="B83" i="88"/>
  <c r="A83" i="88"/>
  <c r="D82" i="88"/>
  <c r="C82" i="88"/>
  <c r="B82" i="88"/>
  <c r="A82" i="88"/>
  <c r="D81" i="88"/>
  <c r="C81" i="88"/>
  <c r="B81" i="88"/>
  <c r="A81" i="88"/>
  <c r="D80" i="88"/>
  <c r="C80" i="88"/>
  <c r="B80" i="88"/>
  <c r="A80" i="88"/>
  <c r="D79" i="88"/>
  <c r="C79" i="88"/>
  <c r="B79" i="88"/>
  <c r="A79" i="88"/>
  <c r="D78" i="88"/>
  <c r="C78" i="88"/>
  <c r="B78" i="88"/>
  <c r="A78" i="88"/>
  <c r="D77" i="88"/>
  <c r="C77" i="88"/>
  <c r="B77" i="88"/>
  <c r="A77" i="88"/>
  <c r="D76" i="88"/>
  <c r="C76" i="88"/>
  <c r="B76" i="88"/>
  <c r="A76" i="88"/>
  <c r="D75" i="88"/>
  <c r="C75" i="88"/>
  <c r="B75" i="88"/>
  <c r="A75" i="88"/>
  <c r="D74" i="88"/>
  <c r="C74" i="88"/>
  <c r="B74" i="88"/>
  <c r="A74" i="88"/>
  <c r="D73" i="88"/>
  <c r="C73" i="88"/>
  <c r="B73" i="88"/>
  <c r="A73" i="88"/>
  <c r="D72" i="88"/>
  <c r="C72" i="88"/>
  <c r="B72" i="88"/>
  <c r="A72" i="88"/>
  <c r="D71" i="88"/>
  <c r="C71" i="88"/>
  <c r="B71" i="88"/>
  <c r="A71" i="88"/>
  <c r="D70" i="88"/>
  <c r="C70" i="88"/>
  <c r="B70" i="88"/>
  <c r="A70" i="88"/>
  <c r="D69" i="88"/>
  <c r="C69" i="88"/>
  <c r="B69" i="88"/>
  <c r="A69" i="88"/>
  <c r="D68" i="88"/>
  <c r="C68" i="88"/>
  <c r="B68" i="88"/>
  <c r="A68" i="88"/>
  <c r="D67" i="88"/>
  <c r="C67" i="88"/>
  <c r="B67" i="88"/>
  <c r="A67" i="88"/>
  <c r="D66" i="88"/>
  <c r="C66" i="88"/>
  <c r="B66" i="88"/>
  <c r="A66" i="88"/>
  <c r="D65" i="88"/>
  <c r="C65" i="88"/>
  <c r="B65" i="88"/>
  <c r="A65" i="88"/>
  <c r="D64" i="88"/>
  <c r="C64" i="88"/>
  <c r="B64" i="88"/>
  <c r="A64" i="88"/>
  <c r="D63" i="88"/>
  <c r="C63" i="88"/>
  <c r="B63" i="88"/>
  <c r="A63" i="88"/>
  <c r="D62" i="88"/>
  <c r="C62" i="88"/>
  <c r="B62" i="88"/>
  <c r="A62" i="88"/>
  <c r="D61" i="88"/>
  <c r="C61" i="88"/>
  <c r="B61" i="88"/>
  <c r="A61" i="88"/>
  <c r="D60" i="88"/>
  <c r="C60" i="88"/>
  <c r="B60" i="88"/>
  <c r="A60" i="88"/>
  <c r="D59" i="88"/>
  <c r="C59" i="88"/>
  <c r="B59" i="88"/>
  <c r="A59" i="88"/>
  <c r="D58" i="88"/>
  <c r="C58" i="88"/>
  <c r="B58" i="88"/>
  <c r="A58" i="88"/>
  <c r="D57" i="88"/>
  <c r="C57" i="88"/>
  <c r="B57" i="88"/>
  <c r="A57" i="88"/>
  <c r="D56" i="88"/>
  <c r="C56" i="88"/>
  <c r="B56" i="88"/>
  <c r="A56" i="88"/>
  <c r="D55" i="88"/>
  <c r="C55" i="88"/>
  <c r="B55" i="88"/>
  <c r="A55" i="88"/>
  <c r="D54" i="88"/>
  <c r="C54" i="88"/>
  <c r="B54" i="88"/>
  <c r="A54" i="88"/>
  <c r="D53" i="88"/>
  <c r="C53" i="88"/>
  <c r="B53" i="88"/>
  <c r="A53" i="88"/>
  <c r="D52" i="88"/>
  <c r="C52" i="88"/>
  <c r="B52" i="88"/>
  <c r="A52" i="88"/>
  <c r="D51" i="88"/>
  <c r="C51" i="88"/>
  <c r="B51" i="88"/>
  <c r="A51" i="88"/>
  <c r="D50" i="88"/>
  <c r="C50" i="88"/>
  <c r="B50" i="88"/>
  <c r="A50" i="88"/>
  <c r="D49" i="88"/>
  <c r="C49" i="88"/>
  <c r="B49" i="88"/>
  <c r="A49" i="88"/>
  <c r="D48" i="88"/>
  <c r="C48" i="88"/>
  <c r="B48" i="88"/>
  <c r="A48" i="88"/>
  <c r="D47" i="88"/>
  <c r="C47" i="88"/>
  <c r="B47" i="88"/>
  <c r="A47" i="88"/>
  <c r="D46" i="88"/>
  <c r="C46" i="88"/>
  <c r="B46" i="88"/>
  <c r="A46" i="88"/>
  <c r="D45" i="88"/>
  <c r="C45" i="88"/>
  <c r="B45" i="88"/>
  <c r="A45" i="88"/>
  <c r="D44" i="88"/>
  <c r="C44" i="88"/>
  <c r="B44" i="88"/>
  <c r="A44" i="88"/>
  <c r="D43" i="88"/>
  <c r="C43" i="88"/>
  <c r="B43" i="88"/>
  <c r="A43" i="88"/>
  <c r="D42" i="88"/>
  <c r="C42" i="88"/>
  <c r="B42" i="88"/>
  <c r="A42" i="88"/>
  <c r="D41" i="88"/>
  <c r="C41" i="88"/>
  <c r="B41" i="88"/>
  <c r="A41" i="88"/>
  <c r="D40" i="88"/>
  <c r="C40" i="88"/>
  <c r="B40" i="88"/>
  <c r="A40" i="88"/>
  <c r="D39" i="88"/>
  <c r="C39" i="88"/>
  <c r="B39" i="88"/>
  <c r="A39" i="88"/>
  <c r="D38" i="88"/>
  <c r="C38" i="88"/>
  <c r="B38" i="88"/>
  <c r="A38" i="88"/>
  <c r="D37" i="88"/>
  <c r="C37" i="88"/>
  <c r="B37" i="88"/>
  <c r="A37" i="88"/>
  <c r="D36" i="88"/>
  <c r="C36" i="88"/>
  <c r="B36" i="88"/>
  <c r="A36" i="88"/>
  <c r="D35" i="88"/>
  <c r="C35" i="88"/>
  <c r="B35" i="88"/>
  <c r="A35" i="88"/>
  <c r="D34" i="88"/>
  <c r="C34" i="88"/>
  <c r="B34" i="88"/>
  <c r="A34" i="88"/>
  <c r="D33" i="88"/>
  <c r="C33" i="88"/>
  <c r="B33" i="88"/>
  <c r="A33" i="88"/>
  <c r="D32" i="88"/>
  <c r="C32" i="88"/>
  <c r="B32" i="88"/>
  <c r="A32" i="88"/>
  <c r="D31" i="88"/>
  <c r="C31" i="88"/>
  <c r="B31" i="88"/>
  <c r="A31" i="88"/>
  <c r="D30" i="88"/>
  <c r="C30" i="88"/>
  <c r="B30" i="88"/>
  <c r="A30" i="88"/>
  <c r="D29" i="88"/>
  <c r="C29" i="88"/>
  <c r="B29" i="88"/>
  <c r="A29" i="88"/>
  <c r="D28" i="88"/>
  <c r="C28" i="88"/>
  <c r="B28" i="88"/>
  <c r="A28" i="88"/>
  <c r="D27" i="88"/>
  <c r="C27" i="88"/>
  <c r="B27" i="88"/>
  <c r="A27" i="88"/>
  <c r="D26" i="88"/>
  <c r="C26" i="88"/>
  <c r="B26" i="88"/>
  <c r="A26" i="88"/>
  <c r="D25" i="88"/>
  <c r="C25" i="88"/>
  <c r="B25" i="88"/>
  <c r="A25" i="88"/>
  <c r="D24" i="88"/>
  <c r="C24" i="88"/>
  <c r="B24" i="88"/>
  <c r="A24" i="88"/>
  <c r="D23" i="88"/>
  <c r="C23" i="88"/>
  <c r="B23" i="88"/>
  <c r="A23" i="88"/>
  <c r="D22" i="88"/>
  <c r="C22" i="88"/>
  <c r="B22" i="88"/>
  <c r="A22" i="88"/>
  <c r="D21" i="88"/>
  <c r="C21" i="88"/>
  <c r="B21" i="88"/>
  <c r="A21" i="88"/>
  <c r="D20" i="88"/>
  <c r="C20" i="88"/>
  <c r="B20" i="88"/>
  <c r="A20" i="88"/>
  <c r="D19" i="88"/>
  <c r="C19" i="88"/>
  <c r="B19" i="88"/>
  <c r="A19" i="88"/>
  <c r="D18" i="88"/>
  <c r="C18" i="88"/>
  <c r="B18" i="88"/>
  <c r="A18" i="88"/>
  <c r="D17" i="88"/>
  <c r="C17" i="88"/>
  <c r="B17" i="88"/>
  <c r="A17" i="88"/>
  <c r="D16" i="88"/>
  <c r="C16" i="88"/>
  <c r="B16" i="88"/>
  <c r="A16" i="88"/>
  <c r="D15" i="88"/>
  <c r="C15" i="88"/>
  <c r="B15" i="88"/>
  <c r="A15" i="88"/>
  <c r="D14" i="88"/>
  <c r="C14" i="88"/>
  <c r="B14" i="88"/>
  <c r="A14" i="88"/>
  <c r="D13" i="88"/>
  <c r="C13" i="88"/>
  <c r="B13" i="88"/>
  <c r="A13" i="88"/>
  <c r="K9" i="88"/>
  <c r="K8" i="88"/>
  <c r="K7" i="88"/>
  <c r="E7" i="88"/>
  <c r="K6" i="88"/>
  <c r="E6" i="88"/>
  <c r="K5" i="88"/>
  <c r="E5" i="88"/>
  <c r="A4" i="88"/>
  <c r="A3" i="88"/>
  <c r="A2" i="88"/>
  <c r="D512" i="87"/>
  <c r="C512" i="87"/>
  <c r="B512" i="87"/>
  <c r="A512" i="87"/>
  <c r="D511" i="87"/>
  <c r="C511" i="87"/>
  <c r="B511" i="87"/>
  <c r="A511" i="87"/>
  <c r="D510" i="87"/>
  <c r="C510" i="87"/>
  <c r="B510" i="87"/>
  <c r="A510" i="87"/>
  <c r="D509" i="87"/>
  <c r="C509" i="87"/>
  <c r="B509" i="87"/>
  <c r="A509" i="87"/>
  <c r="D508" i="87"/>
  <c r="C508" i="87"/>
  <c r="B508" i="87"/>
  <c r="A508" i="87"/>
  <c r="D507" i="87"/>
  <c r="C507" i="87"/>
  <c r="B507" i="87"/>
  <c r="A507" i="87"/>
  <c r="D506" i="87"/>
  <c r="C506" i="87"/>
  <c r="B506" i="87"/>
  <c r="A506" i="87"/>
  <c r="D505" i="87"/>
  <c r="C505" i="87"/>
  <c r="B505" i="87"/>
  <c r="A505" i="87"/>
  <c r="D504" i="87"/>
  <c r="C504" i="87"/>
  <c r="B504" i="87"/>
  <c r="A504" i="87"/>
  <c r="D503" i="87"/>
  <c r="C503" i="87"/>
  <c r="B503" i="87"/>
  <c r="A503" i="87"/>
  <c r="D502" i="87"/>
  <c r="C502" i="87"/>
  <c r="B502" i="87"/>
  <c r="A502" i="87"/>
  <c r="D501" i="87"/>
  <c r="C501" i="87"/>
  <c r="B501" i="87"/>
  <c r="A501" i="87"/>
  <c r="D500" i="87"/>
  <c r="C500" i="87"/>
  <c r="B500" i="87"/>
  <c r="A500" i="87"/>
  <c r="D499" i="87"/>
  <c r="C499" i="87"/>
  <c r="B499" i="87"/>
  <c r="A499" i="87"/>
  <c r="D498" i="87"/>
  <c r="C498" i="87"/>
  <c r="B498" i="87"/>
  <c r="A498" i="87"/>
  <c r="D497" i="87"/>
  <c r="C497" i="87"/>
  <c r="B497" i="87"/>
  <c r="A497" i="87"/>
  <c r="D496" i="87"/>
  <c r="C496" i="87"/>
  <c r="B496" i="87"/>
  <c r="A496" i="87"/>
  <c r="D495" i="87"/>
  <c r="C495" i="87"/>
  <c r="B495" i="87"/>
  <c r="A495" i="87"/>
  <c r="D494" i="87"/>
  <c r="C494" i="87"/>
  <c r="B494" i="87"/>
  <c r="A494" i="87"/>
  <c r="D493" i="87"/>
  <c r="C493" i="87"/>
  <c r="B493" i="87"/>
  <c r="A493" i="87"/>
  <c r="D492" i="87"/>
  <c r="C492" i="87"/>
  <c r="B492" i="87"/>
  <c r="A492" i="87"/>
  <c r="D491" i="87"/>
  <c r="C491" i="87"/>
  <c r="B491" i="87"/>
  <c r="A491" i="87"/>
  <c r="D490" i="87"/>
  <c r="C490" i="87"/>
  <c r="B490" i="87"/>
  <c r="A490" i="87"/>
  <c r="D489" i="87"/>
  <c r="C489" i="87"/>
  <c r="B489" i="87"/>
  <c r="A489" i="87"/>
  <c r="D488" i="87"/>
  <c r="C488" i="87"/>
  <c r="B488" i="87"/>
  <c r="A488" i="87"/>
  <c r="D487" i="87"/>
  <c r="C487" i="87"/>
  <c r="B487" i="87"/>
  <c r="A487" i="87"/>
  <c r="D486" i="87"/>
  <c r="C486" i="87"/>
  <c r="B486" i="87"/>
  <c r="A486" i="87"/>
  <c r="D485" i="87"/>
  <c r="C485" i="87"/>
  <c r="B485" i="87"/>
  <c r="A485" i="87"/>
  <c r="D484" i="87"/>
  <c r="C484" i="87"/>
  <c r="B484" i="87"/>
  <c r="A484" i="87"/>
  <c r="D483" i="87"/>
  <c r="C483" i="87"/>
  <c r="B483" i="87"/>
  <c r="A483" i="87"/>
  <c r="D482" i="87"/>
  <c r="C482" i="87"/>
  <c r="B482" i="87"/>
  <c r="A482" i="87"/>
  <c r="D481" i="87"/>
  <c r="C481" i="87"/>
  <c r="B481" i="87"/>
  <c r="A481" i="87"/>
  <c r="D480" i="87"/>
  <c r="C480" i="87"/>
  <c r="B480" i="87"/>
  <c r="A480" i="87"/>
  <c r="D479" i="87"/>
  <c r="C479" i="87"/>
  <c r="B479" i="87"/>
  <c r="A479" i="87"/>
  <c r="D478" i="87"/>
  <c r="C478" i="87"/>
  <c r="B478" i="87"/>
  <c r="A478" i="87"/>
  <c r="D477" i="87"/>
  <c r="C477" i="87"/>
  <c r="B477" i="87"/>
  <c r="A477" i="87"/>
  <c r="D476" i="87"/>
  <c r="C476" i="87"/>
  <c r="B476" i="87"/>
  <c r="A476" i="87"/>
  <c r="D475" i="87"/>
  <c r="C475" i="87"/>
  <c r="B475" i="87"/>
  <c r="A475" i="87"/>
  <c r="D474" i="87"/>
  <c r="C474" i="87"/>
  <c r="B474" i="87"/>
  <c r="A474" i="87"/>
  <c r="D473" i="87"/>
  <c r="C473" i="87"/>
  <c r="B473" i="87"/>
  <c r="A473" i="87"/>
  <c r="D472" i="87"/>
  <c r="C472" i="87"/>
  <c r="B472" i="87"/>
  <c r="A472" i="87"/>
  <c r="D471" i="87"/>
  <c r="C471" i="87"/>
  <c r="B471" i="87"/>
  <c r="A471" i="87"/>
  <c r="D470" i="87"/>
  <c r="C470" i="87"/>
  <c r="B470" i="87"/>
  <c r="A470" i="87"/>
  <c r="D469" i="87"/>
  <c r="C469" i="87"/>
  <c r="B469" i="87"/>
  <c r="A469" i="87"/>
  <c r="D468" i="87"/>
  <c r="C468" i="87"/>
  <c r="B468" i="87"/>
  <c r="A468" i="87"/>
  <c r="D467" i="87"/>
  <c r="C467" i="87"/>
  <c r="B467" i="87"/>
  <c r="A467" i="87"/>
  <c r="D466" i="87"/>
  <c r="C466" i="87"/>
  <c r="B466" i="87"/>
  <c r="A466" i="87"/>
  <c r="D465" i="87"/>
  <c r="C465" i="87"/>
  <c r="B465" i="87"/>
  <c r="A465" i="87"/>
  <c r="D464" i="87"/>
  <c r="C464" i="87"/>
  <c r="B464" i="87"/>
  <c r="A464" i="87"/>
  <c r="D463" i="87"/>
  <c r="C463" i="87"/>
  <c r="B463" i="87"/>
  <c r="A463" i="87"/>
  <c r="D462" i="87"/>
  <c r="C462" i="87"/>
  <c r="B462" i="87"/>
  <c r="A462" i="87"/>
  <c r="D461" i="87"/>
  <c r="C461" i="87"/>
  <c r="B461" i="87"/>
  <c r="A461" i="87"/>
  <c r="D460" i="87"/>
  <c r="C460" i="87"/>
  <c r="B460" i="87"/>
  <c r="A460" i="87"/>
  <c r="D459" i="87"/>
  <c r="C459" i="87"/>
  <c r="B459" i="87"/>
  <c r="A459" i="87"/>
  <c r="D458" i="87"/>
  <c r="C458" i="87"/>
  <c r="B458" i="87"/>
  <c r="A458" i="87"/>
  <c r="D457" i="87"/>
  <c r="C457" i="87"/>
  <c r="B457" i="87"/>
  <c r="A457" i="87"/>
  <c r="D456" i="87"/>
  <c r="C456" i="87"/>
  <c r="B456" i="87"/>
  <c r="A456" i="87"/>
  <c r="D455" i="87"/>
  <c r="C455" i="87"/>
  <c r="B455" i="87"/>
  <c r="A455" i="87"/>
  <c r="D454" i="87"/>
  <c r="C454" i="87"/>
  <c r="B454" i="87"/>
  <c r="A454" i="87"/>
  <c r="D453" i="87"/>
  <c r="C453" i="87"/>
  <c r="B453" i="87"/>
  <c r="A453" i="87"/>
  <c r="D452" i="87"/>
  <c r="C452" i="87"/>
  <c r="B452" i="87"/>
  <c r="A452" i="87"/>
  <c r="D451" i="87"/>
  <c r="C451" i="87"/>
  <c r="B451" i="87"/>
  <c r="A451" i="87"/>
  <c r="D450" i="87"/>
  <c r="C450" i="87"/>
  <c r="B450" i="87"/>
  <c r="A450" i="87"/>
  <c r="D449" i="87"/>
  <c r="C449" i="87"/>
  <c r="B449" i="87"/>
  <c r="A449" i="87"/>
  <c r="D448" i="87"/>
  <c r="C448" i="87"/>
  <c r="B448" i="87"/>
  <c r="A448" i="87"/>
  <c r="D447" i="87"/>
  <c r="C447" i="87"/>
  <c r="B447" i="87"/>
  <c r="A447" i="87"/>
  <c r="D446" i="87"/>
  <c r="C446" i="87"/>
  <c r="B446" i="87"/>
  <c r="A446" i="87"/>
  <c r="D445" i="87"/>
  <c r="C445" i="87"/>
  <c r="B445" i="87"/>
  <c r="A445" i="87"/>
  <c r="D444" i="87"/>
  <c r="C444" i="87"/>
  <c r="B444" i="87"/>
  <c r="A444" i="87"/>
  <c r="D443" i="87"/>
  <c r="C443" i="87"/>
  <c r="B443" i="87"/>
  <c r="A443" i="87"/>
  <c r="D442" i="87"/>
  <c r="C442" i="87"/>
  <c r="B442" i="87"/>
  <c r="A442" i="87"/>
  <c r="D441" i="87"/>
  <c r="C441" i="87"/>
  <c r="B441" i="87"/>
  <c r="A441" i="87"/>
  <c r="D440" i="87"/>
  <c r="C440" i="87"/>
  <c r="B440" i="87"/>
  <c r="A440" i="87"/>
  <c r="D439" i="87"/>
  <c r="C439" i="87"/>
  <c r="B439" i="87"/>
  <c r="A439" i="87"/>
  <c r="D438" i="87"/>
  <c r="C438" i="87"/>
  <c r="B438" i="87"/>
  <c r="A438" i="87"/>
  <c r="D437" i="87"/>
  <c r="C437" i="87"/>
  <c r="B437" i="87"/>
  <c r="A437" i="87"/>
  <c r="D436" i="87"/>
  <c r="C436" i="87"/>
  <c r="B436" i="87"/>
  <c r="A436" i="87"/>
  <c r="D435" i="87"/>
  <c r="C435" i="87"/>
  <c r="B435" i="87"/>
  <c r="A435" i="87"/>
  <c r="D434" i="87"/>
  <c r="C434" i="87"/>
  <c r="B434" i="87"/>
  <c r="A434" i="87"/>
  <c r="D433" i="87"/>
  <c r="C433" i="87"/>
  <c r="B433" i="87"/>
  <c r="A433" i="87"/>
  <c r="D432" i="87"/>
  <c r="C432" i="87"/>
  <c r="B432" i="87"/>
  <c r="A432" i="87"/>
  <c r="D431" i="87"/>
  <c r="C431" i="87"/>
  <c r="B431" i="87"/>
  <c r="A431" i="87"/>
  <c r="D430" i="87"/>
  <c r="C430" i="87"/>
  <c r="B430" i="87"/>
  <c r="A430" i="87"/>
  <c r="D429" i="87"/>
  <c r="C429" i="87"/>
  <c r="B429" i="87"/>
  <c r="A429" i="87"/>
  <c r="D428" i="87"/>
  <c r="C428" i="87"/>
  <c r="B428" i="87"/>
  <c r="A428" i="87"/>
  <c r="D427" i="87"/>
  <c r="C427" i="87"/>
  <c r="B427" i="87"/>
  <c r="A427" i="87"/>
  <c r="D426" i="87"/>
  <c r="C426" i="87"/>
  <c r="B426" i="87"/>
  <c r="A426" i="87"/>
  <c r="D425" i="87"/>
  <c r="C425" i="87"/>
  <c r="B425" i="87"/>
  <c r="A425" i="87"/>
  <c r="D424" i="87"/>
  <c r="C424" i="87"/>
  <c r="B424" i="87"/>
  <c r="A424" i="87"/>
  <c r="D423" i="87"/>
  <c r="C423" i="87"/>
  <c r="B423" i="87"/>
  <c r="A423" i="87"/>
  <c r="D422" i="87"/>
  <c r="C422" i="87"/>
  <c r="B422" i="87"/>
  <c r="A422" i="87"/>
  <c r="D421" i="87"/>
  <c r="C421" i="87"/>
  <c r="B421" i="87"/>
  <c r="A421" i="87"/>
  <c r="D420" i="87"/>
  <c r="C420" i="87"/>
  <c r="B420" i="87"/>
  <c r="A420" i="87"/>
  <c r="D419" i="87"/>
  <c r="C419" i="87"/>
  <c r="B419" i="87"/>
  <c r="A419" i="87"/>
  <c r="D418" i="87"/>
  <c r="C418" i="87"/>
  <c r="B418" i="87"/>
  <c r="A418" i="87"/>
  <c r="D417" i="87"/>
  <c r="C417" i="87"/>
  <c r="B417" i="87"/>
  <c r="A417" i="87"/>
  <c r="D416" i="87"/>
  <c r="C416" i="87"/>
  <c r="B416" i="87"/>
  <c r="A416" i="87"/>
  <c r="D415" i="87"/>
  <c r="C415" i="87"/>
  <c r="B415" i="87"/>
  <c r="A415" i="87"/>
  <c r="D414" i="87"/>
  <c r="C414" i="87"/>
  <c r="B414" i="87"/>
  <c r="A414" i="87"/>
  <c r="D413" i="87"/>
  <c r="C413" i="87"/>
  <c r="B413" i="87"/>
  <c r="A413" i="87"/>
  <c r="D412" i="87"/>
  <c r="C412" i="87"/>
  <c r="B412" i="87"/>
  <c r="A412" i="87"/>
  <c r="D411" i="87"/>
  <c r="C411" i="87"/>
  <c r="B411" i="87"/>
  <c r="A411" i="87"/>
  <c r="D410" i="87"/>
  <c r="C410" i="87"/>
  <c r="B410" i="87"/>
  <c r="A410" i="87"/>
  <c r="D409" i="87"/>
  <c r="C409" i="87"/>
  <c r="B409" i="87"/>
  <c r="A409" i="87"/>
  <c r="D408" i="87"/>
  <c r="C408" i="87"/>
  <c r="B408" i="87"/>
  <c r="A408" i="87"/>
  <c r="D407" i="87"/>
  <c r="C407" i="87"/>
  <c r="B407" i="87"/>
  <c r="A407" i="87"/>
  <c r="D406" i="87"/>
  <c r="C406" i="87"/>
  <c r="B406" i="87"/>
  <c r="A406" i="87"/>
  <c r="D405" i="87"/>
  <c r="C405" i="87"/>
  <c r="B405" i="87"/>
  <c r="A405" i="87"/>
  <c r="D404" i="87"/>
  <c r="C404" i="87"/>
  <c r="B404" i="87"/>
  <c r="A404" i="87"/>
  <c r="D403" i="87"/>
  <c r="C403" i="87"/>
  <c r="B403" i="87"/>
  <c r="A403" i="87"/>
  <c r="D402" i="87"/>
  <c r="C402" i="87"/>
  <c r="B402" i="87"/>
  <c r="A402" i="87"/>
  <c r="D401" i="87"/>
  <c r="C401" i="87"/>
  <c r="B401" i="87"/>
  <c r="A401" i="87"/>
  <c r="D400" i="87"/>
  <c r="C400" i="87"/>
  <c r="B400" i="87"/>
  <c r="A400" i="87"/>
  <c r="D399" i="87"/>
  <c r="C399" i="87"/>
  <c r="B399" i="87"/>
  <c r="A399" i="87"/>
  <c r="D398" i="87"/>
  <c r="C398" i="87"/>
  <c r="B398" i="87"/>
  <c r="A398" i="87"/>
  <c r="D397" i="87"/>
  <c r="C397" i="87"/>
  <c r="B397" i="87"/>
  <c r="A397" i="87"/>
  <c r="D396" i="87"/>
  <c r="C396" i="87"/>
  <c r="B396" i="87"/>
  <c r="A396" i="87"/>
  <c r="D395" i="87"/>
  <c r="C395" i="87"/>
  <c r="B395" i="87"/>
  <c r="A395" i="87"/>
  <c r="D394" i="87"/>
  <c r="C394" i="87"/>
  <c r="B394" i="87"/>
  <c r="A394" i="87"/>
  <c r="D393" i="87"/>
  <c r="C393" i="87"/>
  <c r="B393" i="87"/>
  <c r="A393" i="87"/>
  <c r="D392" i="87"/>
  <c r="C392" i="87"/>
  <c r="B392" i="87"/>
  <c r="A392" i="87"/>
  <c r="D391" i="87"/>
  <c r="C391" i="87"/>
  <c r="B391" i="87"/>
  <c r="A391" i="87"/>
  <c r="D390" i="87"/>
  <c r="C390" i="87"/>
  <c r="B390" i="87"/>
  <c r="A390" i="87"/>
  <c r="D389" i="87"/>
  <c r="C389" i="87"/>
  <c r="B389" i="87"/>
  <c r="A389" i="87"/>
  <c r="D388" i="87"/>
  <c r="C388" i="87"/>
  <c r="B388" i="87"/>
  <c r="A388" i="87"/>
  <c r="D387" i="87"/>
  <c r="C387" i="87"/>
  <c r="B387" i="87"/>
  <c r="A387" i="87"/>
  <c r="D386" i="87"/>
  <c r="C386" i="87"/>
  <c r="B386" i="87"/>
  <c r="A386" i="87"/>
  <c r="D385" i="87"/>
  <c r="C385" i="87"/>
  <c r="B385" i="87"/>
  <c r="A385" i="87"/>
  <c r="D384" i="87"/>
  <c r="C384" i="87"/>
  <c r="B384" i="87"/>
  <c r="A384" i="87"/>
  <c r="D383" i="87"/>
  <c r="C383" i="87"/>
  <c r="B383" i="87"/>
  <c r="A383" i="87"/>
  <c r="D382" i="87"/>
  <c r="C382" i="87"/>
  <c r="B382" i="87"/>
  <c r="A382" i="87"/>
  <c r="D381" i="87"/>
  <c r="C381" i="87"/>
  <c r="B381" i="87"/>
  <c r="A381" i="87"/>
  <c r="D380" i="87"/>
  <c r="C380" i="87"/>
  <c r="B380" i="87"/>
  <c r="A380" i="87"/>
  <c r="D379" i="87"/>
  <c r="C379" i="87"/>
  <c r="B379" i="87"/>
  <c r="A379" i="87"/>
  <c r="D378" i="87"/>
  <c r="C378" i="87"/>
  <c r="B378" i="87"/>
  <c r="A378" i="87"/>
  <c r="D377" i="87"/>
  <c r="C377" i="87"/>
  <c r="B377" i="87"/>
  <c r="A377" i="87"/>
  <c r="D376" i="87"/>
  <c r="C376" i="87"/>
  <c r="B376" i="87"/>
  <c r="A376" i="87"/>
  <c r="D375" i="87"/>
  <c r="C375" i="87"/>
  <c r="B375" i="87"/>
  <c r="A375" i="87"/>
  <c r="D374" i="87"/>
  <c r="C374" i="87"/>
  <c r="B374" i="87"/>
  <c r="A374" i="87"/>
  <c r="D373" i="87"/>
  <c r="C373" i="87"/>
  <c r="B373" i="87"/>
  <c r="A373" i="87"/>
  <c r="D372" i="87"/>
  <c r="C372" i="87"/>
  <c r="B372" i="87"/>
  <c r="A372" i="87"/>
  <c r="D371" i="87"/>
  <c r="C371" i="87"/>
  <c r="B371" i="87"/>
  <c r="A371" i="87"/>
  <c r="D370" i="87"/>
  <c r="C370" i="87"/>
  <c r="B370" i="87"/>
  <c r="A370" i="87"/>
  <c r="D369" i="87"/>
  <c r="C369" i="87"/>
  <c r="B369" i="87"/>
  <c r="A369" i="87"/>
  <c r="D368" i="87"/>
  <c r="C368" i="87"/>
  <c r="B368" i="87"/>
  <c r="A368" i="87"/>
  <c r="D367" i="87"/>
  <c r="C367" i="87"/>
  <c r="B367" i="87"/>
  <c r="A367" i="87"/>
  <c r="D366" i="87"/>
  <c r="C366" i="87"/>
  <c r="B366" i="87"/>
  <c r="A366" i="87"/>
  <c r="D365" i="87"/>
  <c r="C365" i="87"/>
  <c r="B365" i="87"/>
  <c r="A365" i="87"/>
  <c r="D364" i="87"/>
  <c r="C364" i="87"/>
  <c r="B364" i="87"/>
  <c r="A364" i="87"/>
  <c r="D363" i="87"/>
  <c r="C363" i="87"/>
  <c r="B363" i="87"/>
  <c r="A363" i="87"/>
  <c r="D362" i="87"/>
  <c r="C362" i="87"/>
  <c r="B362" i="87"/>
  <c r="A362" i="87"/>
  <c r="D361" i="87"/>
  <c r="C361" i="87"/>
  <c r="B361" i="87"/>
  <c r="A361" i="87"/>
  <c r="D360" i="87"/>
  <c r="C360" i="87"/>
  <c r="B360" i="87"/>
  <c r="A360" i="87"/>
  <c r="D359" i="87"/>
  <c r="C359" i="87"/>
  <c r="B359" i="87"/>
  <c r="A359" i="87"/>
  <c r="D358" i="87"/>
  <c r="C358" i="87"/>
  <c r="B358" i="87"/>
  <c r="A358" i="87"/>
  <c r="D357" i="87"/>
  <c r="C357" i="87"/>
  <c r="B357" i="87"/>
  <c r="A357" i="87"/>
  <c r="D356" i="87"/>
  <c r="C356" i="87"/>
  <c r="B356" i="87"/>
  <c r="A356" i="87"/>
  <c r="D355" i="87"/>
  <c r="C355" i="87"/>
  <c r="B355" i="87"/>
  <c r="A355" i="87"/>
  <c r="D354" i="87"/>
  <c r="C354" i="87"/>
  <c r="B354" i="87"/>
  <c r="A354" i="87"/>
  <c r="D353" i="87"/>
  <c r="C353" i="87"/>
  <c r="B353" i="87"/>
  <c r="A353" i="87"/>
  <c r="D352" i="87"/>
  <c r="C352" i="87"/>
  <c r="B352" i="87"/>
  <c r="A352" i="87"/>
  <c r="D351" i="87"/>
  <c r="C351" i="87"/>
  <c r="B351" i="87"/>
  <c r="A351" i="87"/>
  <c r="D350" i="87"/>
  <c r="C350" i="87"/>
  <c r="B350" i="87"/>
  <c r="A350" i="87"/>
  <c r="D349" i="87"/>
  <c r="C349" i="87"/>
  <c r="B349" i="87"/>
  <c r="A349" i="87"/>
  <c r="D348" i="87"/>
  <c r="C348" i="87"/>
  <c r="B348" i="87"/>
  <c r="A348" i="87"/>
  <c r="D347" i="87"/>
  <c r="C347" i="87"/>
  <c r="B347" i="87"/>
  <c r="A347" i="87"/>
  <c r="D346" i="87"/>
  <c r="C346" i="87"/>
  <c r="B346" i="87"/>
  <c r="A346" i="87"/>
  <c r="D345" i="87"/>
  <c r="C345" i="87"/>
  <c r="B345" i="87"/>
  <c r="A345" i="87"/>
  <c r="D344" i="87"/>
  <c r="C344" i="87"/>
  <c r="B344" i="87"/>
  <c r="A344" i="87"/>
  <c r="D343" i="87"/>
  <c r="C343" i="87"/>
  <c r="B343" i="87"/>
  <c r="A343" i="87"/>
  <c r="D342" i="87"/>
  <c r="C342" i="87"/>
  <c r="B342" i="87"/>
  <c r="A342" i="87"/>
  <c r="D341" i="87"/>
  <c r="C341" i="87"/>
  <c r="B341" i="87"/>
  <c r="A341" i="87"/>
  <c r="D340" i="87"/>
  <c r="C340" i="87"/>
  <c r="B340" i="87"/>
  <c r="A340" i="87"/>
  <c r="D339" i="87"/>
  <c r="C339" i="87"/>
  <c r="B339" i="87"/>
  <c r="A339" i="87"/>
  <c r="D338" i="87"/>
  <c r="C338" i="87"/>
  <c r="B338" i="87"/>
  <c r="A338" i="87"/>
  <c r="D337" i="87"/>
  <c r="C337" i="87"/>
  <c r="B337" i="87"/>
  <c r="A337" i="87"/>
  <c r="D336" i="87"/>
  <c r="C336" i="87"/>
  <c r="B336" i="87"/>
  <c r="A336" i="87"/>
  <c r="D335" i="87"/>
  <c r="C335" i="87"/>
  <c r="B335" i="87"/>
  <c r="A335" i="87"/>
  <c r="D334" i="87"/>
  <c r="C334" i="87"/>
  <c r="B334" i="87"/>
  <c r="A334" i="87"/>
  <c r="D333" i="87"/>
  <c r="C333" i="87"/>
  <c r="B333" i="87"/>
  <c r="A333" i="87"/>
  <c r="D332" i="87"/>
  <c r="C332" i="87"/>
  <c r="B332" i="87"/>
  <c r="A332" i="87"/>
  <c r="D331" i="87"/>
  <c r="C331" i="87"/>
  <c r="B331" i="87"/>
  <c r="A331" i="87"/>
  <c r="D330" i="87"/>
  <c r="C330" i="87"/>
  <c r="B330" i="87"/>
  <c r="A330" i="87"/>
  <c r="D329" i="87"/>
  <c r="C329" i="87"/>
  <c r="B329" i="87"/>
  <c r="A329" i="87"/>
  <c r="D328" i="87"/>
  <c r="C328" i="87"/>
  <c r="B328" i="87"/>
  <c r="A328" i="87"/>
  <c r="D327" i="87"/>
  <c r="C327" i="87"/>
  <c r="B327" i="87"/>
  <c r="A327" i="87"/>
  <c r="D326" i="87"/>
  <c r="C326" i="87"/>
  <c r="B326" i="87"/>
  <c r="A326" i="87"/>
  <c r="D325" i="87"/>
  <c r="C325" i="87"/>
  <c r="B325" i="87"/>
  <c r="A325" i="87"/>
  <c r="D324" i="87"/>
  <c r="C324" i="87"/>
  <c r="B324" i="87"/>
  <c r="A324" i="87"/>
  <c r="D323" i="87"/>
  <c r="C323" i="87"/>
  <c r="B323" i="87"/>
  <c r="A323" i="87"/>
  <c r="D322" i="87"/>
  <c r="C322" i="87"/>
  <c r="B322" i="87"/>
  <c r="A322" i="87"/>
  <c r="D321" i="87"/>
  <c r="C321" i="87"/>
  <c r="B321" i="87"/>
  <c r="A321" i="87"/>
  <c r="D320" i="87"/>
  <c r="C320" i="87"/>
  <c r="B320" i="87"/>
  <c r="A320" i="87"/>
  <c r="D319" i="87"/>
  <c r="C319" i="87"/>
  <c r="B319" i="87"/>
  <c r="A319" i="87"/>
  <c r="D318" i="87"/>
  <c r="C318" i="87"/>
  <c r="B318" i="87"/>
  <c r="A318" i="87"/>
  <c r="D317" i="87"/>
  <c r="C317" i="87"/>
  <c r="B317" i="87"/>
  <c r="A317" i="87"/>
  <c r="D316" i="87"/>
  <c r="C316" i="87"/>
  <c r="B316" i="87"/>
  <c r="A316" i="87"/>
  <c r="D315" i="87"/>
  <c r="C315" i="87"/>
  <c r="B315" i="87"/>
  <c r="A315" i="87"/>
  <c r="D314" i="87"/>
  <c r="C314" i="87"/>
  <c r="B314" i="87"/>
  <c r="A314" i="87"/>
  <c r="D313" i="87"/>
  <c r="C313" i="87"/>
  <c r="B313" i="87"/>
  <c r="A313" i="87"/>
  <c r="D312" i="87"/>
  <c r="C312" i="87"/>
  <c r="B312" i="87"/>
  <c r="A312" i="87"/>
  <c r="D311" i="87"/>
  <c r="C311" i="87"/>
  <c r="B311" i="87"/>
  <c r="A311" i="87"/>
  <c r="D310" i="87"/>
  <c r="C310" i="87"/>
  <c r="B310" i="87"/>
  <c r="A310" i="87"/>
  <c r="D309" i="87"/>
  <c r="C309" i="87"/>
  <c r="B309" i="87"/>
  <c r="A309" i="87"/>
  <c r="D308" i="87"/>
  <c r="C308" i="87"/>
  <c r="B308" i="87"/>
  <c r="A308" i="87"/>
  <c r="D307" i="87"/>
  <c r="C307" i="87"/>
  <c r="B307" i="87"/>
  <c r="A307" i="87"/>
  <c r="D306" i="87"/>
  <c r="C306" i="87"/>
  <c r="B306" i="87"/>
  <c r="A306" i="87"/>
  <c r="D305" i="87"/>
  <c r="C305" i="87"/>
  <c r="B305" i="87"/>
  <c r="A305" i="87"/>
  <c r="D304" i="87"/>
  <c r="C304" i="87"/>
  <c r="B304" i="87"/>
  <c r="A304" i="87"/>
  <c r="D303" i="87"/>
  <c r="C303" i="87"/>
  <c r="B303" i="87"/>
  <c r="A303" i="87"/>
  <c r="D302" i="87"/>
  <c r="C302" i="87"/>
  <c r="B302" i="87"/>
  <c r="A302" i="87"/>
  <c r="D301" i="87"/>
  <c r="C301" i="87"/>
  <c r="B301" i="87"/>
  <c r="A301" i="87"/>
  <c r="D300" i="87"/>
  <c r="C300" i="87"/>
  <c r="B300" i="87"/>
  <c r="A300" i="87"/>
  <c r="D299" i="87"/>
  <c r="C299" i="87"/>
  <c r="B299" i="87"/>
  <c r="A299" i="87"/>
  <c r="D298" i="87"/>
  <c r="C298" i="87"/>
  <c r="B298" i="87"/>
  <c r="A298" i="87"/>
  <c r="D297" i="87"/>
  <c r="C297" i="87"/>
  <c r="B297" i="87"/>
  <c r="A297" i="87"/>
  <c r="D296" i="87"/>
  <c r="C296" i="87"/>
  <c r="B296" i="87"/>
  <c r="A296" i="87"/>
  <c r="D295" i="87"/>
  <c r="C295" i="87"/>
  <c r="B295" i="87"/>
  <c r="A295" i="87"/>
  <c r="D294" i="87"/>
  <c r="C294" i="87"/>
  <c r="B294" i="87"/>
  <c r="A294" i="87"/>
  <c r="D293" i="87"/>
  <c r="C293" i="87"/>
  <c r="B293" i="87"/>
  <c r="A293" i="87"/>
  <c r="D292" i="87"/>
  <c r="C292" i="87"/>
  <c r="B292" i="87"/>
  <c r="A292" i="87"/>
  <c r="D291" i="87"/>
  <c r="C291" i="87"/>
  <c r="B291" i="87"/>
  <c r="A291" i="87"/>
  <c r="D290" i="87"/>
  <c r="C290" i="87"/>
  <c r="B290" i="87"/>
  <c r="A290" i="87"/>
  <c r="D289" i="87"/>
  <c r="C289" i="87"/>
  <c r="B289" i="87"/>
  <c r="A289" i="87"/>
  <c r="D288" i="87"/>
  <c r="C288" i="87"/>
  <c r="B288" i="87"/>
  <c r="A288" i="87"/>
  <c r="D287" i="87"/>
  <c r="C287" i="87"/>
  <c r="B287" i="87"/>
  <c r="A287" i="87"/>
  <c r="D286" i="87"/>
  <c r="C286" i="87"/>
  <c r="B286" i="87"/>
  <c r="A286" i="87"/>
  <c r="D285" i="87"/>
  <c r="C285" i="87"/>
  <c r="B285" i="87"/>
  <c r="A285" i="87"/>
  <c r="D284" i="87"/>
  <c r="C284" i="87"/>
  <c r="B284" i="87"/>
  <c r="A284" i="87"/>
  <c r="D283" i="87"/>
  <c r="C283" i="87"/>
  <c r="B283" i="87"/>
  <c r="A283" i="87"/>
  <c r="D282" i="87"/>
  <c r="C282" i="87"/>
  <c r="B282" i="87"/>
  <c r="A282" i="87"/>
  <c r="D281" i="87"/>
  <c r="C281" i="87"/>
  <c r="B281" i="87"/>
  <c r="A281" i="87"/>
  <c r="D280" i="87"/>
  <c r="C280" i="87"/>
  <c r="B280" i="87"/>
  <c r="A280" i="87"/>
  <c r="D279" i="87"/>
  <c r="C279" i="87"/>
  <c r="B279" i="87"/>
  <c r="A279" i="87"/>
  <c r="D278" i="87"/>
  <c r="C278" i="87"/>
  <c r="B278" i="87"/>
  <c r="A278" i="87"/>
  <c r="D277" i="87"/>
  <c r="C277" i="87"/>
  <c r="B277" i="87"/>
  <c r="A277" i="87"/>
  <c r="D276" i="87"/>
  <c r="C276" i="87"/>
  <c r="B276" i="87"/>
  <c r="A276" i="87"/>
  <c r="D275" i="87"/>
  <c r="C275" i="87"/>
  <c r="B275" i="87"/>
  <c r="A275" i="87"/>
  <c r="D274" i="87"/>
  <c r="C274" i="87"/>
  <c r="B274" i="87"/>
  <c r="A274" i="87"/>
  <c r="D273" i="87"/>
  <c r="C273" i="87"/>
  <c r="B273" i="87"/>
  <c r="A273" i="87"/>
  <c r="D272" i="87"/>
  <c r="C272" i="87"/>
  <c r="B272" i="87"/>
  <c r="A272" i="87"/>
  <c r="D271" i="87"/>
  <c r="C271" i="87"/>
  <c r="B271" i="87"/>
  <c r="A271" i="87"/>
  <c r="D270" i="87"/>
  <c r="C270" i="87"/>
  <c r="B270" i="87"/>
  <c r="A270" i="87"/>
  <c r="D269" i="87"/>
  <c r="C269" i="87"/>
  <c r="B269" i="87"/>
  <c r="A269" i="87"/>
  <c r="D268" i="87"/>
  <c r="C268" i="87"/>
  <c r="B268" i="87"/>
  <c r="A268" i="87"/>
  <c r="D267" i="87"/>
  <c r="C267" i="87"/>
  <c r="B267" i="87"/>
  <c r="A267" i="87"/>
  <c r="D266" i="87"/>
  <c r="C266" i="87"/>
  <c r="B266" i="87"/>
  <c r="A266" i="87"/>
  <c r="D265" i="87"/>
  <c r="C265" i="87"/>
  <c r="B265" i="87"/>
  <c r="A265" i="87"/>
  <c r="D264" i="87"/>
  <c r="C264" i="87"/>
  <c r="B264" i="87"/>
  <c r="A264" i="87"/>
  <c r="D263" i="87"/>
  <c r="C263" i="87"/>
  <c r="B263" i="87"/>
  <c r="A263" i="87"/>
  <c r="D262" i="87"/>
  <c r="C262" i="87"/>
  <c r="B262" i="87"/>
  <c r="A262" i="87"/>
  <c r="D261" i="87"/>
  <c r="C261" i="87"/>
  <c r="B261" i="87"/>
  <c r="A261" i="87"/>
  <c r="D260" i="87"/>
  <c r="C260" i="87"/>
  <c r="B260" i="87"/>
  <c r="A260" i="87"/>
  <c r="D259" i="87"/>
  <c r="C259" i="87"/>
  <c r="B259" i="87"/>
  <c r="A259" i="87"/>
  <c r="D258" i="87"/>
  <c r="C258" i="87"/>
  <c r="B258" i="87"/>
  <c r="A258" i="87"/>
  <c r="D257" i="87"/>
  <c r="C257" i="87"/>
  <c r="B257" i="87"/>
  <c r="A257" i="87"/>
  <c r="D256" i="87"/>
  <c r="C256" i="87"/>
  <c r="B256" i="87"/>
  <c r="A256" i="87"/>
  <c r="D255" i="87"/>
  <c r="C255" i="87"/>
  <c r="B255" i="87"/>
  <c r="A255" i="87"/>
  <c r="D254" i="87"/>
  <c r="C254" i="87"/>
  <c r="B254" i="87"/>
  <c r="A254" i="87"/>
  <c r="D253" i="87"/>
  <c r="C253" i="87"/>
  <c r="B253" i="87"/>
  <c r="A253" i="87"/>
  <c r="D252" i="87"/>
  <c r="C252" i="87"/>
  <c r="B252" i="87"/>
  <c r="A252" i="87"/>
  <c r="D251" i="87"/>
  <c r="C251" i="87"/>
  <c r="B251" i="87"/>
  <c r="A251" i="87"/>
  <c r="D250" i="87"/>
  <c r="C250" i="87"/>
  <c r="B250" i="87"/>
  <c r="A250" i="87"/>
  <c r="D249" i="87"/>
  <c r="C249" i="87"/>
  <c r="B249" i="87"/>
  <c r="A249" i="87"/>
  <c r="D248" i="87"/>
  <c r="C248" i="87"/>
  <c r="B248" i="87"/>
  <c r="A248" i="87"/>
  <c r="D247" i="87"/>
  <c r="C247" i="87"/>
  <c r="B247" i="87"/>
  <c r="A247" i="87"/>
  <c r="D246" i="87"/>
  <c r="C246" i="87"/>
  <c r="B246" i="87"/>
  <c r="A246" i="87"/>
  <c r="D245" i="87"/>
  <c r="C245" i="87"/>
  <c r="B245" i="87"/>
  <c r="A245" i="87"/>
  <c r="D244" i="87"/>
  <c r="C244" i="87"/>
  <c r="B244" i="87"/>
  <c r="A244" i="87"/>
  <c r="D243" i="87"/>
  <c r="C243" i="87"/>
  <c r="B243" i="87"/>
  <c r="A243" i="87"/>
  <c r="D242" i="87"/>
  <c r="C242" i="87"/>
  <c r="B242" i="87"/>
  <c r="A242" i="87"/>
  <c r="D241" i="87"/>
  <c r="C241" i="87"/>
  <c r="B241" i="87"/>
  <c r="A241" i="87"/>
  <c r="D240" i="87"/>
  <c r="C240" i="87"/>
  <c r="B240" i="87"/>
  <c r="A240" i="87"/>
  <c r="D239" i="87"/>
  <c r="C239" i="87"/>
  <c r="B239" i="87"/>
  <c r="A239" i="87"/>
  <c r="D238" i="87"/>
  <c r="C238" i="87"/>
  <c r="B238" i="87"/>
  <c r="A238" i="87"/>
  <c r="D237" i="87"/>
  <c r="C237" i="87"/>
  <c r="B237" i="87"/>
  <c r="A237" i="87"/>
  <c r="D236" i="87"/>
  <c r="C236" i="87"/>
  <c r="B236" i="87"/>
  <c r="A236" i="87"/>
  <c r="D235" i="87"/>
  <c r="C235" i="87"/>
  <c r="B235" i="87"/>
  <c r="A235" i="87"/>
  <c r="D234" i="87"/>
  <c r="C234" i="87"/>
  <c r="B234" i="87"/>
  <c r="A234" i="87"/>
  <c r="D233" i="87"/>
  <c r="C233" i="87"/>
  <c r="B233" i="87"/>
  <c r="A233" i="87"/>
  <c r="D232" i="87"/>
  <c r="C232" i="87"/>
  <c r="B232" i="87"/>
  <c r="A232" i="87"/>
  <c r="D231" i="87"/>
  <c r="C231" i="87"/>
  <c r="B231" i="87"/>
  <c r="A231" i="87"/>
  <c r="D230" i="87"/>
  <c r="C230" i="87"/>
  <c r="B230" i="87"/>
  <c r="A230" i="87"/>
  <c r="D229" i="87"/>
  <c r="C229" i="87"/>
  <c r="B229" i="87"/>
  <c r="A229" i="87"/>
  <c r="D228" i="87"/>
  <c r="C228" i="87"/>
  <c r="B228" i="87"/>
  <c r="A228" i="87"/>
  <c r="D227" i="87"/>
  <c r="C227" i="87"/>
  <c r="B227" i="87"/>
  <c r="A227" i="87"/>
  <c r="D226" i="87"/>
  <c r="C226" i="87"/>
  <c r="B226" i="87"/>
  <c r="A226" i="87"/>
  <c r="D225" i="87"/>
  <c r="C225" i="87"/>
  <c r="B225" i="87"/>
  <c r="A225" i="87"/>
  <c r="D224" i="87"/>
  <c r="C224" i="87"/>
  <c r="B224" i="87"/>
  <c r="A224" i="87"/>
  <c r="D223" i="87"/>
  <c r="C223" i="87"/>
  <c r="B223" i="87"/>
  <c r="A223" i="87"/>
  <c r="D222" i="87"/>
  <c r="C222" i="87"/>
  <c r="B222" i="87"/>
  <c r="A222" i="87"/>
  <c r="D221" i="87"/>
  <c r="C221" i="87"/>
  <c r="B221" i="87"/>
  <c r="A221" i="87"/>
  <c r="D220" i="87"/>
  <c r="C220" i="87"/>
  <c r="B220" i="87"/>
  <c r="A220" i="87"/>
  <c r="D219" i="87"/>
  <c r="C219" i="87"/>
  <c r="B219" i="87"/>
  <c r="A219" i="87"/>
  <c r="D218" i="87"/>
  <c r="C218" i="87"/>
  <c r="B218" i="87"/>
  <c r="A218" i="87"/>
  <c r="D217" i="87"/>
  <c r="C217" i="87"/>
  <c r="B217" i="87"/>
  <c r="A217" i="87"/>
  <c r="D216" i="87"/>
  <c r="C216" i="87"/>
  <c r="B216" i="87"/>
  <c r="A216" i="87"/>
  <c r="D215" i="87"/>
  <c r="C215" i="87"/>
  <c r="B215" i="87"/>
  <c r="A215" i="87"/>
  <c r="D214" i="87"/>
  <c r="C214" i="87"/>
  <c r="B214" i="87"/>
  <c r="A214" i="87"/>
  <c r="D213" i="87"/>
  <c r="C213" i="87"/>
  <c r="B213" i="87"/>
  <c r="A213" i="87"/>
  <c r="D212" i="87"/>
  <c r="C212" i="87"/>
  <c r="B212" i="87"/>
  <c r="A212" i="87"/>
  <c r="D211" i="87"/>
  <c r="C211" i="87"/>
  <c r="B211" i="87"/>
  <c r="A211" i="87"/>
  <c r="D210" i="87"/>
  <c r="C210" i="87"/>
  <c r="B210" i="87"/>
  <c r="A210" i="87"/>
  <c r="D209" i="87"/>
  <c r="C209" i="87"/>
  <c r="B209" i="87"/>
  <c r="A209" i="87"/>
  <c r="D208" i="87"/>
  <c r="C208" i="87"/>
  <c r="B208" i="87"/>
  <c r="A208" i="87"/>
  <c r="D207" i="87"/>
  <c r="C207" i="87"/>
  <c r="B207" i="87"/>
  <c r="A207" i="87"/>
  <c r="D206" i="87"/>
  <c r="C206" i="87"/>
  <c r="B206" i="87"/>
  <c r="A206" i="87"/>
  <c r="D205" i="87"/>
  <c r="C205" i="87"/>
  <c r="B205" i="87"/>
  <c r="A205" i="87"/>
  <c r="D204" i="87"/>
  <c r="C204" i="87"/>
  <c r="B204" i="87"/>
  <c r="A204" i="87"/>
  <c r="D203" i="87"/>
  <c r="C203" i="87"/>
  <c r="B203" i="87"/>
  <c r="A203" i="87"/>
  <c r="D202" i="87"/>
  <c r="C202" i="87"/>
  <c r="B202" i="87"/>
  <c r="A202" i="87"/>
  <c r="D201" i="87"/>
  <c r="C201" i="87"/>
  <c r="B201" i="87"/>
  <c r="A201" i="87"/>
  <c r="D200" i="87"/>
  <c r="C200" i="87"/>
  <c r="B200" i="87"/>
  <c r="A200" i="87"/>
  <c r="D199" i="87"/>
  <c r="C199" i="87"/>
  <c r="B199" i="87"/>
  <c r="A199" i="87"/>
  <c r="D198" i="87"/>
  <c r="C198" i="87"/>
  <c r="B198" i="87"/>
  <c r="A198" i="87"/>
  <c r="D197" i="87"/>
  <c r="C197" i="87"/>
  <c r="B197" i="87"/>
  <c r="A197" i="87"/>
  <c r="D196" i="87"/>
  <c r="C196" i="87"/>
  <c r="B196" i="87"/>
  <c r="A196" i="87"/>
  <c r="D195" i="87"/>
  <c r="C195" i="87"/>
  <c r="B195" i="87"/>
  <c r="A195" i="87"/>
  <c r="D194" i="87"/>
  <c r="C194" i="87"/>
  <c r="B194" i="87"/>
  <c r="A194" i="87"/>
  <c r="D193" i="87"/>
  <c r="C193" i="87"/>
  <c r="B193" i="87"/>
  <c r="A193" i="87"/>
  <c r="D192" i="87"/>
  <c r="C192" i="87"/>
  <c r="B192" i="87"/>
  <c r="A192" i="87"/>
  <c r="D191" i="87"/>
  <c r="C191" i="87"/>
  <c r="B191" i="87"/>
  <c r="A191" i="87"/>
  <c r="D190" i="87"/>
  <c r="C190" i="87"/>
  <c r="B190" i="87"/>
  <c r="A190" i="87"/>
  <c r="D189" i="87"/>
  <c r="C189" i="87"/>
  <c r="B189" i="87"/>
  <c r="A189" i="87"/>
  <c r="D188" i="87"/>
  <c r="C188" i="87"/>
  <c r="B188" i="87"/>
  <c r="A188" i="87"/>
  <c r="D187" i="87"/>
  <c r="C187" i="87"/>
  <c r="B187" i="87"/>
  <c r="A187" i="87"/>
  <c r="D186" i="87"/>
  <c r="C186" i="87"/>
  <c r="B186" i="87"/>
  <c r="A186" i="87"/>
  <c r="D185" i="87"/>
  <c r="C185" i="87"/>
  <c r="B185" i="87"/>
  <c r="A185" i="87"/>
  <c r="D184" i="87"/>
  <c r="C184" i="87"/>
  <c r="B184" i="87"/>
  <c r="A184" i="87"/>
  <c r="D183" i="87"/>
  <c r="C183" i="87"/>
  <c r="B183" i="87"/>
  <c r="A183" i="87"/>
  <c r="D182" i="87"/>
  <c r="C182" i="87"/>
  <c r="B182" i="87"/>
  <c r="A182" i="87"/>
  <c r="D181" i="87"/>
  <c r="C181" i="87"/>
  <c r="B181" i="87"/>
  <c r="A181" i="87"/>
  <c r="D180" i="87"/>
  <c r="C180" i="87"/>
  <c r="B180" i="87"/>
  <c r="A180" i="87"/>
  <c r="D179" i="87"/>
  <c r="C179" i="87"/>
  <c r="B179" i="87"/>
  <c r="A179" i="87"/>
  <c r="D178" i="87"/>
  <c r="C178" i="87"/>
  <c r="B178" i="87"/>
  <c r="A178" i="87"/>
  <c r="D177" i="87"/>
  <c r="C177" i="87"/>
  <c r="B177" i="87"/>
  <c r="A177" i="87"/>
  <c r="D176" i="87"/>
  <c r="C176" i="87"/>
  <c r="B176" i="87"/>
  <c r="A176" i="87"/>
  <c r="D175" i="87"/>
  <c r="C175" i="87"/>
  <c r="B175" i="87"/>
  <c r="A175" i="87"/>
  <c r="D174" i="87"/>
  <c r="C174" i="87"/>
  <c r="B174" i="87"/>
  <c r="A174" i="87"/>
  <c r="D173" i="87"/>
  <c r="C173" i="87"/>
  <c r="B173" i="87"/>
  <c r="A173" i="87"/>
  <c r="D172" i="87"/>
  <c r="C172" i="87"/>
  <c r="B172" i="87"/>
  <c r="A172" i="87"/>
  <c r="D171" i="87"/>
  <c r="C171" i="87"/>
  <c r="B171" i="87"/>
  <c r="A171" i="87"/>
  <c r="D170" i="87"/>
  <c r="C170" i="87"/>
  <c r="B170" i="87"/>
  <c r="A170" i="87"/>
  <c r="D169" i="87"/>
  <c r="C169" i="87"/>
  <c r="B169" i="87"/>
  <c r="A169" i="87"/>
  <c r="D168" i="87"/>
  <c r="C168" i="87"/>
  <c r="B168" i="87"/>
  <c r="A168" i="87"/>
  <c r="D167" i="87"/>
  <c r="C167" i="87"/>
  <c r="B167" i="87"/>
  <c r="A167" i="87"/>
  <c r="D166" i="87"/>
  <c r="C166" i="87"/>
  <c r="B166" i="87"/>
  <c r="A166" i="87"/>
  <c r="D165" i="87"/>
  <c r="C165" i="87"/>
  <c r="B165" i="87"/>
  <c r="A165" i="87"/>
  <c r="D164" i="87"/>
  <c r="C164" i="87"/>
  <c r="B164" i="87"/>
  <c r="A164" i="87"/>
  <c r="D163" i="87"/>
  <c r="C163" i="87"/>
  <c r="B163" i="87"/>
  <c r="A163" i="87"/>
  <c r="D162" i="87"/>
  <c r="C162" i="87"/>
  <c r="B162" i="87"/>
  <c r="A162" i="87"/>
  <c r="D161" i="87"/>
  <c r="C161" i="87"/>
  <c r="B161" i="87"/>
  <c r="A161" i="87"/>
  <c r="D160" i="87"/>
  <c r="C160" i="87"/>
  <c r="B160" i="87"/>
  <c r="A160" i="87"/>
  <c r="D159" i="87"/>
  <c r="C159" i="87"/>
  <c r="B159" i="87"/>
  <c r="A159" i="87"/>
  <c r="D158" i="87"/>
  <c r="C158" i="87"/>
  <c r="B158" i="87"/>
  <c r="A158" i="87"/>
  <c r="D157" i="87"/>
  <c r="C157" i="87"/>
  <c r="B157" i="87"/>
  <c r="A157" i="87"/>
  <c r="D156" i="87"/>
  <c r="C156" i="87"/>
  <c r="B156" i="87"/>
  <c r="A156" i="87"/>
  <c r="D155" i="87"/>
  <c r="C155" i="87"/>
  <c r="B155" i="87"/>
  <c r="A155" i="87"/>
  <c r="D154" i="87"/>
  <c r="C154" i="87"/>
  <c r="B154" i="87"/>
  <c r="A154" i="87"/>
  <c r="D153" i="87"/>
  <c r="C153" i="87"/>
  <c r="B153" i="87"/>
  <c r="A153" i="87"/>
  <c r="D152" i="87"/>
  <c r="C152" i="87"/>
  <c r="B152" i="87"/>
  <c r="A152" i="87"/>
  <c r="D151" i="87"/>
  <c r="C151" i="87"/>
  <c r="B151" i="87"/>
  <c r="A151" i="87"/>
  <c r="D150" i="87"/>
  <c r="C150" i="87"/>
  <c r="B150" i="87"/>
  <c r="A150" i="87"/>
  <c r="D149" i="87"/>
  <c r="C149" i="87"/>
  <c r="B149" i="87"/>
  <c r="A149" i="87"/>
  <c r="D148" i="87"/>
  <c r="C148" i="87"/>
  <c r="B148" i="87"/>
  <c r="A148" i="87"/>
  <c r="D147" i="87"/>
  <c r="C147" i="87"/>
  <c r="B147" i="87"/>
  <c r="A147" i="87"/>
  <c r="D146" i="87"/>
  <c r="C146" i="87"/>
  <c r="B146" i="87"/>
  <c r="A146" i="87"/>
  <c r="D145" i="87"/>
  <c r="C145" i="87"/>
  <c r="B145" i="87"/>
  <c r="A145" i="87"/>
  <c r="D144" i="87"/>
  <c r="C144" i="87"/>
  <c r="B144" i="87"/>
  <c r="A144" i="87"/>
  <c r="D143" i="87"/>
  <c r="C143" i="87"/>
  <c r="B143" i="87"/>
  <c r="A143" i="87"/>
  <c r="D142" i="87"/>
  <c r="C142" i="87"/>
  <c r="B142" i="87"/>
  <c r="A142" i="87"/>
  <c r="D141" i="87"/>
  <c r="C141" i="87"/>
  <c r="B141" i="87"/>
  <c r="A141" i="87"/>
  <c r="D140" i="87"/>
  <c r="C140" i="87"/>
  <c r="B140" i="87"/>
  <c r="A140" i="87"/>
  <c r="D139" i="87"/>
  <c r="C139" i="87"/>
  <c r="B139" i="87"/>
  <c r="A139" i="87"/>
  <c r="D138" i="87"/>
  <c r="C138" i="87"/>
  <c r="B138" i="87"/>
  <c r="A138" i="87"/>
  <c r="D137" i="87"/>
  <c r="C137" i="87"/>
  <c r="B137" i="87"/>
  <c r="A137" i="87"/>
  <c r="D136" i="87"/>
  <c r="C136" i="87"/>
  <c r="B136" i="87"/>
  <c r="A136" i="87"/>
  <c r="D135" i="87"/>
  <c r="C135" i="87"/>
  <c r="B135" i="87"/>
  <c r="A135" i="87"/>
  <c r="D134" i="87"/>
  <c r="C134" i="87"/>
  <c r="B134" i="87"/>
  <c r="A134" i="87"/>
  <c r="D133" i="87"/>
  <c r="C133" i="87"/>
  <c r="B133" i="87"/>
  <c r="A133" i="87"/>
  <c r="D132" i="87"/>
  <c r="C132" i="87"/>
  <c r="B132" i="87"/>
  <c r="A132" i="87"/>
  <c r="D131" i="87"/>
  <c r="C131" i="87"/>
  <c r="B131" i="87"/>
  <c r="A131" i="87"/>
  <c r="D130" i="87"/>
  <c r="C130" i="87"/>
  <c r="B130" i="87"/>
  <c r="A130" i="87"/>
  <c r="D129" i="87"/>
  <c r="C129" i="87"/>
  <c r="B129" i="87"/>
  <c r="A129" i="87"/>
  <c r="D128" i="87"/>
  <c r="C128" i="87"/>
  <c r="B128" i="87"/>
  <c r="A128" i="87"/>
  <c r="D127" i="87"/>
  <c r="C127" i="87"/>
  <c r="B127" i="87"/>
  <c r="A127" i="87"/>
  <c r="D126" i="87"/>
  <c r="C126" i="87"/>
  <c r="B126" i="87"/>
  <c r="A126" i="87"/>
  <c r="D125" i="87"/>
  <c r="C125" i="87"/>
  <c r="B125" i="87"/>
  <c r="A125" i="87"/>
  <c r="D124" i="87"/>
  <c r="C124" i="87"/>
  <c r="B124" i="87"/>
  <c r="A124" i="87"/>
  <c r="D123" i="87"/>
  <c r="C123" i="87"/>
  <c r="B123" i="87"/>
  <c r="A123" i="87"/>
  <c r="D122" i="87"/>
  <c r="C122" i="87"/>
  <c r="B122" i="87"/>
  <c r="A122" i="87"/>
  <c r="D121" i="87"/>
  <c r="C121" i="87"/>
  <c r="B121" i="87"/>
  <c r="A121" i="87"/>
  <c r="D120" i="87"/>
  <c r="C120" i="87"/>
  <c r="B120" i="87"/>
  <c r="A120" i="87"/>
  <c r="D119" i="87"/>
  <c r="C119" i="87"/>
  <c r="B119" i="87"/>
  <c r="A119" i="87"/>
  <c r="D118" i="87"/>
  <c r="C118" i="87"/>
  <c r="B118" i="87"/>
  <c r="A118" i="87"/>
  <c r="D117" i="87"/>
  <c r="C117" i="87"/>
  <c r="B117" i="87"/>
  <c r="A117" i="87"/>
  <c r="D116" i="87"/>
  <c r="C116" i="87"/>
  <c r="B116" i="87"/>
  <c r="A116" i="87"/>
  <c r="D115" i="87"/>
  <c r="C115" i="87"/>
  <c r="B115" i="87"/>
  <c r="A115" i="87"/>
  <c r="D114" i="87"/>
  <c r="C114" i="87"/>
  <c r="B114" i="87"/>
  <c r="A114" i="87"/>
  <c r="D113" i="87"/>
  <c r="C113" i="87"/>
  <c r="B113" i="87"/>
  <c r="A113" i="87"/>
  <c r="D112" i="87"/>
  <c r="C112" i="87"/>
  <c r="B112" i="87"/>
  <c r="A112" i="87"/>
  <c r="D111" i="87"/>
  <c r="C111" i="87"/>
  <c r="B111" i="87"/>
  <c r="A111" i="87"/>
  <c r="D110" i="87"/>
  <c r="C110" i="87"/>
  <c r="B110" i="87"/>
  <c r="A110" i="87"/>
  <c r="D109" i="87"/>
  <c r="C109" i="87"/>
  <c r="B109" i="87"/>
  <c r="A109" i="87"/>
  <c r="D108" i="87"/>
  <c r="C108" i="87"/>
  <c r="B108" i="87"/>
  <c r="A108" i="87"/>
  <c r="D107" i="87"/>
  <c r="C107" i="87"/>
  <c r="B107" i="87"/>
  <c r="A107" i="87"/>
  <c r="D106" i="87"/>
  <c r="C106" i="87"/>
  <c r="B106" i="87"/>
  <c r="A106" i="87"/>
  <c r="D105" i="87"/>
  <c r="C105" i="87"/>
  <c r="B105" i="87"/>
  <c r="A105" i="87"/>
  <c r="D104" i="87"/>
  <c r="C104" i="87"/>
  <c r="B104" i="87"/>
  <c r="A104" i="87"/>
  <c r="D103" i="87"/>
  <c r="C103" i="87"/>
  <c r="B103" i="87"/>
  <c r="A103" i="87"/>
  <c r="D102" i="87"/>
  <c r="C102" i="87"/>
  <c r="B102" i="87"/>
  <c r="A102" i="87"/>
  <c r="D101" i="87"/>
  <c r="C101" i="87"/>
  <c r="B101" i="87"/>
  <c r="A101" i="87"/>
  <c r="D100" i="87"/>
  <c r="C100" i="87"/>
  <c r="B100" i="87"/>
  <c r="A100" i="87"/>
  <c r="D99" i="87"/>
  <c r="C99" i="87"/>
  <c r="B99" i="87"/>
  <c r="A99" i="87"/>
  <c r="D98" i="87"/>
  <c r="C98" i="87"/>
  <c r="B98" i="87"/>
  <c r="A98" i="87"/>
  <c r="D97" i="87"/>
  <c r="C97" i="87"/>
  <c r="B97" i="87"/>
  <c r="A97" i="87"/>
  <c r="D96" i="87"/>
  <c r="C96" i="87"/>
  <c r="B96" i="87"/>
  <c r="A96" i="87"/>
  <c r="D95" i="87"/>
  <c r="C95" i="87"/>
  <c r="B95" i="87"/>
  <c r="A95" i="87"/>
  <c r="D94" i="87"/>
  <c r="C94" i="87"/>
  <c r="B94" i="87"/>
  <c r="A94" i="87"/>
  <c r="D93" i="87"/>
  <c r="C93" i="87"/>
  <c r="B93" i="87"/>
  <c r="A93" i="87"/>
  <c r="D92" i="87"/>
  <c r="C92" i="87"/>
  <c r="B92" i="87"/>
  <c r="A92" i="87"/>
  <c r="D91" i="87"/>
  <c r="C91" i="87"/>
  <c r="B91" i="87"/>
  <c r="A91" i="87"/>
  <c r="D90" i="87"/>
  <c r="C90" i="87"/>
  <c r="B90" i="87"/>
  <c r="A90" i="87"/>
  <c r="D89" i="87"/>
  <c r="C89" i="87"/>
  <c r="B89" i="87"/>
  <c r="A89" i="87"/>
  <c r="D88" i="87"/>
  <c r="C88" i="87"/>
  <c r="B88" i="87"/>
  <c r="A88" i="87"/>
  <c r="D87" i="87"/>
  <c r="C87" i="87"/>
  <c r="B87" i="87"/>
  <c r="A87" i="87"/>
  <c r="D86" i="87"/>
  <c r="C86" i="87"/>
  <c r="B86" i="87"/>
  <c r="A86" i="87"/>
  <c r="D85" i="87"/>
  <c r="C85" i="87"/>
  <c r="B85" i="87"/>
  <c r="A85" i="87"/>
  <c r="D84" i="87"/>
  <c r="C84" i="87"/>
  <c r="B84" i="87"/>
  <c r="A84" i="87"/>
  <c r="D83" i="87"/>
  <c r="C83" i="87"/>
  <c r="B83" i="87"/>
  <c r="A83" i="87"/>
  <c r="D82" i="87"/>
  <c r="C82" i="87"/>
  <c r="B82" i="87"/>
  <c r="A82" i="87"/>
  <c r="D81" i="87"/>
  <c r="C81" i="87"/>
  <c r="B81" i="87"/>
  <c r="A81" i="87"/>
  <c r="D80" i="87"/>
  <c r="C80" i="87"/>
  <c r="B80" i="87"/>
  <c r="A80" i="87"/>
  <c r="D79" i="87"/>
  <c r="C79" i="87"/>
  <c r="B79" i="87"/>
  <c r="A79" i="87"/>
  <c r="D78" i="87"/>
  <c r="C78" i="87"/>
  <c r="B78" i="87"/>
  <c r="A78" i="87"/>
  <c r="D77" i="87"/>
  <c r="C77" i="87"/>
  <c r="B77" i="87"/>
  <c r="A77" i="87"/>
  <c r="D76" i="87"/>
  <c r="C76" i="87"/>
  <c r="B76" i="87"/>
  <c r="A76" i="87"/>
  <c r="D75" i="87"/>
  <c r="C75" i="87"/>
  <c r="B75" i="87"/>
  <c r="A75" i="87"/>
  <c r="D74" i="87"/>
  <c r="C74" i="87"/>
  <c r="B74" i="87"/>
  <c r="A74" i="87"/>
  <c r="D73" i="87"/>
  <c r="C73" i="87"/>
  <c r="B73" i="87"/>
  <c r="A73" i="87"/>
  <c r="D72" i="87"/>
  <c r="C72" i="87"/>
  <c r="B72" i="87"/>
  <c r="A72" i="87"/>
  <c r="D71" i="87"/>
  <c r="C71" i="87"/>
  <c r="B71" i="87"/>
  <c r="A71" i="87"/>
  <c r="D70" i="87"/>
  <c r="C70" i="87"/>
  <c r="B70" i="87"/>
  <c r="A70" i="87"/>
  <c r="D69" i="87"/>
  <c r="C69" i="87"/>
  <c r="B69" i="87"/>
  <c r="A69" i="87"/>
  <c r="D68" i="87"/>
  <c r="C68" i="87"/>
  <c r="B68" i="87"/>
  <c r="A68" i="87"/>
  <c r="D67" i="87"/>
  <c r="C67" i="87"/>
  <c r="B67" i="87"/>
  <c r="A67" i="87"/>
  <c r="D66" i="87"/>
  <c r="C66" i="87"/>
  <c r="B66" i="87"/>
  <c r="A66" i="87"/>
  <c r="D65" i="87"/>
  <c r="C65" i="87"/>
  <c r="B65" i="87"/>
  <c r="A65" i="87"/>
  <c r="D64" i="87"/>
  <c r="C64" i="87"/>
  <c r="B64" i="87"/>
  <c r="A64" i="87"/>
  <c r="D63" i="87"/>
  <c r="C63" i="87"/>
  <c r="B63" i="87"/>
  <c r="A63" i="87"/>
  <c r="D62" i="87"/>
  <c r="C62" i="87"/>
  <c r="B62" i="87"/>
  <c r="A62" i="87"/>
  <c r="D61" i="87"/>
  <c r="C61" i="87"/>
  <c r="B61" i="87"/>
  <c r="A61" i="87"/>
  <c r="D60" i="87"/>
  <c r="C60" i="87"/>
  <c r="B60" i="87"/>
  <c r="A60" i="87"/>
  <c r="D59" i="87"/>
  <c r="C59" i="87"/>
  <c r="B59" i="87"/>
  <c r="A59" i="87"/>
  <c r="D58" i="87"/>
  <c r="C58" i="87"/>
  <c r="B58" i="87"/>
  <c r="A58" i="87"/>
  <c r="D57" i="87"/>
  <c r="C57" i="87"/>
  <c r="B57" i="87"/>
  <c r="A57" i="87"/>
  <c r="D56" i="87"/>
  <c r="C56" i="87"/>
  <c r="B56" i="87"/>
  <c r="A56" i="87"/>
  <c r="D55" i="87"/>
  <c r="C55" i="87"/>
  <c r="B55" i="87"/>
  <c r="A55" i="87"/>
  <c r="D54" i="87"/>
  <c r="C54" i="87"/>
  <c r="B54" i="87"/>
  <c r="A54" i="87"/>
  <c r="D53" i="87"/>
  <c r="C53" i="87"/>
  <c r="B53" i="87"/>
  <c r="A53" i="87"/>
  <c r="D52" i="87"/>
  <c r="C52" i="87"/>
  <c r="B52" i="87"/>
  <c r="A52" i="87"/>
  <c r="D51" i="87"/>
  <c r="C51" i="87"/>
  <c r="B51" i="87"/>
  <c r="A51" i="87"/>
  <c r="D50" i="87"/>
  <c r="C50" i="87"/>
  <c r="B50" i="87"/>
  <c r="A50" i="87"/>
  <c r="D49" i="87"/>
  <c r="C49" i="87"/>
  <c r="B49" i="87"/>
  <c r="A49" i="87"/>
  <c r="D48" i="87"/>
  <c r="C48" i="87"/>
  <c r="B48" i="87"/>
  <c r="A48" i="87"/>
  <c r="D47" i="87"/>
  <c r="C47" i="87"/>
  <c r="B47" i="87"/>
  <c r="A47" i="87"/>
  <c r="D46" i="87"/>
  <c r="C46" i="87"/>
  <c r="B46" i="87"/>
  <c r="A46" i="87"/>
  <c r="D45" i="87"/>
  <c r="C45" i="87"/>
  <c r="B45" i="87"/>
  <c r="A45" i="87"/>
  <c r="D44" i="87"/>
  <c r="C44" i="87"/>
  <c r="B44" i="87"/>
  <c r="A44" i="87"/>
  <c r="D43" i="87"/>
  <c r="C43" i="87"/>
  <c r="B43" i="87"/>
  <c r="A43" i="87"/>
  <c r="D42" i="87"/>
  <c r="C42" i="87"/>
  <c r="B42" i="87"/>
  <c r="A42" i="87"/>
  <c r="D41" i="87"/>
  <c r="C41" i="87"/>
  <c r="B41" i="87"/>
  <c r="A41" i="87"/>
  <c r="D40" i="87"/>
  <c r="C40" i="87"/>
  <c r="B40" i="87"/>
  <c r="A40" i="87"/>
  <c r="D39" i="87"/>
  <c r="C39" i="87"/>
  <c r="B39" i="87"/>
  <c r="A39" i="87"/>
  <c r="D38" i="87"/>
  <c r="C38" i="87"/>
  <c r="B38" i="87"/>
  <c r="A38" i="87"/>
  <c r="D37" i="87"/>
  <c r="C37" i="87"/>
  <c r="B37" i="87"/>
  <c r="A37" i="87"/>
  <c r="D36" i="87"/>
  <c r="C36" i="87"/>
  <c r="B36" i="87"/>
  <c r="A36" i="87"/>
  <c r="D35" i="87"/>
  <c r="C35" i="87"/>
  <c r="B35" i="87"/>
  <c r="A35" i="87"/>
  <c r="D34" i="87"/>
  <c r="C34" i="87"/>
  <c r="B34" i="87"/>
  <c r="A34" i="87"/>
  <c r="D33" i="87"/>
  <c r="C33" i="87"/>
  <c r="B33" i="87"/>
  <c r="A33" i="87"/>
  <c r="D32" i="87"/>
  <c r="C32" i="87"/>
  <c r="B32" i="87"/>
  <c r="A32" i="87"/>
  <c r="D31" i="87"/>
  <c r="C31" i="87"/>
  <c r="B31" i="87"/>
  <c r="A31" i="87"/>
  <c r="D30" i="87"/>
  <c r="C30" i="87"/>
  <c r="B30" i="87"/>
  <c r="A30" i="87"/>
  <c r="D29" i="87"/>
  <c r="C29" i="87"/>
  <c r="B29" i="87"/>
  <c r="A29" i="87"/>
  <c r="D28" i="87"/>
  <c r="C28" i="87"/>
  <c r="B28" i="87"/>
  <c r="A28" i="87"/>
  <c r="D27" i="87"/>
  <c r="C27" i="87"/>
  <c r="B27" i="87"/>
  <c r="A27" i="87"/>
  <c r="D26" i="87"/>
  <c r="C26" i="87"/>
  <c r="B26" i="87"/>
  <c r="A26" i="87"/>
  <c r="D25" i="87"/>
  <c r="C25" i="87"/>
  <c r="B25" i="87"/>
  <c r="A25" i="87"/>
  <c r="D24" i="87"/>
  <c r="C24" i="87"/>
  <c r="B24" i="87"/>
  <c r="A24" i="87"/>
  <c r="D23" i="87"/>
  <c r="C23" i="87"/>
  <c r="B23" i="87"/>
  <c r="A23" i="87"/>
  <c r="D22" i="87"/>
  <c r="C22" i="87"/>
  <c r="B22" i="87"/>
  <c r="A22" i="87"/>
  <c r="D21" i="87"/>
  <c r="C21" i="87"/>
  <c r="B21" i="87"/>
  <c r="A21" i="87"/>
  <c r="D20" i="87"/>
  <c r="C20" i="87"/>
  <c r="B20" i="87"/>
  <c r="A20" i="87"/>
  <c r="D19" i="87"/>
  <c r="C19" i="87"/>
  <c r="B19" i="87"/>
  <c r="A19" i="87"/>
  <c r="D18" i="87"/>
  <c r="C18" i="87"/>
  <c r="B18" i="87"/>
  <c r="A18" i="87"/>
  <c r="D17" i="87"/>
  <c r="C17" i="87"/>
  <c r="B17" i="87"/>
  <c r="A17" i="87"/>
  <c r="D16" i="87"/>
  <c r="C16" i="87"/>
  <c r="B16" i="87"/>
  <c r="A16" i="87"/>
  <c r="D15" i="87"/>
  <c r="C15" i="87"/>
  <c r="B15" i="87"/>
  <c r="A15" i="87"/>
  <c r="D14" i="87"/>
  <c r="C14" i="87"/>
  <c r="B14" i="87"/>
  <c r="A14" i="87"/>
  <c r="D13" i="87"/>
  <c r="C13" i="87"/>
  <c r="B13" i="87"/>
  <c r="A13" i="87"/>
  <c r="K9" i="87"/>
  <c r="K8" i="87"/>
  <c r="K7" i="87"/>
  <c r="E7" i="87"/>
  <c r="K6" i="87"/>
  <c r="E6" i="87"/>
  <c r="K5" i="87"/>
  <c r="E5" i="87"/>
  <c r="A4" i="87"/>
  <c r="A3" i="87"/>
  <c r="A2" i="87"/>
  <c r="D512" i="86"/>
  <c r="C512" i="86"/>
  <c r="B512" i="86"/>
  <c r="A512" i="86"/>
  <c r="D511" i="86"/>
  <c r="C511" i="86"/>
  <c r="B511" i="86"/>
  <c r="A511" i="86"/>
  <c r="D510" i="86"/>
  <c r="C510" i="86"/>
  <c r="B510" i="86"/>
  <c r="A510" i="86"/>
  <c r="D509" i="86"/>
  <c r="C509" i="86"/>
  <c r="B509" i="86"/>
  <c r="A509" i="86"/>
  <c r="D508" i="86"/>
  <c r="C508" i="86"/>
  <c r="B508" i="86"/>
  <c r="A508" i="86"/>
  <c r="D507" i="86"/>
  <c r="C507" i="86"/>
  <c r="B507" i="86"/>
  <c r="A507" i="86"/>
  <c r="D506" i="86"/>
  <c r="C506" i="86"/>
  <c r="B506" i="86"/>
  <c r="A506" i="86"/>
  <c r="D505" i="86"/>
  <c r="C505" i="86"/>
  <c r="B505" i="86"/>
  <c r="A505" i="86"/>
  <c r="D504" i="86"/>
  <c r="C504" i="86"/>
  <c r="B504" i="86"/>
  <c r="A504" i="86"/>
  <c r="D503" i="86"/>
  <c r="C503" i="86"/>
  <c r="B503" i="86"/>
  <c r="A503" i="86"/>
  <c r="D502" i="86"/>
  <c r="C502" i="86"/>
  <c r="B502" i="86"/>
  <c r="A502" i="86"/>
  <c r="D501" i="86"/>
  <c r="C501" i="86"/>
  <c r="B501" i="86"/>
  <c r="A501" i="86"/>
  <c r="D500" i="86"/>
  <c r="C500" i="86"/>
  <c r="B500" i="86"/>
  <c r="A500" i="86"/>
  <c r="D499" i="86"/>
  <c r="C499" i="86"/>
  <c r="B499" i="86"/>
  <c r="A499" i="86"/>
  <c r="D498" i="86"/>
  <c r="C498" i="86"/>
  <c r="B498" i="86"/>
  <c r="A498" i="86"/>
  <c r="D497" i="86"/>
  <c r="C497" i="86"/>
  <c r="B497" i="86"/>
  <c r="A497" i="86"/>
  <c r="D496" i="86"/>
  <c r="C496" i="86"/>
  <c r="B496" i="86"/>
  <c r="A496" i="86"/>
  <c r="D495" i="86"/>
  <c r="C495" i="86"/>
  <c r="B495" i="86"/>
  <c r="A495" i="86"/>
  <c r="D494" i="86"/>
  <c r="C494" i="86"/>
  <c r="B494" i="86"/>
  <c r="A494" i="86"/>
  <c r="D493" i="86"/>
  <c r="C493" i="86"/>
  <c r="B493" i="86"/>
  <c r="A493" i="86"/>
  <c r="D492" i="86"/>
  <c r="C492" i="86"/>
  <c r="B492" i="86"/>
  <c r="A492" i="86"/>
  <c r="D491" i="86"/>
  <c r="C491" i="86"/>
  <c r="B491" i="86"/>
  <c r="A491" i="86"/>
  <c r="D490" i="86"/>
  <c r="C490" i="86"/>
  <c r="B490" i="86"/>
  <c r="A490" i="86"/>
  <c r="D489" i="86"/>
  <c r="C489" i="86"/>
  <c r="B489" i="86"/>
  <c r="A489" i="86"/>
  <c r="D488" i="86"/>
  <c r="C488" i="86"/>
  <c r="B488" i="86"/>
  <c r="A488" i="86"/>
  <c r="D487" i="86"/>
  <c r="C487" i="86"/>
  <c r="B487" i="86"/>
  <c r="A487" i="86"/>
  <c r="D486" i="86"/>
  <c r="C486" i="86"/>
  <c r="B486" i="86"/>
  <c r="A486" i="86"/>
  <c r="D485" i="86"/>
  <c r="C485" i="86"/>
  <c r="B485" i="86"/>
  <c r="A485" i="86"/>
  <c r="D484" i="86"/>
  <c r="C484" i="86"/>
  <c r="B484" i="86"/>
  <c r="A484" i="86"/>
  <c r="D483" i="86"/>
  <c r="C483" i="86"/>
  <c r="B483" i="86"/>
  <c r="A483" i="86"/>
  <c r="D482" i="86"/>
  <c r="C482" i="86"/>
  <c r="B482" i="86"/>
  <c r="A482" i="86"/>
  <c r="D481" i="86"/>
  <c r="C481" i="86"/>
  <c r="B481" i="86"/>
  <c r="A481" i="86"/>
  <c r="D480" i="86"/>
  <c r="C480" i="86"/>
  <c r="B480" i="86"/>
  <c r="A480" i="86"/>
  <c r="D479" i="86"/>
  <c r="C479" i="86"/>
  <c r="B479" i="86"/>
  <c r="A479" i="86"/>
  <c r="D478" i="86"/>
  <c r="C478" i="86"/>
  <c r="B478" i="86"/>
  <c r="A478" i="86"/>
  <c r="D477" i="86"/>
  <c r="C477" i="86"/>
  <c r="B477" i="86"/>
  <c r="A477" i="86"/>
  <c r="D476" i="86"/>
  <c r="C476" i="86"/>
  <c r="B476" i="86"/>
  <c r="A476" i="86"/>
  <c r="D475" i="86"/>
  <c r="C475" i="86"/>
  <c r="B475" i="86"/>
  <c r="A475" i="86"/>
  <c r="D474" i="86"/>
  <c r="C474" i="86"/>
  <c r="B474" i="86"/>
  <c r="A474" i="86"/>
  <c r="D473" i="86"/>
  <c r="C473" i="86"/>
  <c r="B473" i="86"/>
  <c r="A473" i="86"/>
  <c r="D472" i="86"/>
  <c r="C472" i="86"/>
  <c r="B472" i="86"/>
  <c r="A472" i="86"/>
  <c r="D471" i="86"/>
  <c r="C471" i="86"/>
  <c r="B471" i="86"/>
  <c r="A471" i="86"/>
  <c r="D470" i="86"/>
  <c r="C470" i="86"/>
  <c r="B470" i="86"/>
  <c r="A470" i="86"/>
  <c r="D469" i="86"/>
  <c r="C469" i="86"/>
  <c r="B469" i="86"/>
  <c r="A469" i="86"/>
  <c r="D468" i="86"/>
  <c r="C468" i="86"/>
  <c r="B468" i="86"/>
  <c r="A468" i="86"/>
  <c r="D467" i="86"/>
  <c r="C467" i="86"/>
  <c r="B467" i="86"/>
  <c r="A467" i="86"/>
  <c r="D466" i="86"/>
  <c r="C466" i="86"/>
  <c r="B466" i="86"/>
  <c r="A466" i="86"/>
  <c r="D465" i="86"/>
  <c r="C465" i="86"/>
  <c r="B465" i="86"/>
  <c r="A465" i="86"/>
  <c r="D464" i="86"/>
  <c r="C464" i="86"/>
  <c r="B464" i="86"/>
  <c r="A464" i="86"/>
  <c r="D463" i="86"/>
  <c r="C463" i="86"/>
  <c r="B463" i="86"/>
  <c r="A463" i="86"/>
  <c r="D462" i="86"/>
  <c r="C462" i="86"/>
  <c r="B462" i="86"/>
  <c r="A462" i="86"/>
  <c r="D461" i="86"/>
  <c r="C461" i="86"/>
  <c r="B461" i="86"/>
  <c r="A461" i="86"/>
  <c r="D460" i="86"/>
  <c r="C460" i="86"/>
  <c r="B460" i="86"/>
  <c r="A460" i="86"/>
  <c r="D459" i="86"/>
  <c r="C459" i="86"/>
  <c r="B459" i="86"/>
  <c r="A459" i="86"/>
  <c r="D458" i="86"/>
  <c r="C458" i="86"/>
  <c r="B458" i="86"/>
  <c r="A458" i="86"/>
  <c r="D457" i="86"/>
  <c r="C457" i="86"/>
  <c r="B457" i="86"/>
  <c r="A457" i="86"/>
  <c r="D456" i="86"/>
  <c r="C456" i="86"/>
  <c r="B456" i="86"/>
  <c r="A456" i="86"/>
  <c r="D455" i="86"/>
  <c r="C455" i="86"/>
  <c r="B455" i="86"/>
  <c r="A455" i="86"/>
  <c r="D454" i="86"/>
  <c r="C454" i="86"/>
  <c r="B454" i="86"/>
  <c r="A454" i="86"/>
  <c r="D453" i="86"/>
  <c r="C453" i="86"/>
  <c r="B453" i="86"/>
  <c r="A453" i="86"/>
  <c r="D452" i="86"/>
  <c r="C452" i="86"/>
  <c r="B452" i="86"/>
  <c r="A452" i="86"/>
  <c r="D451" i="86"/>
  <c r="C451" i="86"/>
  <c r="B451" i="86"/>
  <c r="A451" i="86"/>
  <c r="D450" i="86"/>
  <c r="C450" i="86"/>
  <c r="B450" i="86"/>
  <c r="A450" i="86"/>
  <c r="D449" i="86"/>
  <c r="C449" i="86"/>
  <c r="B449" i="86"/>
  <c r="A449" i="86"/>
  <c r="D448" i="86"/>
  <c r="C448" i="86"/>
  <c r="B448" i="86"/>
  <c r="A448" i="86"/>
  <c r="D447" i="86"/>
  <c r="C447" i="86"/>
  <c r="B447" i="86"/>
  <c r="A447" i="86"/>
  <c r="D446" i="86"/>
  <c r="C446" i="86"/>
  <c r="B446" i="86"/>
  <c r="A446" i="86"/>
  <c r="D445" i="86"/>
  <c r="C445" i="86"/>
  <c r="B445" i="86"/>
  <c r="A445" i="86"/>
  <c r="D444" i="86"/>
  <c r="C444" i="86"/>
  <c r="B444" i="86"/>
  <c r="A444" i="86"/>
  <c r="D443" i="86"/>
  <c r="C443" i="86"/>
  <c r="B443" i="86"/>
  <c r="A443" i="86"/>
  <c r="D442" i="86"/>
  <c r="C442" i="86"/>
  <c r="B442" i="86"/>
  <c r="A442" i="86"/>
  <c r="D441" i="86"/>
  <c r="C441" i="86"/>
  <c r="B441" i="86"/>
  <c r="A441" i="86"/>
  <c r="D440" i="86"/>
  <c r="C440" i="86"/>
  <c r="B440" i="86"/>
  <c r="A440" i="86"/>
  <c r="D439" i="86"/>
  <c r="C439" i="86"/>
  <c r="B439" i="86"/>
  <c r="A439" i="86"/>
  <c r="D438" i="86"/>
  <c r="C438" i="86"/>
  <c r="B438" i="86"/>
  <c r="A438" i="86"/>
  <c r="D437" i="86"/>
  <c r="C437" i="86"/>
  <c r="B437" i="86"/>
  <c r="A437" i="86"/>
  <c r="D436" i="86"/>
  <c r="C436" i="86"/>
  <c r="B436" i="86"/>
  <c r="A436" i="86"/>
  <c r="D435" i="86"/>
  <c r="C435" i="86"/>
  <c r="B435" i="86"/>
  <c r="A435" i="86"/>
  <c r="D434" i="86"/>
  <c r="C434" i="86"/>
  <c r="B434" i="86"/>
  <c r="A434" i="86"/>
  <c r="D433" i="86"/>
  <c r="C433" i="86"/>
  <c r="B433" i="86"/>
  <c r="A433" i="86"/>
  <c r="D432" i="86"/>
  <c r="C432" i="86"/>
  <c r="B432" i="86"/>
  <c r="A432" i="86"/>
  <c r="D431" i="86"/>
  <c r="C431" i="86"/>
  <c r="B431" i="86"/>
  <c r="A431" i="86"/>
  <c r="D430" i="86"/>
  <c r="C430" i="86"/>
  <c r="B430" i="86"/>
  <c r="A430" i="86"/>
  <c r="D429" i="86"/>
  <c r="C429" i="86"/>
  <c r="B429" i="86"/>
  <c r="A429" i="86"/>
  <c r="D428" i="86"/>
  <c r="C428" i="86"/>
  <c r="B428" i="86"/>
  <c r="A428" i="86"/>
  <c r="D427" i="86"/>
  <c r="C427" i="86"/>
  <c r="B427" i="86"/>
  <c r="A427" i="86"/>
  <c r="D426" i="86"/>
  <c r="C426" i="86"/>
  <c r="B426" i="86"/>
  <c r="A426" i="86"/>
  <c r="D425" i="86"/>
  <c r="C425" i="86"/>
  <c r="B425" i="86"/>
  <c r="A425" i="86"/>
  <c r="D424" i="86"/>
  <c r="C424" i="86"/>
  <c r="B424" i="86"/>
  <c r="A424" i="86"/>
  <c r="D423" i="86"/>
  <c r="C423" i="86"/>
  <c r="B423" i="86"/>
  <c r="A423" i="86"/>
  <c r="D422" i="86"/>
  <c r="C422" i="86"/>
  <c r="B422" i="86"/>
  <c r="A422" i="86"/>
  <c r="D421" i="86"/>
  <c r="C421" i="86"/>
  <c r="B421" i="86"/>
  <c r="A421" i="86"/>
  <c r="D420" i="86"/>
  <c r="C420" i="86"/>
  <c r="B420" i="86"/>
  <c r="A420" i="86"/>
  <c r="D419" i="86"/>
  <c r="C419" i="86"/>
  <c r="B419" i="86"/>
  <c r="A419" i="86"/>
  <c r="D418" i="86"/>
  <c r="C418" i="86"/>
  <c r="B418" i="86"/>
  <c r="A418" i="86"/>
  <c r="D417" i="86"/>
  <c r="C417" i="86"/>
  <c r="B417" i="86"/>
  <c r="A417" i="86"/>
  <c r="D416" i="86"/>
  <c r="C416" i="86"/>
  <c r="B416" i="86"/>
  <c r="A416" i="86"/>
  <c r="D415" i="86"/>
  <c r="C415" i="86"/>
  <c r="B415" i="86"/>
  <c r="A415" i="86"/>
  <c r="D414" i="86"/>
  <c r="C414" i="86"/>
  <c r="B414" i="86"/>
  <c r="A414" i="86"/>
  <c r="D413" i="86"/>
  <c r="C413" i="86"/>
  <c r="B413" i="86"/>
  <c r="A413" i="86"/>
  <c r="D412" i="86"/>
  <c r="C412" i="86"/>
  <c r="B412" i="86"/>
  <c r="A412" i="86"/>
  <c r="D411" i="86"/>
  <c r="C411" i="86"/>
  <c r="B411" i="86"/>
  <c r="A411" i="86"/>
  <c r="D410" i="86"/>
  <c r="C410" i="86"/>
  <c r="B410" i="86"/>
  <c r="A410" i="86"/>
  <c r="D409" i="86"/>
  <c r="C409" i="86"/>
  <c r="B409" i="86"/>
  <c r="A409" i="86"/>
  <c r="D408" i="86"/>
  <c r="C408" i="86"/>
  <c r="B408" i="86"/>
  <c r="A408" i="86"/>
  <c r="D407" i="86"/>
  <c r="C407" i="86"/>
  <c r="B407" i="86"/>
  <c r="A407" i="86"/>
  <c r="D406" i="86"/>
  <c r="C406" i="86"/>
  <c r="B406" i="86"/>
  <c r="A406" i="86"/>
  <c r="D405" i="86"/>
  <c r="C405" i="86"/>
  <c r="B405" i="86"/>
  <c r="A405" i="86"/>
  <c r="D404" i="86"/>
  <c r="C404" i="86"/>
  <c r="B404" i="86"/>
  <c r="A404" i="86"/>
  <c r="D403" i="86"/>
  <c r="C403" i="86"/>
  <c r="B403" i="86"/>
  <c r="A403" i="86"/>
  <c r="D402" i="86"/>
  <c r="C402" i="86"/>
  <c r="B402" i="86"/>
  <c r="A402" i="86"/>
  <c r="D401" i="86"/>
  <c r="C401" i="86"/>
  <c r="B401" i="86"/>
  <c r="A401" i="86"/>
  <c r="D400" i="86"/>
  <c r="C400" i="86"/>
  <c r="B400" i="86"/>
  <c r="A400" i="86"/>
  <c r="D399" i="86"/>
  <c r="C399" i="86"/>
  <c r="B399" i="86"/>
  <c r="A399" i="86"/>
  <c r="D398" i="86"/>
  <c r="C398" i="86"/>
  <c r="B398" i="86"/>
  <c r="A398" i="86"/>
  <c r="D397" i="86"/>
  <c r="C397" i="86"/>
  <c r="B397" i="86"/>
  <c r="A397" i="86"/>
  <c r="D396" i="86"/>
  <c r="C396" i="86"/>
  <c r="B396" i="86"/>
  <c r="A396" i="86"/>
  <c r="D395" i="86"/>
  <c r="C395" i="86"/>
  <c r="B395" i="86"/>
  <c r="A395" i="86"/>
  <c r="D394" i="86"/>
  <c r="C394" i="86"/>
  <c r="B394" i="86"/>
  <c r="A394" i="86"/>
  <c r="D393" i="86"/>
  <c r="C393" i="86"/>
  <c r="B393" i="86"/>
  <c r="A393" i="86"/>
  <c r="D392" i="86"/>
  <c r="C392" i="86"/>
  <c r="B392" i="86"/>
  <c r="A392" i="86"/>
  <c r="D391" i="86"/>
  <c r="C391" i="86"/>
  <c r="B391" i="86"/>
  <c r="A391" i="86"/>
  <c r="D390" i="86"/>
  <c r="C390" i="86"/>
  <c r="B390" i="86"/>
  <c r="A390" i="86"/>
  <c r="D389" i="86"/>
  <c r="C389" i="86"/>
  <c r="B389" i="86"/>
  <c r="A389" i="86"/>
  <c r="D388" i="86"/>
  <c r="C388" i="86"/>
  <c r="B388" i="86"/>
  <c r="A388" i="86"/>
  <c r="D387" i="86"/>
  <c r="C387" i="86"/>
  <c r="B387" i="86"/>
  <c r="A387" i="86"/>
  <c r="D386" i="86"/>
  <c r="C386" i="86"/>
  <c r="B386" i="86"/>
  <c r="A386" i="86"/>
  <c r="D385" i="86"/>
  <c r="C385" i="86"/>
  <c r="B385" i="86"/>
  <c r="A385" i="86"/>
  <c r="D384" i="86"/>
  <c r="C384" i="86"/>
  <c r="B384" i="86"/>
  <c r="A384" i="86"/>
  <c r="D383" i="86"/>
  <c r="C383" i="86"/>
  <c r="B383" i="86"/>
  <c r="A383" i="86"/>
  <c r="D382" i="86"/>
  <c r="C382" i="86"/>
  <c r="B382" i="86"/>
  <c r="A382" i="86"/>
  <c r="D381" i="86"/>
  <c r="C381" i="86"/>
  <c r="B381" i="86"/>
  <c r="A381" i="86"/>
  <c r="D380" i="86"/>
  <c r="C380" i="86"/>
  <c r="B380" i="86"/>
  <c r="A380" i="86"/>
  <c r="D379" i="86"/>
  <c r="C379" i="86"/>
  <c r="B379" i="86"/>
  <c r="A379" i="86"/>
  <c r="D378" i="86"/>
  <c r="C378" i="86"/>
  <c r="B378" i="86"/>
  <c r="A378" i="86"/>
  <c r="D377" i="86"/>
  <c r="C377" i="86"/>
  <c r="B377" i="86"/>
  <c r="A377" i="86"/>
  <c r="D376" i="86"/>
  <c r="C376" i="86"/>
  <c r="B376" i="86"/>
  <c r="A376" i="86"/>
  <c r="D375" i="86"/>
  <c r="C375" i="86"/>
  <c r="B375" i="86"/>
  <c r="A375" i="86"/>
  <c r="D374" i="86"/>
  <c r="C374" i="86"/>
  <c r="B374" i="86"/>
  <c r="A374" i="86"/>
  <c r="D373" i="86"/>
  <c r="C373" i="86"/>
  <c r="B373" i="86"/>
  <c r="A373" i="86"/>
  <c r="D372" i="86"/>
  <c r="C372" i="86"/>
  <c r="B372" i="86"/>
  <c r="A372" i="86"/>
  <c r="D371" i="86"/>
  <c r="C371" i="86"/>
  <c r="B371" i="86"/>
  <c r="A371" i="86"/>
  <c r="D370" i="86"/>
  <c r="C370" i="86"/>
  <c r="B370" i="86"/>
  <c r="A370" i="86"/>
  <c r="D369" i="86"/>
  <c r="C369" i="86"/>
  <c r="B369" i="86"/>
  <c r="A369" i="86"/>
  <c r="D368" i="86"/>
  <c r="C368" i="86"/>
  <c r="B368" i="86"/>
  <c r="A368" i="86"/>
  <c r="D367" i="86"/>
  <c r="C367" i="86"/>
  <c r="B367" i="86"/>
  <c r="A367" i="86"/>
  <c r="D366" i="86"/>
  <c r="C366" i="86"/>
  <c r="B366" i="86"/>
  <c r="A366" i="86"/>
  <c r="D365" i="86"/>
  <c r="C365" i="86"/>
  <c r="B365" i="86"/>
  <c r="A365" i="86"/>
  <c r="D364" i="86"/>
  <c r="C364" i="86"/>
  <c r="B364" i="86"/>
  <c r="A364" i="86"/>
  <c r="D363" i="86"/>
  <c r="C363" i="86"/>
  <c r="B363" i="86"/>
  <c r="A363" i="86"/>
  <c r="D362" i="86"/>
  <c r="C362" i="86"/>
  <c r="B362" i="86"/>
  <c r="A362" i="86"/>
  <c r="D361" i="86"/>
  <c r="C361" i="86"/>
  <c r="B361" i="86"/>
  <c r="A361" i="86"/>
  <c r="D360" i="86"/>
  <c r="C360" i="86"/>
  <c r="B360" i="86"/>
  <c r="A360" i="86"/>
  <c r="D359" i="86"/>
  <c r="C359" i="86"/>
  <c r="B359" i="86"/>
  <c r="A359" i="86"/>
  <c r="D358" i="86"/>
  <c r="C358" i="86"/>
  <c r="B358" i="86"/>
  <c r="A358" i="86"/>
  <c r="D357" i="86"/>
  <c r="C357" i="86"/>
  <c r="B357" i="86"/>
  <c r="A357" i="86"/>
  <c r="D356" i="86"/>
  <c r="C356" i="86"/>
  <c r="B356" i="86"/>
  <c r="A356" i="86"/>
  <c r="D355" i="86"/>
  <c r="C355" i="86"/>
  <c r="B355" i="86"/>
  <c r="A355" i="86"/>
  <c r="D354" i="86"/>
  <c r="C354" i="86"/>
  <c r="B354" i="86"/>
  <c r="A354" i="86"/>
  <c r="D353" i="86"/>
  <c r="C353" i="86"/>
  <c r="B353" i="86"/>
  <c r="A353" i="86"/>
  <c r="D352" i="86"/>
  <c r="C352" i="86"/>
  <c r="B352" i="86"/>
  <c r="A352" i="86"/>
  <c r="D351" i="86"/>
  <c r="C351" i="86"/>
  <c r="B351" i="86"/>
  <c r="A351" i="86"/>
  <c r="D350" i="86"/>
  <c r="C350" i="86"/>
  <c r="B350" i="86"/>
  <c r="A350" i="86"/>
  <c r="D349" i="86"/>
  <c r="C349" i="86"/>
  <c r="B349" i="86"/>
  <c r="A349" i="86"/>
  <c r="D348" i="86"/>
  <c r="C348" i="86"/>
  <c r="B348" i="86"/>
  <c r="A348" i="86"/>
  <c r="D347" i="86"/>
  <c r="C347" i="86"/>
  <c r="B347" i="86"/>
  <c r="A347" i="86"/>
  <c r="D346" i="86"/>
  <c r="C346" i="86"/>
  <c r="B346" i="86"/>
  <c r="A346" i="86"/>
  <c r="D345" i="86"/>
  <c r="C345" i="86"/>
  <c r="B345" i="86"/>
  <c r="A345" i="86"/>
  <c r="D344" i="86"/>
  <c r="C344" i="86"/>
  <c r="B344" i="86"/>
  <c r="A344" i="86"/>
  <c r="D343" i="86"/>
  <c r="C343" i="86"/>
  <c r="B343" i="86"/>
  <c r="A343" i="86"/>
  <c r="D342" i="86"/>
  <c r="C342" i="86"/>
  <c r="B342" i="86"/>
  <c r="A342" i="86"/>
  <c r="D341" i="86"/>
  <c r="C341" i="86"/>
  <c r="B341" i="86"/>
  <c r="A341" i="86"/>
  <c r="D340" i="86"/>
  <c r="C340" i="86"/>
  <c r="B340" i="86"/>
  <c r="A340" i="86"/>
  <c r="D339" i="86"/>
  <c r="C339" i="86"/>
  <c r="B339" i="86"/>
  <c r="A339" i="86"/>
  <c r="D338" i="86"/>
  <c r="C338" i="86"/>
  <c r="B338" i="86"/>
  <c r="A338" i="86"/>
  <c r="D337" i="86"/>
  <c r="C337" i="86"/>
  <c r="B337" i="86"/>
  <c r="A337" i="86"/>
  <c r="D336" i="86"/>
  <c r="C336" i="86"/>
  <c r="B336" i="86"/>
  <c r="A336" i="86"/>
  <c r="D335" i="86"/>
  <c r="C335" i="86"/>
  <c r="B335" i="86"/>
  <c r="A335" i="86"/>
  <c r="D334" i="86"/>
  <c r="C334" i="86"/>
  <c r="B334" i="86"/>
  <c r="A334" i="86"/>
  <c r="D333" i="86"/>
  <c r="C333" i="86"/>
  <c r="B333" i="86"/>
  <c r="A333" i="86"/>
  <c r="D332" i="86"/>
  <c r="C332" i="86"/>
  <c r="B332" i="86"/>
  <c r="A332" i="86"/>
  <c r="D331" i="86"/>
  <c r="C331" i="86"/>
  <c r="B331" i="86"/>
  <c r="A331" i="86"/>
  <c r="D330" i="86"/>
  <c r="C330" i="86"/>
  <c r="B330" i="86"/>
  <c r="A330" i="86"/>
  <c r="D329" i="86"/>
  <c r="C329" i="86"/>
  <c r="B329" i="86"/>
  <c r="A329" i="86"/>
  <c r="D328" i="86"/>
  <c r="C328" i="86"/>
  <c r="B328" i="86"/>
  <c r="A328" i="86"/>
  <c r="D327" i="86"/>
  <c r="C327" i="86"/>
  <c r="B327" i="86"/>
  <c r="A327" i="86"/>
  <c r="D326" i="86"/>
  <c r="C326" i="86"/>
  <c r="B326" i="86"/>
  <c r="A326" i="86"/>
  <c r="D325" i="86"/>
  <c r="C325" i="86"/>
  <c r="B325" i="86"/>
  <c r="A325" i="86"/>
  <c r="D324" i="86"/>
  <c r="C324" i="86"/>
  <c r="B324" i="86"/>
  <c r="A324" i="86"/>
  <c r="D323" i="86"/>
  <c r="C323" i="86"/>
  <c r="B323" i="86"/>
  <c r="A323" i="86"/>
  <c r="D322" i="86"/>
  <c r="C322" i="86"/>
  <c r="B322" i="86"/>
  <c r="A322" i="86"/>
  <c r="D321" i="86"/>
  <c r="C321" i="86"/>
  <c r="B321" i="86"/>
  <c r="A321" i="86"/>
  <c r="D320" i="86"/>
  <c r="C320" i="86"/>
  <c r="B320" i="86"/>
  <c r="A320" i="86"/>
  <c r="D319" i="86"/>
  <c r="C319" i="86"/>
  <c r="B319" i="86"/>
  <c r="A319" i="86"/>
  <c r="D318" i="86"/>
  <c r="C318" i="86"/>
  <c r="B318" i="86"/>
  <c r="A318" i="86"/>
  <c r="D317" i="86"/>
  <c r="C317" i="86"/>
  <c r="B317" i="86"/>
  <c r="A317" i="86"/>
  <c r="D316" i="86"/>
  <c r="C316" i="86"/>
  <c r="B316" i="86"/>
  <c r="A316" i="86"/>
  <c r="D315" i="86"/>
  <c r="C315" i="86"/>
  <c r="B315" i="86"/>
  <c r="A315" i="86"/>
  <c r="D314" i="86"/>
  <c r="C314" i="86"/>
  <c r="B314" i="86"/>
  <c r="A314" i="86"/>
  <c r="D313" i="86"/>
  <c r="C313" i="86"/>
  <c r="B313" i="86"/>
  <c r="A313" i="86"/>
  <c r="D312" i="86"/>
  <c r="C312" i="86"/>
  <c r="B312" i="86"/>
  <c r="A312" i="86"/>
  <c r="D311" i="86"/>
  <c r="C311" i="86"/>
  <c r="B311" i="86"/>
  <c r="A311" i="86"/>
  <c r="D310" i="86"/>
  <c r="C310" i="86"/>
  <c r="B310" i="86"/>
  <c r="A310" i="86"/>
  <c r="D309" i="86"/>
  <c r="C309" i="86"/>
  <c r="B309" i="86"/>
  <c r="A309" i="86"/>
  <c r="D308" i="86"/>
  <c r="C308" i="86"/>
  <c r="B308" i="86"/>
  <c r="A308" i="86"/>
  <c r="D307" i="86"/>
  <c r="C307" i="86"/>
  <c r="B307" i="86"/>
  <c r="A307" i="86"/>
  <c r="D306" i="86"/>
  <c r="C306" i="86"/>
  <c r="B306" i="86"/>
  <c r="A306" i="86"/>
  <c r="D305" i="86"/>
  <c r="C305" i="86"/>
  <c r="B305" i="86"/>
  <c r="A305" i="86"/>
  <c r="D304" i="86"/>
  <c r="C304" i="86"/>
  <c r="B304" i="86"/>
  <c r="A304" i="86"/>
  <c r="D303" i="86"/>
  <c r="C303" i="86"/>
  <c r="B303" i="86"/>
  <c r="A303" i="86"/>
  <c r="D302" i="86"/>
  <c r="C302" i="86"/>
  <c r="B302" i="86"/>
  <c r="A302" i="86"/>
  <c r="D301" i="86"/>
  <c r="C301" i="86"/>
  <c r="B301" i="86"/>
  <c r="A301" i="86"/>
  <c r="D300" i="86"/>
  <c r="C300" i="86"/>
  <c r="B300" i="86"/>
  <c r="A300" i="86"/>
  <c r="D299" i="86"/>
  <c r="C299" i="86"/>
  <c r="B299" i="86"/>
  <c r="A299" i="86"/>
  <c r="D298" i="86"/>
  <c r="C298" i="86"/>
  <c r="B298" i="86"/>
  <c r="A298" i="86"/>
  <c r="D297" i="86"/>
  <c r="C297" i="86"/>
  <c r="B297" i="86"/>
  <c r="A297" i="86"/>
  <c r="D296" i="86"/>
  <c r="C296" i="86"/>
  <c r="B296" i="86"/>
  <c r="A296" i="86"/>
  <c r="D295" i="86"/>
  <c r="C295" i="86"/>
  <c r="B295" i="86"/>
  <c r="A295" i="86"/>
  <c r="D294" i="86"/>
  <c r="C294" i="86"/>
  <c r="B294" i="86"/>
  <c r="A294" i="86"/>
  <c r="D293" i="86"/>
  <c r="C293" i="86"/>
  <c r="B293" i="86"/>
  <c r="A293" i="86"/>
  <c r="D292" i="86"/>
  <c r="C292" i="86"/>
  <c r="B292" i="86"/>
  <c r="A292" i="86"/>
  <c r="D291" i="86"/>
  <c r="C291" i="86"/>
  <c r="B291" i="86"/>
  <c r="A291" i="86"/>
  <c r="D290" i="86"/>
  <c r="C290" i="86"/>
  <c r="B290" i="86"/>
  <c r="A290" i="86"/>
  <c r="D289" i="86"/>
  <c r="C289" i="86"/>
  <c r="B289" i="86"/>
  <c r="A289" i="86"/>
  <c r="D288" i="86"/>
  <c r="C288" i="86"/>
  <c r="B288" i="86"/>
  <c r="A288" i="86"/>
  <c r="D287" i="86"/>
  <c r="C287" i="86"/>
  <c r="B287" i="86"/>
  <c r="A287" i="86"/>
  <c r="D286" i="86"/>
  <c r="C286" i="86"/>
  <c r="B286" i="86"/>
  <c r="A286" i="86"/>
  <c r="D285" i="86"/>
  <c r="C285" i="86"/>
  <c r="B285" i="86"/>
  <c r="A285" i="86"/>
  <c r="D284" i="86"/>
  <c r="C284" i="86"/>
  <c r="B284" i="86"/>
  <c r="A284" i="86"/>
  <c r="D283" i="86"/>
  <c r="C283" i="86"/>
  <c r="B283" i="86"/>
  <c r="A283" i="86"/>
  <c r="D282" i="86"/>
  <c r="C282" i="86"/>
  <c r="B282" i="86"/>
  <c r="A282" i="86"/>
  <c r="D281" i="86"/>
  <c r="C281" i="86"/>
  <c r="B281" i="86"/>
  <c r="A281" i="86"/>
  <c r="D280" i="86"/>
  <c r="C280" i="86"/>
  <c r="B280" i="86"/>
  <c r="A280" i="86"/>
  <c r="D279" i="86"/>
  <c r="C279" i="86"/>
  <c r="B279" i="86"/>
  <c r="A279" i="86"/>
  <c r="D278" i="86"/>
  <c r="C278" i="86"/>
  <c r="B278" i="86"/>
  <c r="A278" i="86"/>
  <c r="D277" i="86"/>
  <c r="C277" i="86"/>
  <c r="B277" i="86"/>
  <c r="A277" i="86"/>
  <c r="D276" i="86"/>
  <c r="C276" i="86"/>
  <c r="B276" i="86"/>
  <c r="A276" i="86"/>
  <c r="D275" i="86"/>
  <c r="C275" i="86"/>
  <c r="B275" i="86"/>
  <c r="A275" i="86"/>
  <c r="D274" i="86"/>
  <c r="C274" i="86"/>
  <c r="B274" i="86"/>
  <c r="A274" i="86"/>
  <c r="D273" i="86"/>
  <c r="C273" i="86"/>
  <c r="B273" i="86"/>
  <c r="A273" i="86"/>
  <c r="D272" i="86"/>
  <c r="C272" i="86"/>
  <c r="B272" i="86"/>
  <c r="A272" i="86"/>
  <c r="D271" i="86"/>
  <c r="C271" i="86"/>
  <c r="B271" i="86"/>
  <c r="A271" i="86"/>
  <c r="D270" i="86"/>
  <c r="C270" i="86"/>
  <c r="B270" i="86"/>
  <c r="A270" i="86"/>
  <c r="D269" i="86"/>
  <c r="C269" i="86"/>
  <c r="B269" i="86"/>
  <c r="A269" i="86"/>
  <c r="D268" i="86"/>
  <c r="C268" i="86"/>
  <c r="B268" i="86"/>
  <c r="A268" i="86"/>
  <c r="D267" i="86"/>
  <c r="C267" i="86"/>
  <c r="B267" i="86"/>
  <c r="A267" i="86"/>
  <c r="D266" i="86"/>
  <c r="C266" i="86"/>
  <c r="B266" i="86"/>
  <c r="A266" i="86"/>
  <c r="D265" i="86"/>
  <c r="C265" i="86"/>
  <c r="B265" i="86"/>
  <c r="A265" i="86"/>
  <c r="D264" i="86"/>
  <c r="C264" i="86"/>
  <c r="B264" i="86"/>
  <c r="A264" i="86"/>
  <c r="D263" i="86"/>
  <c r="C263" i="86"/>
  <c r="B263" i="86"/>
  <c r="A263" i="86"/>
  <c r="D262" i="86"/>
  <c r="C262" i="86"/>
  <c r="B262" i="86"/>
  <c r="A262" i="86"/>
  <c r="D261" i="86"/>
  <c r="C261" i="86"/>
  <c r="B261" i="86"/>
  <c r="A261" i="86"/>
  <c r="D260" i="86"/>
  <c r="C260" i="86"/>
  <c r="B260" i="86"/>
  <c r="A260" i="86"/>
  <c r="D259" i="86"/>
  <c r="C259" i="86"/>
  <c r="B259" i="86"/>
  <c r="A259" i="86"/>
  <c r="D258" i="86"/>
  <c r="C258" i="86"/>
  <c r="B258" i="86"/>
  <c r="A258" i="86"/>
  <c r="D257" i="86"/>
  <c r="C257" i="86"/>
  <c r="B257" i="86"/>
  <c r="A257" i="86"/>
  <c r="D256" i="86"/>
  <c r="C256" i="86"/>
  <c r="B256" i="86"/>
  <c r="A256" i="86"/>
  <c r="D255" i="86"/>
  <c r="C255" i="86"/>
  <c r="B255" i="86"/>
  <c r="A255" i="86"/>
  <c r="D254" i="86"/>
  <c r="C254" i="86"/>
  <c r="B254" i="86"/>
  <c r="A254" i="86"/>
  <c r="D253" i="86"/>
  <c r="C253" i="86"/>
  <c r="B253" i="86"/>
  <c r="A253" i="86"/>
  <c r="D252" i="86"/>
  <c r="C252" i="86"/>
  <c r="B252" i="86"/>
  <c r="A252" i="86"/>
  <c r="D251" i="86"/>
  <c r="C251" i="86"/>
  <c r="B251" i="86"/>
  <c r="A251" i="86"/>
  <c r="D250" i="86"/>
  <c r="C250" i="86"/>
  <c r="B250" i="86"/>
  <c r="A250" i="86"/>
  <c r="D249" i="86"/>
  <c r="C249" i="86"/>
  <c r="B249" i="86"/>
  <c r="A249" i="86"/>
  <c r="D248" i="86"/>
  <c r="C248" i="86"/>
  <c r="B248" i="86"/>
  <c r="A248" i="86"/>
  <c r="D247" i="86"/>
  <c r="C247" i="86"/>
  <c r="B247" i="86"/>
  <c r="A247" i="86"/>
  <c r="D246" i="86"/>
  <c r="C246" i="86"/>
  <c r="B246" i="86"/>
  <c r="A246" i="86"/>
  <c r="D245" i="86"/>
  <c r="C245" i="86"/>
  <c r="B245" i="86"/>
  <c r="A245" i="86"/>
  <c r="D244" i="86"/>
  <c r="C244" i="86"/>
  <c r="B244" i="86"/>
  <c r="A244" i="86"/>
  <c r="D243" i="86"/>
  <c r="C243" i="86"/>
  <c r="B243" i="86"/>
  <c r="A243" i="86"/>
  <c r="D242" i="86"/>
  <c r="C242" i="86"/>
  <c r="B242" i="86"/>
  <c r="A242" i="86"/>
  <c r="D241" i="86"/>
  <c r="C241" i="86"/>
  <c r="B241" i="86"/>
  <c r="A241" i="86"/>
  <c r="D240" i="86"/>
  <c r="C240" i="86"/>
  <c r="B240" i="86"/>
  <c r="A240" i="86"/>
  <c r="D239" i="86"/>
  <c r="C239" i="86"/>
  <c r="B239" i="86"/>
  <c r="A239" i="86"/>
  <c r="D238" i="86"/>
  <c r="C238" i="86"/>
  <c r="B238" i="86"/>
  <c r="A238" i="86"/>
  <c r="D237" i="86"/>
  <c r="C237" i="86"/>
  <c r="B237" i="86"/>
  <c r="A237" i="86"/>
  <c r="D236" i="86"/>
  <c r="C236" i="86"/>
  <c r="B236" i="86"/>
  <c r="A236" i="86"/>
  <c r="D235" i="86"/>
  <c r="C235" i="86"/>
  <c r="B235" i="86"/>
  <c r="A235" i="86"/>
  <c r="D234" i="86"/>
  <c r="C234" i="86"/>
  <c r="B234" i="86"/>
  <c r="A234" i="86"/>
  <c r="D233" i="86"/>
  <c r="C233" i="86"/>
  <c r="B233" i="86"/>
  <c r="A233" i="86"/>
  <c r="D232" i="86"/>
  <c r="C232" i="86"/>
  <c r="B232" i="86"/>
  <c r="A232" i="86"/>
  <c r="D231" i="86"/>
  <c r="C231" i="86"/>
  <c r="B231" i="86"/>
  <c r="A231" i="86"/>
  <c r="D230" i="86"/>
  <c r="C230" i="86"/>
  <c r="B230" i="86"/>
  <c r="A230" i="86"/>
  <c r="D229" i="86"/>
  <c r="C229" i="86"/>
  <c r="B229" i="86"/>
  <c r="A229" i="86"/>
  <c r="D228" i="86"/>
  <c r="C228" i="86"/>
  <c r="B228" i="86"/>
  <c r="A228" i="86"/>
  <c r="D227" i="86"/>
  <c r="C227" i="86"/>
  <c r="B227" i="86"/>
  <c r="A227" i="86"/>
  <c r="D226" i="86"/>
  <c r="C226" i="86"/>
  <c r="B226" i="86"/>
  <c r="A226" i="86"/>
  <c r="D225" i="86"/>
  <c r="C225" i="86"/>
  <c r="B225" i="86"/>
  <c r="A225" i="86"/>
  <c r="D224" i="86"/>
  <c r="C224" i="86"/>
  <c r="B224" i="86"/>
  <c r="A224" i="86"/>
  <c r="D223" i="86"/>
  <c r="C223" i="86"/>
  <c r="B223" i="86"/>
  <c r="A223" i="86"/>
  <c r="D222" i="86"/>
  <c r="C222" i="86"/>
  <c r="B222" i="86"/>
  <c r="A222" i="86"/>
  <c r="D221" i="86"/>
  <c r="C221" i="86"/>
  <c r="B221" i="86"/>
  <c r="A221" i="86"/>
  <c r="D220" i="86"/>
  <c r="C220" i="86"/>
  <c r="B220" i="86"/>
  <c r="A220" i="86"/>
  <c r="D219" i="86"/>
  <c r="C219" i="86"/>
  <c r="B219" i="86"/>
  <c r="A219" i="86"/>
  <c r="D218" i="86"/>
  <c r="C218" i="86"/>
  <c r="B218" i="86"/>
  <c r="A218" i="86"/>
  <c r="D217" i="86"/>
  <c r="C217" i="86"/>
  <c r="B217" i="86"/>
  <c r="A217" i="86"/>
  <c r="D216" i="86"/>
  <c r="C216" i="86"/>
  <c r="B216" i="86"/>
  <c r="A216" i="86"/>
  <c r="D215" i="86"/>
  <c r="C215" i="86"/>
  <c r="B215" i="86"/>
  <c r="A215" i="86"/>
  <c r="D214" i="86"/>
  <c r="C214" i="86"/>
  <c r="B214" i="86"/>
  <c r="A214" i="86"/>
  <c r="D213" i="86"/>
  <c r="C213" i="86"/>
  <c r="B213" i="86"/>
  <c r="A213" i="86"/>
  <c r="D212" i="86"/>
  <c r="C212" i="86"/>
  <c r="B212" i="86"/>
  <c r="A212" i="86"/>
  <c r="D211" i="86"/>
  <c r="C211" i="86"/>
  <c r="B211" i="86"/>
  <c r="A211" i="86"/>
  <c r="D210" i="86"/>
  <c r="C210" i="86"/>
  <c r="B210" i="86"/>
  <c r="A210" i="86"/>
  <c r="D209" i="86"/>
  <c r="C209" i="86"/>
  <c r="B209" i="86"/>
  <c r="A209" i="86"/>
  <c r="D208" i="86"/>
  <c r="C208" i="86"/>
  <c r="B208" i="86"/>
  <c r="A208" i="86"/>
  <c r="D207" i="86"/>
  <c r="C207" i="86"/>
  <c r="B207" i="86"/>
  <c r="A207" i="86"/>
  <c r="D206" i="86"/>
  <c r="C206" i="86"/>
  <c r="B206" i="86"/>
  <c r="A206" i="86"/>
  <c r="D205" i="86"/>
  <c r="C205" i="86"/>
  <c r="B205" i="86"/>
  <c r="A205" i="86"/>
  <c r="D204" i="86"/>
  <c r="C204" i="86"/>
  <c r="B204" i="86"/>
  <c r="A204" i="86"/>
  <c r="D203" i="86"/>
  <c r="C203" i="86"/>
  <c r="B203" i="86"/>
  <c r="A203" i="86"/>
  <c r="D202" i="86"/>
  <c r="C202" i="86"/>
  <c r="B202" i="86"/>
  <c r="A202" i="86"/>
  <c r="D201" i="86"/>
  <c r="C201" i="86"/>
  <c r="B201" i="86"/>
  <c r="A201" i="86"/>
  <c r="D200" i="86"/>
  <c r="C200" i="86"/>
  <c r="B200" i="86"/>
  <c r="A200" i="86"/>
  <c r="D199" i="86"/>
  <c r="C199" i="86"/>
  <c r="B199" i="86"/>
  <c r="A199" i="86"/>
  <c r="D198" i="86"/>
  <c r="C198" i="86"/>
  <c r="B198" i="86"/>
  <c r="A198" i="86"/>
  <c r="D197" i="86"/>
  <c r="C197" i="86"/>
  <c r="B197" i="86"/>
  <c r="A197" i="86"/>
  <c r="D196" i="86"/>
  <c r="C196" i="86"/>
  <c r="B196" i="86"/>
  <c r="A196" i="86"/>
  <c r="D195" i="86"/>
  <c r="C195" i="86"/>
  <c r="B195" i="86"/>
  <c r="A195" i="86"/>
  <c r="D194" i="86"/>
  <c r="C194" i="86"/>
  <c r="B194" i="86"/>
  <c r="A194" i="86"/>
  <c r="D193" i="86"/>
  <c r="C193" i="86"/>
  <c r="B193" i="86"/>
  <c r="A193" i="86"/>
  <c r="D192" i="86"/>
  <c r="C192" i="86"/>
  <c r="B192" i="86"/>
  <c r="A192" i="86"/>
  <c r="D191" i="86"/>
  <c r="C191" i="86"/>
  <c r="B191" i="86"/>
  <c r="A191" i="86"/>
  <c r="D190" i="86"/>
  <c r="C190" i="86"/>
  <c r="B190" i="86"/>
  <c r="A190" i="86"/>
  <c r="D189" i="86"/>
  <c r="C189" i="86"/>
  <c r="B189" i="86"/>
  <c r="A189" i="86"/>
  <c r="D188" i="86"/>
  <c r="C188" i="86"/>
  <c r="B188" i="86"/>
  <c r="A188" i="86"/>
  <c r="D187" i="86"/>
  <c r="C187" i="86"/>
  <c r="B187" i="86"/>
  <c r="A187" i="86"/>
  <c r="D186" i="86"/>
  <c r="C186" i="86"/>
  <c r="B186" i="86"/>
  <c r="A186" i="86"/>
  <c r="D185" i="86"/>
  <c r="C185" i="86"/>
  <c r="B185" i="86"/>
  <c r="A185" i="86"/>
  <c r="D184" i="86"/>
  <c r="C184" i="86"/>
  <c r="B184" i="86"/>
  <c r="A184" i="86"/>
  <c r="D183" i="86"/>
  <c r="C183" i="86"/>
  <c r="B183" i="86"/>
  <c r="A183" i="86"/>
  <c r="D182" i="86"/>
  <c r="C182" i="86"/>
  <c r="B182" i="86"/>
  <c r="A182" i="86"/>
  <c r="D181" i="86"/>
  <c r="C181" i="86"/>
  <c r="B181" i="86"/>
  <c r="A181" i="86"/>
  <c r="D180" i="86"/>
  <c r="C180" i="86"/>
  <c r="B180" i="86"/>
  <c r="A180" i="86"/>
  <c r="D179" i="86"/>
  <c r="C179" i="86"/>
  <c r="B179" i="86"/>
  <c r="A179" i="86"/>
  <c r="D178" i="86"/>
  <c r="C178" i="86"/>
  <c r="B178" i="86"/>
  <c r="A178" i="86"/>
  <c r="D177" i="86"/>
  <c r="C177" i="86"/>
  <c r="B177" i="86"/>
  <c r="A177" i="86"/>
  <c r="D176" i="86"/>
  <c r="C176" i="86"/>
  <c r="B176" i="86"/>
  <c r="A176" i="86"/>
  <c r="D175" i="86"/>
  <c r="C175" i="86"/>
  <c r="B175" i="86"/>
  <c r="A175" i="86"/>
  <c r="D174" i="86"/>
  <c r="C174" i="86"/>
  <c r="B174" i="86"/>
  <c r="A174" i="86"/>
  <c r="D173" i="86"/>
  <c r="C173" i="86"/>
  <c r="B173" i="86"/>
  <c r="A173" i="86"/>
  <c r="D172" i="86"/>
  <c r="C172" i="86"/>
  <c r="B172" i="86"/>
  <c r="A172" i="86"/>
  <c r="D171" i="86"/>
  <c r="C171" i="86"/>
  <c r="B171" i="86"/>
  <c r="A171" i="86"/>
  <c r="D170" i="86"/>
  <c r="C170" i="86"/>
  <c r="B170" i="86"/>
  <c r="A170" i="86"/>
  <c r="D169" i="86"/>
  <c r="C169" i="86"/>
  <c r="B169" i="86"/>
  <c r="A169" i="86"/>
  <c r="D168" i="86"/>
  <c r="C168" i="86"/>
  <c r="B168" i="86"/>
  <c r="A168" i="86"/>
  <c r="D167" i="86"/>
  <c r="C167" i="86"/>
  <c r="B167" i="86"/>
  <c r="A167" i="86"/>
  <c r="D166" i="86"/>
  <c r="C166" i="86"/>
  <c r="B166" i="86"/>
  <c r="A166" i="86"/>
  <c r="D165" i="86"/>
  <c r="C165" i="86"/>
  <c r="B165" i="86"/>
  <c r="A165" i="86"/>
  <c r="D164" i="86"/>
  <c r="C164" i="86"/>
  <c r="B164" i="86"/>
  <c r="A164" i="86"/>
  <c r="D163" i="86"/>
  <c r="C163" i="86"/>
  <c r="B163" i="86"/>
  <c r="A163" i="86"/>
  <c r="D162" i="86"/>
  <c r="C162" i="86"/>
  <c r="B162" i="86"/>
  <c r="A162" i="86"/>
  <c r="D161" i="86"/>
  <c r="C161" i="86"/>
  <c r="B161" i="86"/>
  <c r="A161" i="86"/>
  <c r="D160" i="86"/>
  <c r="C160" i="86"/>
  <c r="B160" i="86"/>
  <c r="A160" i="86"/>
  <c r="D159" i="86"/>
  <c r="C159" i="86"/>
  <c r="B159" i="86"/>
  <c r="A159" i="86"/>
  <c r="D158" i="86"/>
  <c r="C158" i="86"/>
  <c r="B158" i="86"/>
  <c r="A158" i="86"/>
  <c r="D157" i="86"/>
  <c r="C157" i="86"/>
  <c r="B157" i="86"/>
  <c r="A157" i="86"/>
  <c r="D156" i="86"/>
  <c r="C156" i="86"/>
  <c r="B156" i="86"/>
  <c r="A156" i="86"/>
  <c r="D155" i="86"/>
  <c r="C155" i="86"/>
  <c r="B155" i="86"/>
  <c r="A155" i="86"/>
  <c r="D154" i="86"/>
  <c r="C154" i="86"/>
  <c r="B154" i="86"/>
  <c r="A154" i="86"/>
  <c r="D153" i="86"/>
  <c r="C153" i="86"/>
  <c r="B153" i="86"/>
  <c r="A153" i="86"/>
  <c r="D152" i="86"/>
  <c r="C152" i="86"/>
  <c r="B152" i="86"/>
  <c r="A152" i="86"/>
  <c r="D151" i="86"/>
  <c r="C151" i="86"/>
  <c r="B151" i="86"/>
  <c r="A151" i="86"/>
  <c r="D150" i="86"/>
  <c r="C150" i="86"/>
  <c r="B150" i="86"/>
  <c r="A150" i="86"/>
  <c r="D149" i="86"/>
  <c r="C149" i="86"/>
  <c r="B149" i="86"/>
  <c r="A149" i="86"/>
  <c r="D148" i="86"/>
  <c r="C148" i="86"/>
  <c r="B148" i="86"/>
  <c r="A148" i="86"/>
  <c r="D147" i="86"/>
  <c r="C147" i="86"/>
  <c r="B147" i="86"/>
  <c r="A147" i="86"/>
  <c r="D146" i="86"/>
  <c r="C146" i="86"/>
  <c r="B146" i="86"/>
  <c r="A146" i="86"/>
  <c r="D145" i="86"/>
  <c r="C145" i="86"/>
  <c r="B145" i="86"/>
  <c r="A145" i="86"/>
  <c r="D144" i="86"/>
  <c r="C144" i="86"/>
  <c r="B144" i="86"/>
  <c r="A144" i="86"/>
  <c r="D143" i="86"/>
  <c r="C143" i="86"/>
  <c r="B143" i="86"/>
  <c r="A143" i="86"/>
  <c r="D142" i="86"/>
  <c r="C142" i="86"/>
  <c r="B142" i="86"/>
  <c r="A142" i="86"/>
  <c r="D141" i="86"/>
  <c r="C141" i="86"/>
  <c r="B141" i="86"/>
  <c r="A141" i="86"/>
  <c r="D140" i="86"/>
  <c r="C140" i="86"/>
  <c r="B140" i="86"/>
  <c r="A140" i="86"/>
  <c r="D139" i="86"/>
  <c r="C139" i="86"/>
  <c r="B139" i="86"/>
  <c r="A139" i="86"/>
  <c r="D138" i="86"/>
  <c r="C138" i="86"/>
  <c r="B138" i="86"/>
  <c r="A138" i="86"/>
  <c r="D137" i="86"/>
  <c r="C137" i="86"/>
  <c r="B137" i="86"/>
  <c r="A137" i="86"/>
  <c r="D136" i="86"/>
  <c r="C136" i="86"/>
  <c r="B136" i="86"/>
  <c r="A136" i="86"/>
  <c r="D135" i="86"/>
  <c r="C135" i="86"/>
  <c r="B135" i="86"/>
  <c r="A135" i="86"/>
  <c r="D134" i="86"/>
  <c r="C134" i="86"/>
  <c r="B134" i="86"/>
  <c r="A134" i="86"/>
  <c r="D133" i="86"/>
  <c r="C133" i="86"/>
  <c r="B133" i="86"/>
  <c r="A133" i="86"/>
  <c r="D132" i="86"/>
  <c r="C132" i="86"/>
  <c r="B132" i="86"/>
  <c r="A132" i="86"/>
  <c r="D131" i="86"/>
  <c r="C131" i="86"/>
  <c r="B131" i="86"/>
  <c r="A131" i="86"/>
  <c r="D130" i="86"/>
  <c r="C130" i="86"/>
  <c r="B130" i="86"/>
  <c r="A130" i="86"/>
  <c r="D129" i="86"/>
  <c r="C129" i="86"/>
  <c r="B129" i="86"/>
  <c r="A129" i="86"/>
  <c r="D128" i="86"/>
  <c r="C128" i="86"/>
  <c r="B128" i="86"/>
  <c r="A128" i="86"/>
  <c r="D127" i="86"/>
  <c r="C127" i="86"/>
  <c r="B127" i="86"/>
  <c r="A127" i="86"/>
  <c r="D126" i="86"/>
  <c r="C126" i="86"/>
  <c r="B126" i="86"/>
  <c r="A126" i="86"/>
  <c r="D125" i="86"/>
  <c r="C125" i="86"/>
  <c r="B125" i="86"/>
  <c r="A125" i="86"/>
  <c r="D124" i="86"/>
  <c r="C124" i="86"/>
  <c r="B124" i="86"/>
  <c r="A124" i="86"/>
  <c r="D123" i="86"/>
  <c r="C123" i="86"/>
  <c r="B123" i="86"/>
  <c r="A123" i="86"/>
  <c r="D122" i="86"/>
  <c r="C122" i="86"/>
  <c r="B122" i="86"/>
  <c r="A122" i="86"/>
  <c r="D121" i="86"/>
  <c r="C121" i="86"/>
  <c r="B121" i="86"/>
  <c r="A121" i="86"/>
  <c r="D120" i="86"/>
  <c r="C120" i="86"/>
  <c r="B120" i="86"/>
  <c r="A120" i="86"/>
  <c r="D119" i="86"/>
  <c r="C119" i="86"/>
  <c r="B119" i="86"/>
  <c r="A119" i="86"/>
  <c r="D118" i="86"/>
  <c r="C118" i="86"/>
  <c r="B118" i="86"/>
  <c r="A118" i="86"/>
  <c r="D117" i="86"/>
  <c r="C117" i="86"/>
  <c r="B117" i="86"/>
  <c r="A117" i="86"/>
  <c r="D116" i="86"/>
  <c r="C116" i="86"/>
  <c r="B116" i="86"/>
  <c r="A116" i="86"/>
  <c r="D115" i="86"/>
  <c r="C115" i="86"/>
  <c r="B115" i="86"/>
  <c r="A115" i="86"/>
  <c r="D114" i="86"/>
  <c r="C114" i="86"/>
  <c r="B114" i="86"/>
  <c r="A114" i="86"/>
  <c r="D113" i="86"/>
  <c r="C113" i="86"/>
  <c r="B113" i="86"/>
  <c r="A113" i="86"/>
  <c r="D112" i="86"/>
  <c r="C112" i="86"/>
  <c r="B112" i="86"/>
  <c r="A112" i="86"/>
  <c r="D111" i="86"/>
  <c r="C111" i="86"/>
  <c r="B111" i="86"/>
  <c r="A111" i="86"/>
  <c r="D110" i="86"/>
  <c r="C110" i="86"/>
  <c r="B110" i="86"/>
  <c r="A110" i="86"/>
  <c r="D109" i="86"/>
  <c r="C109" i="86"/>
  <c r="B109" i="86"/>
  <c r="A109" i="86"/>
  <c r="D108" i="86"/>
  <c r="C108" i="86"/>
  <c r="B108" i="86"/>
  <c r="A108" i="86"/>
  <c r="D107" i="86"/>
  <c r="C107" i="86"/>
  <c r="B107" i="86"/>
  <c r="A107" i="86"/>
  <c r="D106" i="86"/>
  <c r="C106" i="86"/>
  <c r="B106" i="86"/>
  <c r="A106" i="86"/>
  <c r="D105" i="86"/>
  <c r="C105" i="86"/>
  <c r="B105" i="86"/>
  <c r="A105" i="86"/>
  <c r="D104" i="86"/>
  <c r="C104" i="86"/>
  <c r="B104" i="86"/>
  <c r="A104" i="86"/>
  <c r="D103" i="86"/>
  <c r="C103" i="86"/>
  <c r="B103" i="86"/>
  <c r="A103" i="86"/>
  <c r="D102" i="86"/>
  <c r="C102" i="86"/>
  <c r="B102" i="86"/>
  <c r="A102" i="86"/>
  <c r="D101" i="86"/>
  <c r="C101" i="86"/>
  <c r="B101" i="86"/>
  <c r="A101" i="86"/>
  <c r="D100" i="86"/>
  <c r="C100" i="86"/>
  <c r="B100" i="86"/>
  <c r="A100" i="86"/>
  <c r="D99" i="86"/>
  <c r="C99" i="86"/>
  <c r="B99" i="86"/>
  <c r="A99" i="86"/>
  <c r="D98" i="86"/>
  <c r="C98" i="86"/>
  <c r="B98" i="86"/>
  <c r="A98" i="86"/>
  <c r="D97" i="86"/>
  <c r="C97" i="86"/>
  <c r="B97" i="86"/>
  <c r="A97" i="86"/>
  <c r="D96" i="86"/>
  <c r="C96" i="86"/>
  <c r="B96" i="86"/>
  <c r="A96" i="86"/>
  <c r="D95" i="86"/>
  <c r="C95" i="86"/>
  <c r="B95" i="86"/>
  <c r="A95" i="86"/>
  <c r="D94" i="86"/>
  <c r="C94" i="86"/>
  <c r="B94" i="86"/>
  <c r="A94" i="86"/>
  <c r="D93" i="86"/>
  <c r="C93" i="86"/>
  <c r="B93" i="86"/>
  <c r="A93" i="86"/>
  <c r="D92" i="86"/>
  <c r="C92" i="86"/>
  <c r="B92" i="86"/>
  <c r="A92" i="86"/>
  <c r="D91" i="86"/>
  <c r="C91" i="86"/>
  <c r="B91" i="86"/>
  <c r="A91" i="86"/>
  <c r="D90" i="86"/>
  <c r="C90" i="86"/>
  <c r="B90" i="86"/>
  <c r="A90" i="86"/>
  <c r="D89" i="86"/>
  <c r="C89" i="86"/>
  <c r="B89" i="86"/>
  <c r="A89" i="86"/>
  <c r="D88" i="86"/>
  <c r="C88" i="86"/>
  <c r="B88" i="86"/>
  <c r="A88" i="86"/>
  <c r="D87" i="86"/>
  <c r="C87" i="86"/>
  <c r="B87" i="86"/>
  <c r="A87" i="86"/>
  <c r="D86" i="86"/>
  <c r="C86" i="86"/>
  <c r="B86" i="86"/>
  <c r="A86" i="86"/>
  <c r="D85" i="86"/>
  <c r="C85" i="86"/>
  <c r="B85" i="86"/>
  <c r="A85" i="86"/>
  <c r="D84" i="86"/>
  <c r="C84" i="86"/>
  <c r="B84" i="86"/>
  <c r="A84" i="86"/>
  <c r="D83" i="86"/>
  <c r="C83" i="86"/>
  <c r="B83" i="86"/>
  <c r="A83" i="86"/>
  <c r="D82" i="86"/>
  <c r="C82" i="86"/>
  <c r="B82" i="86"/>
  <c r="A82" i="86"/>
  <c r="D81" i="86"/>
  <c r="C81" i="86"/>
  <c r="B81" i="86"/>
  <c r="A81" i="86"/>
  <c r="D80" i="86"/>
  <c r="C80" i="86"/>
  <c r="B80" i="86"/>
  <c r="A80" i="86"/>
  <c r="D79" i="86"/>
  <c r="C79" i="86"/>
  <c r="B79" i="86"/>
  <c r="A79" i="86"/>
  <c r="D78" i="86"/>
  <c r="C78" i="86"/>
  <c r="B78" i="86"/>
  <c r="A78" i="86"/>
  <c r="D77" i="86"/>
  <c r="C77" i="86"/>
  <c r="B77" i="86"/>
  <c r="A77" i="86"/>
  <c r="D76" i="86"/>
  <c r="C76" i="86"/>
  <c r="B76" i="86"/>
  <c r="A76" i="86"/>
  <c r="D75" i="86"/>
  <c r="C75" i="86"/>
  <c r="B75" i="86"/>
  <c r="A75" i="86"/>
  <c r="D74" i="86"/>
  <c r="C74" i="86"/>
  <c r="B74" i="86"/>
  <c r="A74" i="86"/>
  <c r="D73" i="86"/>
  <c r="C73" i="86"/>
  <c r="B73" i="86"/>
  <c r="A73" i="86"/>
  <c r="D72" i="86"/>
  <c r="C72" i="86"/>
  <c r="B72" i="86"/>
  <c r="A72" i="86"/>
  <c r="D71" i="86"/>
  <c r="C71" i="86"/>
  <c r="B71" i="86"/>
  <c r="A71" i="86"/>
  <c r="D70" i="86"/>
  <c r="C70" i="86"/>
  <c r="B70" i="86"/>
  <c r="A70" i="86"/>
  <c r="D69" i="86"/>
  <c r="C69" i="86"/>
  <c r="B69" i="86"/>
  <c r="A69" i="86"/>
  <c r="D68" i="86"/>
  <c r="C68" i="86"/>
  <c r="B68" i="86"/>
  <c r="A68" i="86"/>
  <c r="D67" i="86"/>
  <c r="C67" i="86"/>
  <c r="B67" i="86"/>
  <c r="A67" i="86"/>
  <c r="D66" i="86"/>
  <c r="C66" i="86"/>
  <c r="B66" i="86"/>
  <c r="A66" i="86"/>
  <c r="D65" i="86"/>
  <c r="C65" i="86"/>
  <c r="B65" i="86"/>
  <c r="A65" i="86"/>
  <c r="D64" i="86"/>
  <c r="C64" i="86"/>
  <c r="B64" i="86"/>
  <c r="A64" i="86"/>
  <c r="D63" i="86"/>
  <c r="C63" i="86"/>
  <c r="B63" i="86"/>
  <c r="A63" i="86"/>
  <c r="D62" i="86"/>
  <c r="C62" i="86"/>
  <c r="B62" i="86"/>
  <c r="A62" i="86"/>
  <c r="D61" i="86"/>
  <c r="C61" i="86"/>
  <c r="B61" i="86"/>
  <c r="A61" i="86"/>
  <c r="D60" i="86"/>
  <c r="C60" i="86"/>
  <c r="B60" i="86"/>
  <c r="A60" i="86"/>
  <c r="D59" i="86"/>
  <c r="C59" i="86"/>
  <c r="B59" i="86"/>
  <c r="A59" i="86"/>
  <c r="D58" i="86"/>
  <c r="C58" i="86"/>
  <c r="B58" i="86"/>
  <c r="A58" i="86"/>
  <c r="D57" i="86"/>
  <c r="C57" i="86"/>
  <c r="B57" i="86"/>
  <c r="A57" i="86"/>
  <c r="D56" i="86"/>
  <c r="C56" i="86"/>
  <c r="B56" i="86"/>
  <c r="A56" i="86"/>
  <c r="D55" i="86"/>
  <c r="C55" i="86"/>
  <c r="B55" i="86"/>
  <c r="A55" i="86"/>
  <c r="D54" i="86"/>
  <c r="C54" i="86"/>
  <c r="B54" i="86"/>
  <c r="A54" i="86"/>
  <c r="D53" i="86"/>
  <c r="C53" i="86"/>
  <c r="B53" i="86"/>
  <c r="A53" i="86"/>
  <c r="D52" i="86"/>
  <c r="C52" i="86"/>
  <c r="B52" i="86"/>
  <c r="A52" i="86"/>
  <c r="D51" i="86"/>
  <c r="C51" i="86"/>
  <c r="B51" i="86"/>
  <c r="A51" i="86"/>
  <c r="D50" i="86"/>
  <c r="C50" i="86"/>
  <c r="B50" i="86"/>
  <c r="A50" i="86"/>
  <c r="D49" i="86"/>
  <c r="C49" i="86"/>
  <c r="B49" i="86"/>
  <c r="A49" i="86"/>
  <c r="D48" i="86"/>
  <c r="C48" i="86"/>
  <c r="B48" i="86"/>
  <c r="A48" i="86"/>
  <c r="D47" i="86"/>
  <c r="C47" i="86"/>
  <c r="B47" i="86"/>
  <c r="A47" i="86"/>
  <c r="D46" i="86"/>
  <c r="C46" i="86"/>
  <c r="B46" i="86"/>
  <c r="A46" i="86"/>
  <c r="D45" i="86"/>
  <c r="C45" i="86"/>
  <c r="B45" i="86"/>
  <c r="A45" i="86"/>
  <c r="D44" i="86"/>
  <c r="C44" i="86"/>
  <c r="B44" i="86"/>
  <c r="A44" i="86"/>
  <c r="D43" i="86"/>
  <c r="C43" i="86"/>
  <c r="B43" i="86"/>
  <c r="A43" i="86"/>
  <c r="D42" i="86"/>
  <c r="C42" i="86"/>
  <c r="B42" i="86"/>
  <c r="A42" i="86"/>
  <c r="D41" i="86"/>
  <c r="C41" i="86"/>
  <c r="B41" i="86"/>
  <c r="A41" i="86"/>
  <c r="D40" i="86"/>
  <c r="C40" i="86"/>
  <c r="B40" i="86"/>
  <c r="A40" i="86"/>
  <c r="D39" i="86"/>
  <c r="C39" i="86"/>
  <c r="B39" i="86"/>
  <c r="A39" i="86"/>
  <c r="D38" i="86"/>
  <c r="C38" i="86"/>
  <c r="B38" i="86"/>
  <c r="A38" i="86"/>
  <c r="D37" i="86"/>
  <c r="C37" i="86"/>
  <c r="B37" i="86"/>
  <c r="A37" i="86"/>
  <c r="D36" i="86"/>
  <c r="C36" i="86"/>
  <c r="B36" i="86"/>
  <c r="A36" i="86"/>
  <c r="D35" i="86"/>
  <c r="C35" i="86"/>
  <c r="B35" i="86"/>
  <c r="A35" i="86"/>
  <c r="D34" i="86"/>
  <c r="C34" i="86"/>
  <c r="B34" i="86"/>
  <c r="A34" i="86"/>
  <c r="D33" i="86"/>
  <c r="C33" i="86"/>
  <c r="B33" i="86"/>
  <c r="A33" i="86"/>
  <c r="D32" i="86"/>
  <c r="C32" i="86"/>
  <c r="B32" i="86"/>
  <c r="A32" i="86"/>
  <c r="D31" i="86"/>
  <c r="C31" i="86"/>
  <c r="B31" i="86"/>
  <c r="A31" i="86"/>
  <c r="D30" i="86"/>
  <c r="C30" i="86"/>
  <c r="B30" i="86"/>
  <c r="A30" i="86"/>
  <c r="D29" i="86"/>
  <c r="C29" i="86"/>
  <c r="B29" i="86"/>
  <c r="A29" i="86"/>
  <c r="D28" i="86"/>
  <c r="C28" i="86"/>
  <c r="B28" i="86"/>
  <c r="A28" i="86"/>
  <c r="D27" i="86"/>
  <c r="C27" i="86"/>
  <c r="B27" i="86"/>
  <c r="A27" i="86"/>
  <c r="D26" i="86"/>
  <c r="C26" i="86"/>
  <c r="B26" i="86"/>
  <c r="A26" i="86"/>
  <c r="D25" i="86"/>
  <c r="C25" i="86"/>
  <c r="B25" i="86"/>
  <c r="A25" i="86"/>
  <c r="D24" i="86"/>
  <c r="C24" i="86"/>
  <c r="B24" i="86"/>
  <c r="A24" i="86"/>
  <c r="D23" i="86"/>
  <c r="C23" i="86"/>
  <c r="B23" i="86"/>
  <c r="A23" i="86"/>
  <c r="D22" i="86"/>
  <c r="C22" i="86"/>
  <c r="B22" i="86"/>
  <c r="A22" i="86"/>
  <c r="D21" i="86"/>
  <c r="C21" i="86"/>
  <c r="B21" i="86"/>
  <c r="A21" i="86"/>
  <c r="D20" i="86"/>
  <c r="C20" i="86"/>
  <c r="B20" i="86"/>
  <c r="A20" i="86"/>
  <c r="D19" i="86"/>
  <c r="C19" i="86"/>
  <c r="B19" i="86"/>
  <c r="A19" i="86"/>
  <c r="D18" i="86"/>
  <c r="C18" i="86"/>
  <c r="B18" i="86"/>
  <c r="A18" i="86"/>
  <c r="D17" i="86"/>
  <c r="C17" i="86"/>
  <c r="B17" i="86"/>
  <c r="A17" i="86"/>
  <c r="D16" i="86"/>
  <c r="C16" i="86"/>
  <c r="B16" i="86"/>
  <c r="A16" i="86"/>
  <c r="D15" i="86"/>
  <c r="C15" i="86"/>
  <c r="B15" i="86"/>
  <c r="A15" i="86"/>
  <c r="D14" i="86"/>
  <c r="C14" i="86"/>
  <c r="B14" i="86"/>
  <c r="A14" i="86"/>
  <c r="D13" i="86"/>
  <c r="C13" i="86"/>
  <c r="B13" i="86"/>
  <c r="A13" i="86"/>
  <c r="K9" i="86"/>
  <c r="K8" i="86"/>
  <c r="K7" i="86"/>
  <c r="E7" i="86"/>
  <c r="K6" i="86"/>
  <c r="E6" i="86"/>
  <c r="K5" i="86"/>
  <c r="E5" i="86"/>
  <c r="A4" i="86"/>
  <c r="A3" i="86"/>
  <c r="A2" i="86"/>
  <c r="D512" i="85"/>
  <c r="C512" i="85"/>
  <c r="B512" i="85"/>
  <c r="A512" i="85"/>
  <c r="D511" i="85"/>
  <c r="C511" i="85"/>
  <c r="B511" i="85"/>
  <c r="A511" i="85"/>
  <c r="D510" i="85"/>
  <c r="C510" i="85"/>
  <c r="B510" i="85"/>
  <c r="A510" i="85"/>
  <c r="D509" i="85"/>
  <c r="C509" i="85"/>
  <c r="B509" i="85"/>
  <c r="A509" i="85"/>
  <c r="D508" i="85"/>
  <c r="C508" i="85"/>
  <c r="B508" i="85"/>
  <c r="A508" i="85"/>
  <c r="D507" i="85"/>
  <c r="C507" i="85"/>
  <c r="B507" i="85"/>
  <c r="A507" i="85"/>
  <c r="D506" i="85"/>
  <c r="C506" i="85"/>
  <c r="B506" i="85"/>
  <c r="A506" i="85"/>
  <c r="D505" i="85"/>
  <c r="C505" i="85"/>
  <c r="B505" i="85"/>
  <c r="A505" i="85"/>
  <c r="D504" i="85"/>
  <c r="C504" i="85"/>
  <c r="B504" i="85"/>
  <c r="A504" i="85"/>
  <c r="D503" i="85"/>
  <c r="C503" i="85"/>
  <c r="B503" i="85"/>
  <c r="A503" i="85"/>
  <c r="D502" i="85"/>
  <c r="C502" i="85"/>
  <c r="B502" i="85"/>
  <c r="A502" i="85"/>
  <c r="D501" i="85"/>
  <c r="C501" i="85"/>
  <c r="B501" i="85"/>
  <c r="A501" i="85"/>
  <c r="D500" i="85"/>
  <c r="C500" i="85"/>
  <c r="B500" i="85"/>
  <c r="A500" i="85"/>
  <c r="D499" i="85"/>
  <c r="C499" i="85"/>
  <c r="B499" i="85"/>
  <c r="A499" i="85"/>
  <c r="D498" i="85"/>
  <c r="C498" i="85"/>
  <c r="B498" i="85"/>
  <c r="A498" i="85"/>
  <c r="D497" i="85"/>
  <c r="C497" i="85"/>
  <c r="B497" i="85"/>
  <c r="A497" i="85"/>
  <c r="D496" i="85"/>
  <c r="C496" i="85"/>
  <c r="B496" i="85"/>
  <c r="A496" i="85"/>
  <c r="D495" i="85"/>
  <c r="C495" i="85"/>
  <c r="B495" i="85"/>
  <c r="A495" i="85"/>
  <c r="D494" i="85"/>
  <c r="C494" i="85"/>
  <c r="B494" i="85"/>
  <c r="A494" i="85"/>
  <c r="D493" i="85"/>
  <c r="C493" i="85"/>
  <c r="B493" i="85"/>
  <c r="A493" i="85"/>
  <c r="D492" i="85"/>
  <c r="C492" i="85"/>
  <c r="B492" i="85"/>
  <c r="A492" i="85"/>
  <c r="D491" i="85"/>
  <c r="C491" i="85"/>
  <c r="B491" i="85"/>
  <c r="A491" i="85"/>
  <c r="D490" i="85"/>
  <c r="C490" i="85"/>
  <c r="B490" i="85"/>
  <c r="A490" i="85"/>
  <c r="D489" i="85"/>
  <c r="C489" i="85"/>
  <c r="B489" i="85"/>
  <c r="A489" i="85"/>
  <c r="D488" i="85"/>
  <c r="C488" i="85"/>
  <c r="B488" i="85"/>
  <c r="A488" i="85"/>
  <c r="D487" i="85"/>
  <c r="C487" i="85"/>
  <c r="B487" i="85"/>
  <c r="A487" i="85"/>
  <c r="D486" i="85"/>
  <c r="C486" i="85"/>
  <c r="B486" i="85"/>
  <c r="A486" i="85"/>
  <c r="D485" i="85"/>
  <c r="C485" i="85"/>
  <c r="B485" i="85"/>
  <c r="A485" i="85"/>
  <c r="D484" i="85"/>
  <c r="C484" i="85"/>
  <c r="B484" i="85"/>
  <c r="A484" i="85"/>
  <c r="D483" i="85"/>
  <c r="C483" i="85"/>
  <c r="B483" i="85"/>
  <c r="A483" i="85"/>
  <c r="D482" i="85"/>
  <c r="C482" i="85"/>
  <c r="B482" i="85"/>
  <c r="A482" i="85"/>
  <c r="D481" i="85"/>
  <c r="C481" i="85"/>
  <c r="B481" i="85"/>
  <c r="A481" i="85"/>
  <c r="D480" i="85"/>
  <c r="C480" i="85"/>
  <c r="B480" i="85"/>
  <c r="A480" i="85"/>
  <c r="D479" i="85"/>
  <c r="C479" i="85"/>
  <c r="B479" i="85"/>
  <c r="A479" i="85"/>
  <c r="D478" i="85"/>
  <c r="C478" i="85"/>
  <c r="B478" i="85"/>
  <c r="A478" i="85"/>
  <c r="D477" i="85"/>
  <c r="C477" i="85"/>
  <c r="B477" i="85"/>
  <c r="A477" i="85"/>
  <c r="D476" i="85"/>
  <c r="C476" i="85"/>
  <c r="B476" i="85"/>
  <c r="A476" i="85"/>
  <c r="D475" i="85"/>
  <c r="C475" i="85"/>
  <c r="B475" i="85"/>
  <c r="A475" i="85"/>
  <c r="D474" i="85"/>
  <c r="C474" i="85"/>
  <c r="B474" i="85"/>
  <c r="A474" i="85"/>
  <c r="D473" i="85"/>
  <c r="C473" i="85"/>
  <c r="B473" i="85"/>
  <c r="A473" i="85"/>
  <c r="D472" i="85"/>
  <c r="C472" i="85"/>
  <c r="B472" i="85"/>
  <c r="A472" i="85"/>
  <c r="D471" i="85"/>
  <c r="C471" i="85"/>
  <c r="B471" i="85"/>
  <c r="A471" i="85"/>
  <c r="D470" i="85"/>
  <c r="C470" i="85"/>
  <c r="B470" i="85"/>
  <c r="A470" i="85"/>
  <c r="D469" i="85"/>
  <c r="C469" i="85"/>
  <c r="B469" i="85"/>
  <c r="A469" i="85"/>
  <c r="D468" i="85"/>
  <c r="C468" i="85"/>
  <c r="B468" i="85"/>
  <c r="A468" i="85"/>
  <c r="D467" i="85"/>
  <c r="C467" i="85"/>
  <c r="B467" i="85"/>
  <c r="A467" i="85"/>
  <c r="D466" i="85"/>
  <c r="C466" i="85"/>
  <c r="B466" i="85"/>
  <c r="A466" i="85"/>
  <c r="D465" i="85"/>
  <c r="C465" i="85"/>
  <c r="B465" i="85"/>
  <c r="A465" i="85"/>
  <c r="D464" i="85"/>
  <c r="C464" i="85"/>
  <c r="B464" i="85"/>
  <c r="A464" i="85"/>
  <c r="D463" i="85"/>
  <c r="C463" i="85"/>
  <c r="B463" i="85"/>
  <c r="A463" i="85"/>
  <c r="D462" i="85"/>
  <c r="C462" i="85"/>
  <c r="B462" i="85"/>
  <c r="A462" i="85"/>
  <c r="D461" i="85"/>
  <c r="C461" i="85"/>
  <c r="B461" i="85"/>
  <c r="A461" i="85"/>
  <c r="D460" i="85"/>
  <c r="C460" i="85"/>
  <c r="B460" i="85"/>
  <c r="A460" i="85"/>
  <c r="D459" i="85"/>
  <c r="C459" i="85"/>
  <c r="B459" i="85"/>
  <c r="A459" i="85"/>
  <c r="D458" i="85"/>
  <c r="C458" i="85"/>
  <c r="B458" i="85"/>
  <c r="A458" i="85"/>
  <c r="D457" i="85"/>
  <c r="C457" i="85"/>
  <c r="B457" i="85"/>
  <c r="A457" i="85"/>
  <c r="D456" i="85"/>
  <c r="C456" i="85"/>
  <c r="B456" i="85"/>
  <c r="A456" i="85"/>
  <c r="D455" i="85"/>
  <c r="C455" i="85"/>
  <c r="B455" i="85"/>
  <c r="A455" i="85"/>
  <c r="D454" i="85"/>
  <c r="C454" i="85"/>
  <c r="B454" i="85"/>
  <c r="A454" i="85"/>
  <c r="D453" i="85"/>
  <c r="C453" i="85"/>
  <c r="B453" i="85"/>
  <c r="A453" i="85"/>
  <c r="D452" i="85"/>
  <c r="C452" i="85"/>
  <c r="B452" i="85"/>
  <c r="A452" i="85"/>
  <c r="D451" i="85"/>
  <c r="C451" i="85"/>
  <c r="B451" i="85"/>
  <c r="A451" i="85"/>
  <c r="D450" i="85"/>
  <c r="C450" i="85"/>
  <c r="B450" i="85"/>
  <c r="A450" i="85"/>
  <c r="D449" i="85"/>
  <c r="C449" i="85"/>
  <c r="B449" i="85"/>
  <c r="A449" i="85"/>
  <c r="D448" i="85"/>
  <c r="C448" i="85"/>
  <c r="B448" i="85"/>
  <c r="A448" i="85"/>
  <c r="D447" i="85"/>
  <c r="C447" i="85"/>
  <c r="B447" i="85"/>
  <c r="A447" i="85"/>
  <c r="D446" i="85"/>
  <c r="C446" i="85"/>
  <c r="B446" i="85"/>
  <c r="A446" i="85"/>
  <c r="D445" i="85"/>
  <c r="C445" i="85"/>
  <c r="B445" i="85"/>
  <c r="A445" i="85"/>
  <c r="D444" i="85"/>
  <c r="C444" i="85"/>
  <c r="B444" i="85"/>
  <c r="A444" i="85"/>
  <c r="D443" i="85"/>
  <c r="C443" i="85"/>
  <c r="B443" i="85"/>
  <c r="A443" i="85"/>
  <c r="D442" i="85"/>
  <c r="C442" i="85"/>
  <c r="B442" i="85"/>
  <c r="A442" i="85"/>
  <c r="D441" i="85"/>
  <c r="C441" i="85"/>
  <c r="B441" i="85"/>
  <c r="A441" i="85"/>
  <c r="D440" i="85"/>
  <c r="C440" i="85"/>
  <c r="B440" i="85"/>
  <c r="A440" i="85"/>
  <c r="D439" i="85"/>
  <c r="C439" i="85"/>
  <c r="B439" i="85"/>
  <c r="A439" i="85"/>
  <c r="D438" i="85"/>
  <c r="C438" i="85"/>
  <c r="B438" i="85"/>
  <c r="A438" i="85"/>
  <c r="D437" i="85"/>
  <c r="C437" i="85"/>
  <c r="B437" i="85"/>
  <c r="A437" i="85"/>
  <c r="D436" i="85"/>
  <c r="C436" i="85"/>
  <c r="B436" i="85"/>
  <c r="A436" i="85"/>
  <c r="D435" i="85"/>
  <c r="C435" i="85"/>
  <c r="B435" i="85"/>
  <c r="A435" i="85"/>
  <c r="D434" i="85"/>
  <c r="C434" i="85"/>
  <c r="B434" i="85"/>
  <c r="A434" i="85"/>
  <c r="D433" i="85"/>
  <c r="C433" i="85"/>
  <c r="B433" i="85"/>
  <c r="A433" i="85"/>
  <c r="D432" i="85"/>
  <c r="C432" i="85"/>
  <c r="B432" i="85"/>
  <c r="A432" i="85"/>
  <c r="D431" i="85"/>
  <c r="C431" i="85"/>
  <c r="B431" i="85"/>
  <c r="A431" i="85"/>
  <c r="D430" i="85"/>
  <c r="C430" i="85"/>
  <c r="B430" i="85"/>
  <c r="A430" i="85"/>
  <c r="D429" i="85"/>
  <c r="C429" i="85"/>
  <c r="B429" i="85"/>
  <c r="A429" i="85"/>
  <c r="D428" i="85"/>
  <c r="C428" i="85"/>
  <c r="B428" i="85"/>
  <c r="A428" i="85"/>
  <c r="D427" i="85"/>
  <c r="C427" i="85"/>
  <c r="B427" i="85"/>
  <c r="A427" i="85"/>
  <c r="D426" i="85"/>
  <c r="C426" i="85"/>
  <c r="B426" i="85"/>
  <c r="A426" i="85"/>
  <c r="D425" i="85"/>
  <c r="C425" i="85"/>
  <c r="B425" i="85"/>
  <c r="A425" i="85"/>
  <c r="D424" i="85"/>
  <c r="C424" i="85"/>
  <c r="B424" i="85"/>
  <c r="A424" i="85"/>
  <c r="D423" i="85"/>
  <c r="C423" i="85"/>
  <c r="B423" i="85"/>
  <c r="A423" i="85"/>
  <c r="D422" i="85"/>
  <c r="C422" i="85"/>
  <c r="B422" i="85"/>
  <c r="A422" i="85"/>
  <c r="D421" i="85"/>
  <c r="C421" i="85"/>
  <c r="B421" i="85"/>
  <c r="A421" i="85"/>
  <c r="D420" i="85"/>
  <c r="C420" i="85"/>
  <c r="B420" i="85"/>
  <c r="A420" i="85"/>
  <c r="D419" i="85"/>
  <c r="C419" i="85"/>
  <c r="B419" i="85"/>
  <c r="A419" i="85"/>
  <c r="D418" i="85"/>
  <c r="C418" i="85"/>
  <c r="B418" i="85"/>
  <c r="A418" i="85"/>
  <c r="D417" i="85"/>
  <c r="C417" i="85"/>
  <c r="B417" i="85"/>
  <c r="A417" i="85"/>
  <c r="D416" i="85"/>
  <c r="C416" i="85"/>
  <c r="B416" i="85"/>
  <c r="A416" i="85"/>
  <c r="D415" i="85"/>
  <c r="C415" i="85"/>
  <c r="B415" i="85"/>
  <c r="A415" i="85"/>
  <c r="D414" i="85"/>
  <c r="C414" i="85"/>
  <c r="B414" i="85"/>
  <c r="A414" i="85"/>
  <c r="D413" i="85"/>
  <c r="C413" i="85"/>
  <c r="B413" i="85"/>
  <c r="A413" i="85"/>
  <c r="D412" i="85"/>
  <c r="C412" i="85"/>
  <c r="B412" i="85"/>
  <c r="A412" i="85"/>
  <c r="D411" i="85"/>
  <c r="C411" i="85"/>
  <c r="B411" i="85"/>
  <c r="A411" i="85"/>
  <c r="D410" i="85"/>
  <c r="C410" i="85"/>
  <c r="B410" i="85"/>
  <c r="A410" i="85"/>
  <c r="D409" i="85"/>
  <c r="C409" i="85"/>
  <c r="B409" i="85"/>
  <c r="A409" i="85"/>
  <c r="D408" i="85"/>
  <c r="C408" i="85"/>
  <c r="B408" i="85"/>
  <c r="A408" i="85"/>
  <c r="D407" i="85"/>
  <c r="C407" i="85"/>
  <c r="B407" i="85"/>
  <c r="A407" i="85"/>
  <c r="D406" i="85"/>
  <c r="C406" i="85"/>
  <c r="B406" i="85"/>
  <c r="A406" i="85"/>
  <c r="D405" i="85"/>
  <c r="C405" i="85"/>
  <c r="B405" i="85"/>
  <c r="A405" i="85"/>
  <c r="D404" i="85"/>
  <c r="C404" i="85"/>
  <c r="B404" i="85"/>
  <c r="A404" i="85"/>
  <c r="D403" i="85"/>
  <c r="C403" i="85"/>
  <c r="B403" i="85"/>
  <c r="A403" i="85"/>
  <c r="D402" i="85"/>
  <c r="C402" i="85"/>
  <c r="B402" i="85"/>
  <c r="A402" i="85"/>
  <c r="D401" i="85"/>
  <c r="C401" i="85"/>
  <c r="B401" i="85"/>
  <c r="A401" i="85"/>
  <c r="D400" i="85"/>
  <c r="C400" i="85"/>
  <c r="B400" i="85"/>
  <c r="A400" i="85"/>
  <c r="D399" i="85"/>
  <c r="C399" i="85"/>
  <c r="B399" i="85"/>
  <c r="A399" i="85"/>
  <c r="D398" i="85"/>
  <c r="C398" i="85"/>
  <c r="B398" i="85"/>
  <c r="A398" i="85"/>
  <c r="D397" i="85"/>
  <c r="C397" i="85"/>
  <c r="B397" i="85"/>
  <c r="A397" i="85"/>
  <c r="D396" i="85"/>
  <c r="C396" i="85"/>
  <c r="B396" i="85"/>
  <c r="A396" i="85"/>
  <c r="D395" i="85"/>
  <c r="C395" i="85"/>
  <c r="B395" i="85"/>
  <c r="A395" i="85"/>
  <c r="D394" i="85"/>
  <c r="C394" i="85"/>
  <c r="B394" i="85"/>
  <c r="A394" i="85"/>
  <c r="D393" i="85"/>
  <c r="C393" i="85"/>
  <c r="B393" i="85"/>
  <c r="A393" i="85"/>
  <c r="D392" i="85"/>
  <c r="C392" i="85"/>
  <c r="B392" i="85"/>
  <c r="A392" i="85"/>
  <c r="D391" i="85"/>
  <c r="C391" i="85"/>
  <c r="B391" i="85"/>
  <c r="A391" i="85"/>
  <c r="D390" i="85"/>
  <c r="C390" i="85"/>
  <c r="B390" i="85"/>
  <c r="A390" i="85"/>
  <c r="D389" i="85"/>
  <c r="C389" i="85"/>
  <c r="B389" i="85"/>
  <c r="A389" i="85"/>
  <c r="D388" i="85"/>
  <c r="C388" i="85"/>
  <c r="B388" i="85"/>
  <c r="A388" i="85"/>
  <c r="D387" i="85"/>
  <c r="C387" i="85"/>
  <c r="B387" i="85"/>
  <c r="A387" i="85"/>
  <c r="D386" i="85"/>
  <c r="C386" i="85"/>
  <c r="B386" i="85"/>
  <c r="A386" i="85"/>
  <c r="D385" i="85"/>
  <c r="C385" i="85"/>
  <c r="B385" i="85"/>
  <c r="A385" i="85"/>
  <c r="D384" i="85"/>
  <c r="C384" i="85"/>
  <c r="B384" i="85"/>
  <c r="A384" i="85"/>
  <c r="D383" i="85"/>
  <c r="C383" i="85"/>
  <c r="B383" i="85"/>
  <c r="A383" i="85"/>
  <c r="D382" i="85"/>
  <c r="C382" i="85"/>
  <c r="B382" i="85"/>
  <c r="A382" i="85"/>
  <c r="D381" i="85"/>
  <c r="C381" i="85"/>
  <c r="B381" i="85"/>
  <c r="A381" i="85"/>
  <c r="D380" i="85"/>
  <c r="C380" i="85"/>
  <c r="B380" i="85"/>
  <c r="A380" i="85"/>
  <c r="D379" i="85"/>
  <c r="C379" i="85"/>
  <c r="B379" i="85"/>
  <c r="A379" i="85"/>
  <c r="D378" i="85"/>
  <c r="C378" i="85"/>
  <c r="B378" i="85"/>
  <c r="A378" i="85"/>
  <c r="D377" i="85"/>
  <c r="C377" i="85"/>
  <c r="B377" i="85"/>
  <c r="A377" i="85"/>
  <c r="D376" i="85"/>
  <c r="C376" i="85"/>
  <c r="B376" i="85"/>
  <c r="A376" i="85"/>
  <c r="D375" i="85"/>
  <c r="C375" i="85"/>
  <c r="B375" i="85"/>
  <c r="A375" i="85"/>
  <c r="D374" i="85"/>
  <c r="C374" i="85"/>
  <c r="B374" i="85"/>
  <c r="A374" i="85"/>
  <c r="D373" i="85"/>
  <c r="C373" i="85"/>
  <c r="B373" i="85"/>
  <c r="A373" i="85"/>
  <c r="D372" i="85"/>
  <c r="C372" i="85"/>
  <c r="B372" i="85"/>
  <c r="A372" i="85"/>
  <c r="D371" i="85"/>
  <c r="C371" i="85"/>
  <c r="B371" i="85"/>
  <c r="A371" i="85"/>
  <c r="D370" i="85"/>
  <c r="C370" i="85"/>
  <c r="B370" i="85"/>
  <c r="A370" i="85"/>
  <c r="D369" i="85"/>
  <c r="C369" i="85"/>
  <c r="B369" i="85"/>
  <c r="A369" i="85"/>
  <c r="D368" i="85"/>
  <c r="C368" i="85"/>
  <c r="B368" i="85"/>
  <c r="A368" i="85"/>
  <c r="D367" i="85"/>
  <c r="C367" i="85"/>
  <c r="B367" i="85"/>
  <c r="A367" i="85"/>
  <c r="D366" i="85"/>
  <c r="C366" i="85"/>
  <c r="B366" i="85"/>
  <c r="A366" i="85"/>
  <c r="D365" i="85"/>
  <c r="C365" i="85"/>
  <c r="B365" i="85"/>
  <c r="A365" i="85"/>
  <c r="D364" i="85"/>
  <c r="C364" i="85"/>
  <c r="B364" i="85"/>
  <c r="A364" i="85"/>
  <c r="D363" i="85"/>
  <c r="C363" i="85"/>
  <c r="B363" i="85"/>
  <c r="A363" i="85"/>
  <c r="D362" i="85"/>
  <c r="C362" i="85"/>
  <c r="B362" i="85"/>
  <c r="A362" i="85"/>
  <c r="D361" i="85"/>
  <c r="C361" i="85"/>
  <c r="B361" i="85"/>
  <c r="A361" i="85"/>
  <c r="D360" i="85"/>
  <c r="C360" i="85"/>
  <c r="B360" i="85"/>
  <c r="A360" i="85"/>
  <c r="D359" i="85"/>
  <c r="C359" i="85"/>
  <c r="B359" i="85"/>
  <c r="A359" i="85"/>
  <c r="D358" i="85"/>
  <c r="C358" i="85"/>
  <c r="B358" i="85"/>
  <c r="A358" i="85"/>
  <c r="D357" i="85"/>
  <c r="C357" i="85"/>
  <c r="B357" i="85"/>
  <c r="A357" i="85"/>
  <c r="D356" i="85"/>
  <c r="C356" i="85"/>
  <c r="B356" i="85"/>
  <c r="A356" i="85"/>
  <c r="D355" i="85"/>
  <c r="C355" i="85"/>
  <c r="B355" i="85"/>
  <c r="A355" i="85"/>
  <c r="D354" i="85"/>
  <c r="C354" i="85"/>
  <c r="B354" i="85"/>
  <c r="A354" i="85"/>
  <c r="D353" i="85"/>
  <c r="C353" i="85"/>
  <c r="B353" i="85"/>
  <c r="A353" i="85"/>
  <c r="D352" i="85"/>
  <c r="C352" i="85"/>
  <c r="B352" i="85"/>
  <c r="A352" i="85"/>
  <c r="D351" i="85"/>
  <c r="C351" i="85"/>
  <c r="B351" i="85"/>
  <c r="A351" i="85"/>
  <c r="D350" i="85"/>
  <c r="C350" i="85"/>
  <c r="B350" i="85"/>
  <c r="A350" i="85"/>
  <c r="D349" i="85"/>
  <c r="C349" i="85"/>
  <c r="B349" i="85"/>
  <c r="A349" i="85"/>
  <c r="D348" i="85"/>
  <c r="C348" i="85"/>
  <c r="B348" i="85"/>
  <c r="A348" i="85"/>
  <c r="D347" i="85"/>
  <c r="C347" i="85"/>
  <c r="B347" i="85"/>
  <c r="A347" i="85"/>
  <c r="D346" i="85"/>
  <c r="C346" i="85"/>
  <c r="B346" i="85"/>
  <c r="A346" i="85"/>
  <c r="D345" i="85"/>
  <c r="C345" i="85"/>
  <c r="B345" i="85"/>
  <c r="A345" i="85"/>
  <c r="D344" i="85"/>
  <c r="C344" i="85"/>
  <c r="B344" i="85"/>
  <c r="A344" i="85"/>
  <c r="D343" i="85"/>
  <c r="C343" i="85"/>
  <c r="B343" i="85"/>
  <c r="A343" i="85"/>
  <c r="D342" i="85"/>
  <c r="C342" i="85"/>
  <c r="B342" i="85"/>
  <c r="A342" i="85"/>
  <c r="D341" i="85"/>
  <c r="C341" i="85"/>
  <c r="B341" i="85"/>
  <c r="A341" i="85"/>
  <c r="D340" i="85"/>
  <c r="C340" i="85"/>
  <c r="B340" i="85"/>
  <c r="A340" i="85"/>
  <c r="D339" i="85"/>
  <c r="C339" i="85"/>
  <c r="B339" i="85"/>
  <c r="A339" i="85"/>
  <c r="D338" i="85"/>
  <c r="C338" i="85"/>
  <c r="B338" i="85"/>
  <c r="A338" i="85"/>
  <c r="D337" i="85"/>
  <c r="C337" i="85"/>
  <c r="B337" i="85"/>
  <c r="A337" i="85"/>
  <c r="D336" i="85"/>
  <c r="C336" i="85"/>
  <c r="B336" i="85"/>
  <c r="A336" i="85"/>
  <c r="D335" i="85"/>
  <c r="C335" i="85"/>
  <c r="B335" i="85"/>
  <c r="A335" i="85"/>
  <c r="D334" i="85"/>
  <c r="C334" i="85"/>
  <c r="B334" i="85"/>
  <c r="A334" i="85"/>
  <c r="D333" i="85"/>
  <c r="C333" i="85"/>
  <c r="B333" i="85"/>
  <c r="A333" i="85"/>
  <c r="D332" i="85"/>
  <c r="C332" i="85"/>
  <c r="B332" i="85"/>
  <c r="A332" i="85"/>
  <c r="D331" i="85"/>
  <c r="C331" i="85"/>
  <c r="B331" i="85"/>
  <c r="A331" i="85"/>
  <c r="D330" i="85"/>
  <c r="C330" i="85"/>
  <c r="B330" i="85"/>
  <c r="A330" i="85"/>
  <c r="D329" i="85"/>
  <c r="C329" i="85"/>
  <c r="B329" i="85"/>
  <c r="A329" i="85"/>
  <c r="D328" i="85"/>
  <c r="C328" i="85"/>
  <c r="B328" i="85"/>
  <c r="A328" i="85"/>
  <c r="D327" i="85"/>
  <c r="C327" i="85"/>
  <c r="B327" i="85"/>
  <c r="A327" i="85"/>
  <c r="D326" i="85"/>
  <c r="C326" i="85"/>
  <c r="B326" i="85"/>
  <c r="A326" i="85"/>
  <c r="D325" i="85"/>
  <c r="C325" i="85"/>
  <c r="B325" i="85"/>
  <c r="A325" i="85"/>
  <c r="D324" i="85"/>
  <c r="C324" i="85"/>
  <c r="B324" i="85"/>
  <c r="A324" i="85"/>
  <c r="D323" i="85"/>
  <c r="C323" i="85"/>
  <c r="B323" i="85"/>
  <c r="A323" i="85"/>
  <c r="D322" i="85"/>
  <c r="C322" i="85"/>
  <c r="B322" i="85"/>
  <c r="A322" i="85"/>
  <c r="D321" i="85"/>
  <c r="C321" i="85"/>
  <c r="B321" i="85"/>
  <c r="A321" i="85"/>
  <c r="D320" i="85"/>
  <c r="C320" i="85"/>
  <c r="B320" i="85"/>
  <c r="A320" i="85"/>
  <c r="D319" i="85"/>
  <c r="C319" i="85"/>
  <c r="B319" i="85"/>
  <c r="A319" i="85"/>
  <c r="D318" i="85"/>
  <c r="C318" i="85"/>
  <c r="B318" i="85"/>
  <c r="A318" i="85"/>
  <c r="D317" i="85"/>
  <c r="C317" i="85"/>
  <c r="B317" i="85"/>
  <c r="A317" i="85"/>
  <c r="D316" i="85"/>
  <c r="C316" i="85"/>
  <c r="B316" i="85"/>
  <c r="A316" i="85"/>
  <c r="D315" i="85"/>
  <c r="C315" i="85"/>
  <c r="B315" i="85"/>
  <c r="A315" i="85"/>
  <c r="D314" i="85"/>
  <c r="C314" i="85"/>
  <c r="B314" i="85"/>
  <c r="A314" i="85"/>
  <c r="D313" i="85"/>
  <c r="C313" i="85"/>
  <c r="B313" i="85"/>
  <c r="A313" i="85"/>
  <c r="D312" i="85"/>
  <c r="C312" i="85"/>
  <c r="B312" i="85"/>
  <c r="A312" i="85"/>
  <c r="D311" i="85"/>
  <c r="C311" i="85"/>
  <c r="B311" i="85"/>
  <c r="A311" i="85"/>
  <c r="D310" i="85"/>
  <c r="C310" i="85"/>
  <c r="B310" i="85"/>
  <c r="A310" i="85"/>
  <c r="D309" i="85"/>
  <c r="C309" i="85"/>
  <c r="B309" i="85"/>
  <c r="A309" i="85"/>
  <c r="D308" i="85"/>
  <c r="C308" i="85"/>
  <c r="B308" i="85"/>
  <c r="A308" i="85"/>
  <c r="D307" i="85"/>
  <c r="C307" i="85"/>
  <c r="B307" i="85"/>
  <c r="A307" i="85"/>
  <c r="D306" i="85"/>
  <c r="C306" i="85"/>
  <c r="B306" i="85"/>
  <c r="A306" i="85"/>
  <c r="D305" i="85"/>
  <c r="C305" i="85"/>
  <c r="B305" i="85"/>
  <c r="A305" i="85"/>
  <c r="D304" i="85"/>
  <c r="C304" i="85"/>
  <c r="B304" i="85"/>
  <c r="A304" i="85"/>
  <c r="D303" i="85"/>
  <c r="C303" i="85"/>
  <c r="B303" i="85"/>
  <c r="A303" i="85"/>
  <c r="D302" i="85"/>
  <c r="C302" i="85"/>
  <c r="B302" i="85"/>
  <c r="A302" i="85"/>
  <c r="D301" i="85"/>
  <c r="C301" i="85"/>
  <c r="B301" i="85"/>
  <c r="A301" i="85"/>
  <c r="D300" i="85"/>
  <c r="C300" i="85"/>
  <c r="B300" i="85"/>
  <c r="A300" i="85"/>
  <c r="D299" i="85"/>
  <c r="C299" i="85"/>
  <c r="B299" i="85"/>
  <c r="A299" i="85"/>
  <c r="D298" i="85"/>
  <c r="C298" i="85"/>
  <c r="B298" i="85"/>
  <c r="A298" i="85"/>
  <c r="D297" i="85"/>
  <c r="C297" i="85"/>
  <c r="B297" i="85"/>
  <c r="A297" i="85"/>
  <c r="D296" i="85"/>
  <c r="C296" i="85"/>
  <c r="B296" i="85"/>
  <c r="A296" i="85"/>
  <c r="D295" i="85"/>
  <c r="C295" i="85"/>
  <c r="B295" i="85"/>
  <c r="A295" i="85"/>
  <c r="D294" i="85"/>
  <c r="C294" i="85"/>
  <c r="B294" i="85"/>
  <c r="A294" i="85"/>
  <c r="D293" i="85"/>
  <c r="C293" i="85"/>
  <c r="B293" i="85"/>
  <c r="A293" i="85"/>
  <c r="D292" i="85"/>
  <c r="C292" i="85"/>
  <c r="B292" i="85"/>
  <c r="A292" i="85"/>
  <c r="D291" i="85"/>
  <c r="C291" i="85"/>
  <c r="B291" i="85"/>
  <c r="A291" i="85"/>
  <c r="D290" i="85"/>
  <c r="C290" i="85"/>
  <c r="B290" i="85"/>
  <c r="A290" i="85"/>
  <c r="D289" i="85"/>
  <c r="C289" i="85"/>
  <c r="B289" i="85"/>
  <c r="A289" i="85"/>
  <c r="D288" i="85"/>
  <c r="C288" i="85"/>
  <c r="B288" i="85"/>
  <c r="A288" i="85"/>
  <c r="D287" i="85"/>
  <c r="C287" i="85"/>
  <c r="B287" i="85"/>
  <c r="A287" i="85"/>
  <c r="D286" i="85"/>
  <c r="C286" i="85"/>
  <c r="B286" i="85"/>
  <c r="A286" i="85"/>
  <c r="D285" i="85"/>
  <c r="C285" i="85"/>
  <c r="B285" i="85"/>
  <c r="A285" i="85"/>
  <c r="D284" i="85"/>
  <c r="C284" i="85"/>
  <c r="B284" i="85"/>
  <c r="A284" i="85"/>
  <c r="D283" i="85"/>
  <c r="C283" i="85"/>
  <c r="B283" i="85"/>
  <c r="A283" i="85"/>
  <c r="D282" i="85"/>
  <c r="C282" i="85"/>
  <c r="B282" i="85"/>
  <c r="A282" i="85"/>
  <c r="D281" i="85"/>
  <c r="C281" i="85"/>
  <c r="B281" i="85"/>
  <c r="A281" i="85"/>
  <c r="D280" i="85"/>
  <c r="C280" i="85"/>
  <c r="B280" i="85"/>
  <c r="A280" i="85"/>
  <c r="D279" i="85"/>
  <c r="C279" i="85"/>
  <c r="B279" i="85"/>
  <c r="A279" i="85"/>
  <c r="D278" i="85"/>
  <c r="C278" i="85"/>
  <c r="B278" i="85"/>
  <c r="A278" i="85"/>
  <c r="D277" i="85"/>
  <c r="C277" i="85"/>
  <c r="B277" i="85"/>
  <c r="A277" i="85"/>
  <c r="D276" i="85"/>
  <c r="C276" i="85"/>
  <c r="B276" i="85"/>
  <c r="A276" i="85"/>
  <c r="D275" i="85"/>
  <c r="C275" i="85"/>
  <c r="B275" i="85"/>
  <c r="A275" i="85"/>
  <c r="D274" i="85"/>
  <c r="C274" i="85"/>
  <c r="B274" i="85"/>
  <c r="A274" i="85"/>
  <c r="D273" i="85"/>
  <c r="C273" i="85"/>
  <c r="B273" i="85"/>
  <c r="A273" i="85"/>
  <c r="D272" i="85"/>
  <c r="C272" i="85"/>
  <c r="B272" i="85"/>
  <c r="A272" i="85"/>
  <c r="D271" i="85"/>
  <c r="C271" i="85"/>
  <c r="B271" i="85"/>
  <c r="A271" i="85"/>
  <c r="D270" i="85"/>
  <c r="C270" i="85"/>
  <c r="B270" i="85"/>
  <c r="A270" i="85"/>
  <c r="D269" i="85"/>
  <c r="C269" i="85"/>
  <c r="B269" i="85"/>
  <c r="A269" i="85"/>
  <c r="D268" i="85"/>
  <c r="C268" i="85"/>
  <c r="B268" i="85"/>
  <c r="A268" i="85"/>
  <c r="D267" i="85"/>
  <c r="C267" i="85"/>
  <c r="B267" i="85"/>
  <c r="A267" i="85"/>
  <c r="D266" i="85"/>
  <c r="C266" i="85"/>
  <c r="B266" i="85"/>
  <c r="A266" i="85"/>
  <c r="D265" i="85"/>
  <c r="C265" i="85"/>
  <c r="B265" i="85"/>
  <c r="A265" i="85"/>
  <c r="D264" i="85"/>
  <c r="C264" i="85"/>
  <c r="B264" i="85"/>
  <c r="A264" i="85"/>
  <c r="D263" i="85"/>
  <c r="C263" i="85"/>
  <c r="B263" i="85"/>
  <c r="A263" i="85"/>
  <c r="D262" i="85"/>
  <c r="C262" i="85"/>
  <c r="B262" i="85"/>
  <c r="A262" i="85"/>
  <c r="D261" i="85"/>
  <c r="C261" i="85"/>
  <c r="B261" i="85"/>
  <c r="A261" i="85"/>
  <c r="D260" i="85"/>
  <c r="C260" i="85"/>
  <c r="B260" i="85"/>
  <c r="A260" i="85"/>
  <c r="D259" i="85"/>
  <c r="C259" i="85"/>
  <c r="B259" i="85"/>
  <c r="A259" i="85"/>
  <c r="D258" i="85"/>
  <c r="C258" i="85"/>
  <c r="B258" i="85"/>
  <c r="A258" i="85"/>
  <c r="D257" i="85"/>
  <c r="C257" i="85"/>
  <c r="B257" i="85"/>
  <c r="A257" i="85"/>
  <c r="D256" i="85"/>
  <c r="C256" i="85"/>
  <c r="B256" i="85"/>
  <c r="A256" i="85"/>
  <c r="D255" i="85"/>
  <c r="C255" i="85"/>
  <c r="B255" i="85"/>
  <c r="A255" i="85"/>
  <c r="D254" i="85"/>
  <c r="C254" i="85"/>
  <c r="B254" i="85"/>
  <c r="A254" i="85"/>
  <c r="D253" i="85"/>
  <c r="C253" i="85"/>
  <c r="B253" i="85"/>
  <c r="A253" i="85"/>
  <c r="D252" i="85"/>
  <c r="C252" i="85"/>
  <c r="B252" i="85"/>
  <c r="A252" i="85"/>
  <c r="D251" i="85"/>
  <c r="C251" i="85"/>
  <c r="B251" i="85"/>
  <c r="A251" i="85"/>
  <c r="D250" i="85"/>
  <c r="C250" i="85"/>
  <c r="B250" i="85"/>
  <c r="A250" i="85"/>
  <c r="D249" i="85"/>
  <c r="C249" i="85"/>
  <c r="B249" i="85"/>
  <c r="A249" i="85"/>
  <c r="D248" i="85"/>
  <c r="C248" i="85"/>
  <c r="B248" i="85"/>
  <c r="A248" i="85"/>
  <c r="D247" i="85"/>
  <c r="C247" i="85"/>
  <c r="B247" i="85"/>
  <c r="A247" i="85"/>
  <c r="D246" i="85"/>
  <c r="C246" i="85"/>
  <c r="B246" i="85"/>
  <c r="A246" i="85"/>
  <c r="D245" i="85"/>
  <c r="C245" i="85"/>
  <c r="B245" i="85"/>
  <c r="A245" i="85"/>
  <c r="D244" i="85"/>
  <c r="C244" i="85"/>
  <c r="B244" i="85"/>
  <c r="A244" i="85"/>
  <c r="D243" i="85"/>
  <c r="C243" i="85"/>
  <c r="B243" i="85"/>
  <c r="A243" i="85"/>
  <c r="D242" i="85"/>
  <c r="C242" i="85"/>
  <c r="B242" i="85"/>
  <c r="A242" i="85"/>
  <c r="D241" i="85"/>
  <c r="C241" i="85"/>
  <c r="B241" i="85"/>
  <c r="A241" i="85"/>
  <c r="D240" i="85"/>
  <c r="C240" i="85"/>
  <c r="B240" i="85"/>
  <c r="A240" i="85"/>
  <c r="D239" i="85"/>
  <c r="C239" i="85"/>
  <c r="B239" i="85"/>
  <c r="A239" i="85"/>
  <c r="D238" i="85"/>
  <c r="C238" i="85"/>
  <c r="B238" i="85"/>
  <c r="A238" i="85"/>
  <c r="D237" i="85"/>
  <c r="C237" i="85"/>
  <c r="B237" i="85"/>
  <c r="A237" i="85"/>
  <c r="D236" i="85"/>
  <c r="C236" i="85"/>
  <c r="B236" i="85"/>
  <c r="A236" i="85"/>
  <c r="D235" i="85"/>
  <c r="C235" i="85"/>
  <c r="B235" i="85"/>
  <c r="A235" i="85"/>
  <c r="D234" i="85"/>
  <c r="C234" i="85"/>
  <c r="B234" i="85"/>
  <c r="A234" i="85"/>
  <c r="D233" i="85"/>
  <c r="C233" i="85"/>
  <c r="B233" i="85"/>
  <c r="A233" i="85"/>
  <c r="D232" i="85"/>
  <c r="C232" i="85"/>
  <c r="B232" i="85"/>
  <c r="A232" i="85"/>
  <c r="D231" i="85"/>
  <c r="C231" i="85"/>
  <c r="B231" i="85"/>
  <c r="A231" i="85"/>
  <c r="D230" i="85"/>
  <c r="C230" i="85"/>
  <c r="B230" i="85"/>
  <c r="A230" i="85"/>
  <c r="D229" i="85"/>
  <c r="C229" i="85"/>
  <c r="B229" i="85"/>
  <c r="A229" i="85"/>
  <c r="D228" i="85"/>
  <c r="C228" i="85"/>
  <c r="B228" i="85"/>
  <c r="A228" i="85"/>
  <c r="D227" i="85"/>
  <c r="C227" i="85"/>
  <c r="B227" i="85"/>
  <c r="A227" i="85"/>
  <c r="D226" i="85"/>
  <c r="C226" i="85"/>
  <c r="B226" i="85"/>
  <c r="A226" i="85"/>
  <c r="D225" i="85"/>
  <c r="C225" i="85"/>
  <c r="B225" i="85"/>
  <c r="A225" i="85"/>
  <c r="D224" i="85"/>
  <c r="C224" i="85"/>
  <c r="B224" i="85"/>
  <c r="A224" i="85"/>
  <c r="D223" i="85"/>
  <c r="C223" i="85"/>
  <c r="B223" i="85"/>
  <c r="A223" i="85"/>
  <c r="D222" i="85"/>
  <c r="C222" i="85"/>
  <c r="B222" i="85"/>
  <c r="A222" i="85"/>
  <c r="D221" i="85"/>
  <c r="C221" i="85"/>
  <c r="B221" i="85"/>
  <c r="A221" i="85"/>
  <c r="D220" i="85"/>
  <c r="C220" i="85"/>
  <c r="B220" i="85"/>
  <c r="A220" i="85"/>
  <c r="D219" i="85"/>
  <c r="C219" i="85"/>
  <c r="B219" i="85"/>
  <c r="A219" i="85"/>
  <c r="D218" i="85"/>
  <c r="C218" i="85"/>
  <c r="B218" i="85"/>
  <c r="A218" i="85"/>
  <c r="D217" i="85"/>
  <c r="C217" i="85"/>
  <c r="B217" i="85"/>
  <c r="A217" i="85"/>
  <c r="D216" i="85"/>
  <c r="C216" i="85"/>
  <c r="B216" i="85"/>
  <c r="A216" i="85"/>
  <c r="D215" i="85"/>
  <c r="C215" i="85"/>
  <c r="B215" i="85"/>
  <c r="A215" i="85"/>
  <c r="D214" i="85"/>
  <c r="C214" i="85"/>
  <c r="B214" i="85"/>
  <c r="A214" i="85"/>
  <c r="D213" i="85"/>
  <c r="C213" i="85"/>
  <c r="B213" i="85"/>
  <c r="A213" i="85"/>
  <c r="D212" i="85"/>
  <c r="C212" i="85"/>
  <c r="B212" i="85"/>
  <c r="A212" i="85"/>
  <c r="D211" i="85"/>
  <c r="C211" i="85"/>
  <c r="B211" i="85"/>
  <c r="A211" i="85"/>
  <c r="D210" i="85"/>
  <c r="C210" i="85"/>
  <c r="B210" i="85"/>
  <c r="A210" i="85"/>
  <c r="D209" i="85"/>
  <c r="C209" i="85"/>
  <c r="B209" i="85"/>
  <c r="A209" i="85"/>
  <c r="D208" i="85"/>
  <c r="C208" i="85"/>
  <c r="B208" i="85"/>
  <c r="A208" i="85"/>
  <c r="D207" i="85"/>
  <c r="C207" i="85"/>
  <c r="B207" i="85"/>
  <c r="A207" i="85"/>
  <c r="D206" i="85"/>
  <c r="C206" i="85"/>
  <c r="B206" i="85"/>
  <c r="A206" i="85"/>
  <c r="D205" i="85"/>
  <c r="C205" i="85"/>
  <c r="B205" i="85"/>
  <c r="A205" i="85"/>
  <c r="D204" i="85"/>
  <c r="C204" i="85"/>
  <c r="B204" i="85"/>
  <c r="A204" i="85"/>
  <c r="D203" i="85"/>
  <c r="C203" i="85"/>
  <c r="B203" i="85"/>
  <c r="A203" i="85"/>
  <c r="D202" i="85"/>
  <c r="C202" i="85"/>
  <c r="B202" i="85"/>
  <c r="A202" i="85"/>
  <c r="D201" i="85"/>
  <c r="C201" i="85"/>
  <c r="B201" i="85"/>
  <c r="A201" i="85"/>
  <c r="D200" i="85"/>
  <c r="C200" i="85"/>
  <c r="B200" i="85"/>
  <c r="A200" i="85"/>
  <c r="D199" i="85"/>
  <c r="C199" i="85"/>
  <c r="B199" i="85"/>
  <c r="A199" i="85"/>
  <c r="D198" i="85"/>
  <c r="C198" i="85"/>
  <c r="B198" i="85"/>
  <c r="A198" i="85"/>
  <c r="D197" i="85"/>
  <c r="C197" i="85"/>
  <c r="B197" i="85"/>
  <c r="A197" i="85"/>
  <c r="D196" i="85"/>
  <c r="C196" i="85"/>
  <c r="B196" i="85"/>
  <c r="A196" i="85"/>
  <c r="D195" i="85"/>
  <c r="C195" i="85"/>
  <c r="B195" i="85"/>
  <c r="A195" i="85"/>
  <c r="D194" i="85"/>
  <c r="C194" i="85"/>
  <c r="B194" i="85"/>
  <c r="A194" i="85"/>
  <c r="D193" i="85"/>
  <c r="C193" i="85"/>
  <c r="B193" i="85"/>
  <c r="A193" i="85"/>
  <c r="D192" i="85"/>
  <c r="C192" i="85"/>
  <c r="B192" i="85"/>
  <c r="A192" i="85"/>
  <c r="D191" i="85"/>
  <c r="C191" i="85"/>
  <c r="B191" i="85"/>
  <c r="A191" i="85"/>
  <c r="D190" i="85"/>
  <c r="C190" i="85"/>
  <c r="B190" i="85"/>
  <c r="A190" i="85"/>
  <c r="D189" i="85"/>
  <c r="C189" i="85"/>
  <c r="B189" i="85"/>
  <c r="A189" i="85"/>
  <c r="D188" i="85"/>
  <c r="C188" i="85"/>
  <c r="B188" i="85"/>
  <c r="A188" i="85"/>
  <c r="D187" i="85"/>
  <c r="C187" i="85"/>
  <c r="B187" i="85"/>
  <c r="A187" i="85"/>
  <c r="D186" i="85"/>
  <c r="C186" i="85"/>
  <c r="B186" i="85"/>
  <c r="A186" i="85"/>
  <c r="D185" i="85"/>
  <c r="C185" i="85"/>
  <c r="B185" i="85"/>
  <c r="A185" i="85"/>
  <c r="D184" i="85"/>
  <c r="C184" i="85"/>
  <c r="B184" i="85"/>
  <c r="A184" i="85"/>
  <c r="D183" i="85"/>
  <c r="C183" i="85"/>
  <c r="B183" i="85"/>
  <c r="A183" i="85"/>
  <c r="D182" i="85"/>
  <c r="C182" i="85"/>
  <c r="B182" i="85"/>
  <c r="A182" i="85"/>
  <c r="D181" i="85"/>
  <c r="C181" i="85"/>
  <c r="B181" i="85"/>
  <c r="A181" i="85"/>
  <c r="D180" i="85"/>
  <c r="C180" i="85"/>
  <c r="B180" i="85"/>
  <c r="A180" i="85"/>
  <c r="D179" i="85"/>
  <c r="C179" i="85"/>
  <c r="B179" i="85"/>
  <c r="A179" i="85"/>
  <c r="D178" i="85"/>
  <c r="C178" i="85"/>
  <c r="B178" i="85"/>
  <c r="A178" i="85"/>
  <c r="D177" i="85"/>
  <c r="C177" i="85"/>
  <c r="B177" i="85"/>
  <c r="A177" i="85"/>
  <c r="D176" i="85"/>
  <c r="C176" i="85"/>
  <c r="B176" i="85"/>
  <c r="A176" i="85"/>
  <c r="D175" i="85"/>
  <c r="C175" i="85"/>
  <c r="B175" i="85"/>
  <c r="A175" i="85"/>
  <c r="D174" i="85"/>
  <c r="C174" i="85"/>
  <c r="B174" i="85"/>
  <c r="A174" i="85"/>
  <c r="D173" i="85"/>
  <c r="C173" i="85"/>
  <c r="B173" i="85"/>
  <c r="A173" i="85"/>
  <c r="D172" i="85"/>
  <c r="C172" i="85"/>
  <c r="B172" i="85"/>
  <c r="A172" i="85"/>
  <c r="D171" i="85"/>
  <c r="C171" i="85"/>
  <c r="B171" i="85"/>
  <c r="A171" i="85"/>
  <c r="D170" i="85"/>
  <c r="C170" i="85"/>
  <c r="B170" i="85"/>
  <c r="A170" i="85"/>
  <c r="D169" i="85"/>
  <c r="C169" i="85"/>
  <c r="B169" i="85"/>
  <c r="A169" i="85"/>
  <c r="D168" i="85"/>
  <c r="C168" i="85"/>
  <c r="B168" i="85"/>
  <c r="A168" i="85"/>
  <c r="D167" i="85"/>
  <c r="C167" i="85"/>
  <c r="B167" i="85"/>
  <c r="A167" i="85"/>
  <c r="D166" i="85"/>
  <c r="C166" i="85"/>
  <c r="B166" i="85"/>
  <c r="A166" i="85"/>
  <c r="D165" i="85"/>
  <c r="C165" i="85"/>
  <c r="B165" i="85"/>
  <c r="A165" i="85"/>
  <c r="D164" i="85"/>
  <c r="C164" i="85"/>
  <c r="B164" i="85"/>
  <c r="A164" i="85"/>
  <c r="D163" i="85"/>
  <c r="C163" i="85"/>
  <c r="B163" i="85"/>
  <c r="A163" i="85"/>
  <c r="D162" i="85"/>
  <c r="C162" i="85"/>
  <c r="B162" i="85"/>
  <c r="A162" i="85"/>
  <c r="D161" i="85"/>
  <c r="C161" i="85"/>
  <c r="B161" i="85"/>
  <c r="A161" i="85"/>
  <c r="D160" i="85"/>
  <c r="C160" i="85"/>
  <c r="B160" i="85"/>
  <c r="A160" i="85"/>
  <c r="D159" i="85"/>
  <c r="C159" i="85"/>
  <c r="B159" i="85"/>
  <c r="A159" i="85"/>
  <c r="D158" i="85"/>
  <c r="C158" i="85"/>
  <c r="B158" i="85"/>
  <c r="A158" i="85"/>
  <c r="D157" i="85"/>
  <c r="C157" i="85"/>
  <c r="B157" i="85"/>
  <c r="A157" i="85"/>
  <c r="D156" i="85"/>
  <c r="C156" i="85"/>
  <c r="B156" i="85"/>
  <c r="A156" i="85"/>
  <c r="D155" i="85"/>
  <c r="C155" i="85"/>
  <c r="B155" i="85"/>
  <c r="A155" i="85"/>
  <c r="D154" i="85"/>
  <c r="C154" i="85"/>
  <c r="B154" i="85"/>
  <c r="A154" i="85"/>
  <c r="D153" i="85"/>
  <c r="C153" i="85"/>
  <c r="B153" i="85"/>
  <c r="A153" i="85"/>
  <c r="D152" i="85"/>
  <c r="C152" i="85"/>
  <c r="B152" i="85"/>
  <c r="A152" i="85"/>
  <c r="D151" i="85"/>
  <c r="C151" i="85"/>
  <c r="B151" i="85"/>
  <c r="A151" i="85"/>
  <c r="D150" i="85"/>
  <c r="C150" i="85"/>
  <c r="B150" i="85"/>
  <c r="A150" i="85"/>
  <c r="D149" i="85"/>
  <c r="C149" i="85"/>
  <c r="B149" i="85"/>
  <c r="A149" i="85"/>
  <c r="D148" i="85"/>
  <c r="C148" i="85"/>
  <c r="B148" i="85"/>
  <c r="A148" i="85"/>
  <c r="D147" i="85"/>
  <c r="C147" i="85"/>
  <c r="B147" i="85"/>
  <c r="A147" i="85"/>
  <c r="D146" i="85"/>
  <c r="C146" i="85"/>
  <c r="B146" i="85"/>
  <c r="A146" i="85"/>
  <c r="D145" i="85"/>
  <c r="C145" i="85"/>
  <c r="B145" i="85"/>
  <c r="A145" i="85"/>
  <c r="D144" i="85"/>
  <c r="C144" i="85"/>
  <c r="B144" i="85"/>
  <c r="A144" i="85"/>
  <c r="D143" i="85"/>
  <c r="C143" i="85"/>
  <c r="B143" i="85"/>
  <c r="A143" i="85"/>
  <c r="D142" i="85"/>
  <c r="C142" i="85"/>
  <c r="B142" i="85"/>
  <c r="A142" i="85"/>
  <c r="D141" i="85"/>
  <c r="C141" i="85"/>
  <c r="B141" i="85"/>
  <c r="A141" i="85"/>
  <c r="D140" i="85"/>
  <c r="C140" i="85"/>
  <c r="B140" i="85"/>
  <c r="A140" i="85"/>
  <c r="D139" i="85"/>
  <c r="C139" i="85"/>
  <c r="B139" i="85"/>
  <c r="A139" i="85"/>
  <c r="D138" i="85"/>
  <c r="C138" i="85"/>
  <c r="B138" i="85"/>
  <c r="A138" i="85"/>
  <c r="D137" i="85"/>
  <c r="C137" i="85"/>
  <c r="B137" i="85"/>
  <c r="A137" i="85"/>
  <c r="D136" i="85"/>
  <c r="C136" i="85"/>
  <c r="B136" i="85"/>
  <c r="A136" i="85"/>
  <c r="D135" i="85"/>
  <c r="C135" i="85"/>
  <c r="B135" i="85"/>
  <c r="A135" i="85"/>
  <c r="D134" i="85"/>
  <c r="C134" i="85"/>
  <c r="B134" i="85"/>
  <c r="A134" i="85"/>
  <c r="D133" i="85"/>
  <c r="C133" i="85"/>
  <c r="B133" i="85"/>
  <c r="A133" i="85"/>
  <c r="D132" i="85"/>
  <c r="C132" i="85"/>
  <c r="B132" i="85"/>
  <c r="A132" i="85"/>
  <c r="D131" i="85"/>
  <c r="C131" i="85"/>
  <c r="B131" i="85"/>
  <c r="A131" i="85"/>
  <c r="D130" i="85"/>
  <c r="C130" i="85"/>
  <c r="B130" i="85"/>
  <c r="A130" i="85"/>
  <c r="D129" i="85"/>
  <c r="C129" i="85"/>
  <c r="B129" i="85"/>
  <c r="A129" i="85"/>
  <c r="D128" i="85"/>
  <c r="C128" i="85"/>
  <c r="B128" i="85"/>
  <c r="A128" i="85"/>
  <c r="D127" i="85"/>
  <c r="C127" i="85"/>
  <c r="B127" i="85"/>
  <c r="A127" i="85"/>
  <c r="D126" i="85"/>
  <c r="C126" i="85"/>
  <c r="B126" i="85"/>
  <c r="A126" i="85"/>
  <c r="D125" i="85"/>
  <c r="C125" i="85"/>
  <c r="B125" i="85"/>
  <c r="A125" i="85"/>
  <c r="D124" i="85"/>
  <c r="C124" i="85"/>
  <c r="B124" i="85"/>
  <c r="A124" i="85"/>
  <c r="D123" i="85"/>
  <c r="C123" i="85"/>
  <c r="B123" i="85"/>
  <c r="A123" i="85"/>
  <c r="D122" i="85"/>
  <c r="C122" i="85"/>
  <c r="B122" i="85"/>
  <c r="A122" i="85"/>
  <c r="D121" i="85"/>
  <c r="C121" i="85"/>
  <c r="B121" i="85"/>
  <c r="A121" i="85"/>
  <c r="D120" i="85"/>
  <c r="C120" i="85"/>
  <c r="B120" i="85"/>
  <c r="A120" i="85"/>
  <c r="D119" i="85"/>
  <c r="C119" i="85"/>
  <c r="B119" i="85"/>
  <c r="A119" i="85"/>
  <c r="D118" i="85"/>
  <c r="C118" i="85"/>
  <c r="B118" i="85"/>
  <c r="A118" i="85"/>
  <c r="D117" i="85"/>
  <c r="C117" i="85"/>
  <c r="B117" i="85"/>
  <c r="A117" i="85"/>
  <c r="D116" i="85"/>
  <c r="C116" i="85"/>
  <c r="B116" i="85"/>
  <c r="A116" i="85"/>
  <c r="D115" i="85"/>
  <c r="C115" i="85"/>
  <c r="B115" i="85"/>
  <c r="A115" i="85"/>
  <c r="D114" i="85"/>
  <c r="C114" i="85"/>
  <c r="B114" i="85"/>
  <c r="A114" i="85"/>
  <c r="D113" i="85"/>
  <c r="C113" i="85"/>
  <c r="B113" i="85"/>
  <c r="A113" i="85"/>
  <c r="D112" i="85"/>
  <c r="C112" i="85"/>
  <c r="B112" i="85"/>
  <c r="A112" i="85"/>
  <c r="D111" i="85"/>
  <c r="C111" i="85"/>
  <c r="B111" i="85"/>
  <c r="A111" i="85"/>
  <c r="D110" i="85"/>
  <c r="C110" i="85"/>
  <c r="B110" i="85"/>
  <c r="A110" i="85"/>
  <c r="D109" i="85"/>
  <c r="C109" i="85"/>
  <c r="B109" i="85"/>
  <c r="A109" i="85"/>
  <c r="D108" i="85"/>
  <c r="C108" i="85"/>
  <c r="B108" i="85"/>
  <c r="A108" i="85"/>
  <c r="D107" i="85"/>
  <c r="C107" i="85"/>
  <c r="B107" i="85"/>
  <c r="A107" i="85"/>
  <c r="D106" i="85"/>
  <c r="C106" i="85"/>
  <c r="B106" i="85"/>
  <c r="A106" i="85"/>
  <c r="D105" i="85"/>
  <c r="C105" i="85"/>
  <c r="B105" i="85"/>
  <c r="A105" i="85"/>
  <c r="D104" i="85"/>
  <c r="C104" i="85"/>
  <c r="B104" i="85"/>
  <c r="A104" i="85"/>
  <c r="D103" i="85"/>
  <c r="C103" i="85"/>
  <c r="B103" i="85"/>
  <c r="A103" i="85"/>
  <c r="D102" i="85"/>
  <c r="C102" i="85"/>
  <c r="B102" i="85"/>
  <c r="A102" i="85"/>
  <c r="D101" i="85"/>
  <c r="C101" i="85"/>
  <c r="B101" i="85"/>
  <c r="A101" i="85"/>
  <c r="D100" i="85"/>
  <c r="C100" i="85"/>
  <c r="B100" i="85"/>
  <c r="A100" i="85"/>
  <c r="D99" i="85"/>
  <c r="C99" i="85"/>
  <c r="B99" i="85"/>
  <c r="A99" i="85"/>
  <c r="D98" i="85"/>
  <c r="C98" i="85"/>
  <c r="B98" i="85"/>
  <c r="A98" i="85"/>
  <c r="D97" i="85"/>
  <c r="C97" i="85"/>
  <c r="B97" i="85"/>
  <c r="A97" i="85"/>
  <c r="D96" i="85"/>
  <c r="C96" i="85"/>
  <c r="B96" i="85"/>
  <c r="A96" i="85"/>
  <c r="D95" i="85"/>
  <c r="C95" i="85"/>
  <c r="B95" i="85"/>
  <c r="A95" i="85"/>
  <c r="D94" i="85"/>
  <c r="C94" i="85"/>
  <c r="B94" i="85"/>
  <c r="A94" i="85"/>
  <c r="D93" i="85"/>
  <c r="C93" i="85"/>
  <c r="B93" i="85"/>
  <c r="A93" i="85"/>
  <c r="D92" i="85"/>
  <c r="C92" i="85"/>
  <c r="B92" i="85"/>
  <c r="A92" i="85"/>
  <c r="D91" i="85"/>
  <c r="C91" i="85"/>
  <c r="B91" i="85"/>
  <c r="A91" i="85"/>
  <c r="D90" i="85"/>
  <c r="C90" i="85"/>
  <c r="B90" i="85"/>
  <c r="A90" i="85"/>
  <c r="D89" i="85"/>
  <c r="C89" i="85"/>
  <c r="B89" i="85"/>
  <c r="A89" i="85"/>
  <c r="D88" i="85"/>
  <c r="C88" i="85"/>
  <c r="B88" i="85"/>
  <c r="A88" i="85"/>
  <c r="D87" i="85"/>
  <c r="C87" i="85"/>
  <c r="B87" i="85"/>
  <c r="A87" i="85"/>
  <c r="D86" i="85"/>
  <c r="C86" i="85"/>
  <c r="B86" i="85"/>
  <c r="A86" i="85"/>
  <c r="D85" i="85"/>
  <c r="C85" i="85"/>
  <c r="B85" i="85"/>
  <c r="A85" i="85"/>
  <c r="D84" i="85"/>
  <c r="C84" i="85"/>
  <c r="B84" i="85"/>
  <c r="A84" i="85"/>
  <c r="D83" i="85"/>
  <c r="C83" i="85"/>
  <c r="B83" i="85"/>
  <c r="A83" i="85"/>
  <c r="D82" i="85"/>
  <c r="C82" i="85"/>
  <c r="B82" i="85"/>
  <c r="A82" i="85"/>
  <c r="D81" i="85"/>
  <c r="C81" i="85"/>
  <c r="B81" i="85"/>
  <c r="A81" i="85"/>
  <c r="D80" i="85"/>
  <c r="C80" i="85"/>
  <c r="B80" i="85"/>
  <c r="A80" i="85"/>
  <c r="D79" i="85"/>
  <c r="C79" i="85"/>
  <c r="B79" i="85"/>
  <c r="A79" i="85"/>
  <c r="D78" i="85"/>
  <c r="C78" i="85"/>
  <c r="B78" i="85"/>
  <c r="A78" i="85"/>
  <c r="D77" i="85"/>
  <c r="C77" i="85"/>
  <c r="B77" i="85"/>
  <c r="A77" i="85"/>
  <c r="D76" i="85"/>
  <c r="C76" i="85"/>
  <c r="B76" i="85"/>
  <c r="A76" i="85"/>
  <c r="D75" i="85"/>
  <c r="C75" i="85"/>
  <c r="B75" i="85"/>
  <c r="A75" i="85"/>
  <c r="D74" i="85"/>
  <c r="C74" i="85"/>
  <c r="B74" i="85"/>
  <c r="A74" i="85"/>
  <c r="D73" i="85"/>
  <c r="C73" i="85"/>
  <c r="B73" i="85"/>
  <c r="A73" i="85"/>
  <c r="D72" i="85"/>
  <c r="C72" i="85"/>
  <c r="B72" i="85"/>
  <c r="A72" i="85"/>
  <c r="D71" i="85"/>
  <c r="C71" i="85"/>
  <c r="B71" i="85"/>
  <c r="A71" i="85"/>
  <c r="D70" i="85"/>
  <c r="C70" i="85"/>
  <c r="B70" i="85"/>
  <c r="A70" i="85"/>
  <c r="D69" i="85"/>
  <c r="C69" i="85"/>
  <c r="B69" i="85"/>
  <c r="A69" i="85"/>
  <c r="D68" i="85"/>
  <c r="C68" i="85"/>
  <c r="B68" i="85"/>
  <c r="A68" i="85"/>
  <c r="D67" i="85"/>
  <c r="C67" i="85"/>
  <c r="B67" i="85"/>
  <c r="A67" i="85"/>
  <c r="D66" i="85"/>
  <c r="C66" i="85"/>
  <c r="B66" i="85"/>
  <c r="A66" i="85"/>
  <c r="D65" i="85"/>
  <c r="C65" i="85"/>
  <c r="B65" i="85"/>
  <c r="A65" i="85"/>
  <c r="D64" i="85"/>
  <c r="C64" i="85"/>
  <c r="B64" i="85"/>
  <c r="A64" i="85"/>
  <c r="D63" i="85"/>
  <c r="C63" i="85"/>
  <c r="B63" i="85"/>
  <c r="A63" i="85"/>
  <c r="D62" i="85"/>
  <c r="C62" i="85"/>
  <c r="B62" i="85"/>
  <c r="A62" i="85"/>
  <c r="D61" i="85"/>
  <c r="C61" i="85"/>
  <c r="B61" i="85"/>
  <c r="A61" i="85"/>
  <c r="D60" i="85"/>
  <c r="C60" i="85"/>
  <c r="B60" i="85"/>
  <c r="A60" i="85"/>
  <c r="D59" i="85"/>
  <c r="C59" i="85"/>
  <c r="B59" i="85"/>
  <c r="A59" i="85"/>
  <c r="D58" i="85"/>
  <c r="C58" i="85"/>
  <c r="B58" i="85"/>
  <c r="A58" i="85"/>
  <c r="D57" i="85"/>
  <c r="C57" i="85"/>
  <c r="B57" i="85"/>
  <c r="A57" i="85"/>
  <c r="D56" i="85"/>
  <c r="C56" i="85"/>
  <c r="B56" i="85"/>
  <c r="A56" i="85"/>
  <c r="D55" i="85"/>
  <c r="C55" i="85"/>
  <c r="B55" i="85"/>
  <c r="A55" i="85"/>
  <c r="D54" i="85"/>
  <c r="C54" i="85"/>
  <c r="B54" i="85"/>
  <c r="A54" i="85"/>
  <c r="D53" i="85"/>
  <c r="C53" i="85"/>
  <c r="B53" i="85"/>
  <c r="A53" i="85"/>
  <c r="D52" i="85"/>
  <c r="C52" i="85"/>
  <c r="B52" i="85"/>
  <c r="A52" i="85"/>
  <c r="D51" i="85"/>
  <c r="C51" i="85"/>
  <c r="B51" i="85"/>
  <c r="A51" i="85"/>
  <c r="D50" i="85"/>
  <c r="C50" i="85"/>
  <c r="B50" i="85"/>
  <c r="A50" i="85"/>
  <c r="D49" i="85"/>
  <c r="C49" i="85"/>
  <c r="B49" i="85"/>
  <c r="A49" i="85"/>
  <c r="D48" i="85"/>
  <c r="C48" i="85"/>
  <c r="B48" i="85"/>
  <c r="A48" i="85"/>
  <c r="D47" i="85"/>
  <c r="C47" i="85"/>
  <c r="B47" i="85"/>
  <c r="A47" i="85"/>
  <c r="D46" i="85"/>
  <c r="C46" i="85"/>
  <c r="B46" i="85"/>
  <c r="A46" i="85"/>
  <c r="D45" i="85"/>
  <c r="C45" i="85"/>
  <c r="B45" i="85"/>
  <c r="A45" i="85"/>
  <c r="D44" i="85"/>
  <c r="C44" i="85"/>
  <c r="B44" i="85"/>
  <c r="A44" i="85"/>
  <c r="D43" i="85"/>
  <c r="C43" i="85"/>
  <c r="B43" i="85"/>
  <c r="A43" i="85"/>
  <c r="D42" i="85"/>
  <c r="C42" i="85"/>
  <c r="B42" i="85"/>
  <c r="A42" i="85"/>
  <c r="D41" i="85"/>
  <c r="C41" i="85"/>
  <c r="B41" i="85"/>
  <c r="A41" i="85"/>
  <c r="D40" i="85"/>
  <c r="C40" i="85"/>
  <c r="B40" i="85"/>
  <c r="A40" i="85"/>
  <c r="D39" i="85"/>
  <c r="C39" i="85"/>
  <c r="B39" i="85"/>
  <c r="A39" i="85"/>
  <c r="D38" i="85"/>
  <c r="C38" i="85"/>
  <c r="B38" i="85"/>
  <c r="A38" i="85"/>
  <c r="D37" i="85"/>
  <c r="C37" i="85"/>
  <c r="B37" i="85"/>
  <c r="A37" i="85"/>
  <c r="D36" i="85"/>
  <c r="C36" i="85"/>
  <c r="B36" i="85"/>
  <c r="A36" i="85"/>
  <c r="D35" i="85"/>
  <c r="C35" i="85"/>
  <c r="B35" i="85"/>
  <c r="A35" i="85"/>
  <c r="D34" i="85"/>
  <c r="C34" i="85"/>
  <c r="B34" i="85"/>
  <c r="A34" i="85"/>
  <c r="D33" i="85"/>
  <c r="C33" i="85"/>
  <c r="B33" i="85"/>
  <c r="A33" i="85"/>
  <c r="D32" i="85"/>
  <c r="C32" i="85"/>
  <c r="B32" i="85"/>
  <c r="A32" i="85"/>
  <c r="D31" i="85"/>
  <c r="C31" i="85"/>
  <c r="B31" i="85"/>
  <c r="A31" i="85"/>
  <c r="D30" i="85"/>
  <c r="C30" i="85"/>
  <c r="B30" i="85"/>
  <c r="A30" i="85"/>
  <c r="D29" i="85"/>
  <c r="C29" i="85"/>
  <c r="B29" i="85"/>
  <c r="A29" i="85"/>
  <c r="D28" i="85"/>
  <c r="C28" i="85"/>
  <c r="B28" i="85"/>
  <c r="A28" i="85"/>
  <c r="D27" i="85"/>
  <c r="C27" i="85"/>
  <c r="B27" i="85"/>
  <c r="A27" i="85"/>
  <c r="D26" i="85"/>
  <c r="C26" i="85"/>
  <c r="B26" i="85"/>
  <c r="A26" i="85"/>
  <c r="D25" i="85"/>
  <c r="C25" i="85"/>
  <c r="B25" i="85"/>
  <c r="A25" i="85"/>
  <c r="D24" i="85"/>
  <c r="C24" i="85"/>
  <c r="B24" i="85"/>
  <c r="A24" i="85"/>
  <c r="D23" i="85"/>
  <c r="C23" i="85"/>
  <c r="B23" i="85"/>
  <c r="A23" i="85"/>
  <c r="D22" i="85"/>
  <c r="C22" i="85"/>
  <c r="B22" i="85"/>
  <c r="A22" i="85"/>
  <c r="D21" i="85"/>
  <c r="C21" i="85"/>
  <c r="B21" i="85"/>
  <c r="A21" i="85"/>
  <c r="D20" i="85"/>
  <c r="C20" i="85"/>
  <c r="B20" i="85"/>
  <c r="A20" i="85"/>
  <c r="D19" i="85"/>
  <c r="C19" i="85"/>
  <c r="B19" i="85"/>
  <c r="A19" i="85"/>
  <c r="D18" i="85"/>
  <c r="C18" i="85"/>
  <c r="B18" i="85"/>
  <c r="A18" i="85"/>
  <c r="D17" i="85"/>
  <c r="C17" i="85"/>
  <c r="B17" i="85"/>
  <c r="A17" i="85"/>
  <c r="D16" i="85"/>
  <c r="C16" i="85"/>
  <c r="B16" i="85"/>
  <c r="A16" i="85"/>
  <c r="D15" i="85"/>
  <c r="C15" i="85"/>
  <c r="B15" i="85"/>
  <c r="A15" i="85"/>
  <c r="D14" i="85"/>
  <c r="C14" i="85"/>
  <c r="B14" i="85"/>
  <c r="A14" i="85"/>
  <c r="D13" i="85"/>
  <c r="C13" i="85"/>
  <c r="B13" i="85"/>
  <c r="A13" i="85"/>
  <c r="K9" i="85"/>
  <c r="K8" i="85"/>
  <c r="K7" i="85"/>
  <c r="E7" i="85"/>
  <c r="K6" i="85"/>
  <c r="E6" i="85"/>
  <c r="K5" i="85"/>
  <c r="E5" i="85"/>
  <c r="A4" i="85"/>
  <c r="A3" i="85"/>
  <c r="A2" i="85"/>
  <c r="D512" i="84"/>
  <c r="C512" i="84"/>
  <c r="B512" i="84"/>
  <c r="A512" i="84"/>
  <c r="D511" i="84"/>
  <c r="C511" i="84"/>
  <c r="B511" i="84"/>
  <c r="A511" i="84"/>
  <c r="D510" i="84"/>
  <c r="C510" i="84"/>
  <c r="B510" i="84"/>
  <c r="A510" i="84"/>
  <c r="D509" i="84"/>
  <c r="C509" i="84"/>
  <c r="B509" i="84"/>
  <c r="A509" i="84"/>
  <c r="D508" i="84"/>
  <c r="C508" i="84"/>
  <c r="B508" i="84"/>
  <c r="A508" i="84"/>
  <c r="D507" i="84"/>
  <c r="C507" i="84"/>
  <c r="B507" i="84"/>
  <c r="A507" i="84"/>
  <c r="D506" i="84"/>
  <c r="C506" i="84"/>
  <c r="B506" i="84"/>
  <c r="A506" i="84"/>
  <c r="D505" i="84"/>
  <c r="C505" i="84"/>
  <c r="B505" i="84"/>
  <c r="A505" i="84"/>
  <c r="D504" i="84"/>
  <c r="C504" i="84"/>
  <c r="B504" i="84"/>
  <c r="A504" i="84"/>
  <c r="D503" i="84"/>
  <c r="C503" i="84"/>
  <c r="B503" i="84"/>
  <c r="A503" i="84"/>
  <c r="D502" i="84"/>
  <c r="C502" i="84"/>
  <c r="B502" i="84"/>
  <c r="A502" i="84"/>
  <c r="D501" i="84"/>
  <c r="C501" i="84"/>
  <c r="B501" i="84"/>
  <c r="A501" i="84"/>
  <c r="D500" i="84"/>
  <c r="C500" i="84"/>
  <c r="B500" i="84"/>
  <c r="A500" i="84"/>
  <c r="D499" i="84"/>
  <c r="C499" i="84"/>
  <c r="B499" i="84"/>
  <c r="A499" i="84"/>
  <c r="D498" i="84"/>
  <c r="C498" i="84"/>
  <c r="B498" i="84"/>
  <c r="A498" i="84"/>
  <c r="D497" i="84"/>
  <c r="C497" i="84"/>
  <c r="B497" i="84"/>
  <c r="A497" i="84"/>
  <c r="D496" i="84"/>
  <c r="C496" i="84"/>
  <c r="B496" i="84"/>
  <c r="A496" i="84"/>
  <c r="D495" i="84"/>
  <c r="C495" i="84"/>
  <c r="B495" i="84"/>
  <c r="A495" i="84"/>
  <c r="D494" i="84"/>
  <c r="C494" i="84"/>
  <c r="B494" i="84"/>
  <c r="A494" i="84"/>
  <c r="D493" i="84"/>
  <c r="C493" i="84"/>
  <c r="B493" i="84"/>
  <c r="A493" i="84"/>
  <c r="D492" i="84"/>
  <c r="C492" i="84"/>
  <c r="B492" i="84"/>
  <c r="A492" i="84"/>
  <c r="D491" i="84"/>
  <c r="C491" i="84"/>
  <c r="B491" i="84"/>
  <c r="A491" i="84"/>
  <c r="D490" i="84"/>
  <c r="C490" i="84"/>
  <c r="B490" i="84"/>
  <c r="A490" i="84"/>
  <c r="D489" i="84"/>
  <c r="C489" i="84"/>
  <c r="B489" i="84"/>
  <c r="A489" i="84"/>
  <c r="D488" i="84"/>
  <c r="C488" i="84"/>
  <c r="B488" i="84"/>
  <c r="A488" i="84"/>
  <c r="D487" i="84"/>
  <c r="C487" i="84"/>
  <c r="B487" i="84"/>
  <c r="A487" i="84"/>
  <c r="D486" i="84"/>
  <c r="C486" i="84"/>
  <c r="B486" i="84"/>
  <c r="A486" i="84"/>
  <c r="D485" i="84"/>
  <c r="C485" i="84"/>
  <c r="B485" i="84"/>
  <c r="A485" i="84"/>
  <c r="D484" i="84"/>
  <c r="C484" i="84"/>
  <c r="B484" i="84"/>
  <c r="A484" i="84"/>
  <c r="D483" i="84"/>
  <c r="C483" i="84"/>
  <c r="B483" i="84"/>
  <c r="A483" i="84"/>
  <c r="D482" i="84"/>
  <c r="C482" i="84"/>
  <c r="B482" i="84"/>
  <c r="A482" i="84"/>
  <c r="D481" i="84"/>
  <c r="C481" i="84"/>
  <c r="B481" i="84"/>
  <c r="A481" i="84"/>
  <c r="D480" i="84"/>
  <c r="C480" i="84"/>
  <c r="B480" i="84"/>
  <c r="A480" i="84"/>
  <c r="D479" i="84"/>
  <c r="C479" i="84"/>
  <c r="B479" i="84"/>
  <c r="A479" i="84"/>
  <c r="D478" i="84"/>
  <c r="C478" i="84"/>
  <c r="B478" i="84"/>
  <c r="A478" i="84"/>
  <c r="D477" i="84"/>
  <c r="C477" i="84"/>
  <c r="B477" i="84"/>
  <c r="A477" i="84"/>
  <c r="D476" i="84"/>
  <c r="C476" i="84"/>
  <c r="B476" i="84"/>
  <c r="A476" i="84"/>
  <c r="D475" i="84"/>
  <c r="C475" i="84"/>
  <c r="B475" i="84"/>
  <c r="A475" i="84"/>
  <c r="D474" i="84"/>
  <c r="C474" i="84"/>
  <c r="B474" i="84"/>
  <c r="A474" i="84"/>
  <c r="D473" i="84"/>
  <c r="C473" i="84"/>
  <c r="B473" i="84"/>
  <c r="A473" i="84"/>
  <c r="D472" i="84"/>
  <c r="C472" i="84"/>
  <c r="B472" i="84"/>
  <c r="A472" i="84"/>
  <c r="D471" i="84"/>
  <c r="C471" i="84"/>
  <c r="B471" i="84"/>
  <c r="A471" i="84"/>
  <c r="D470" i="84"/>
  <c r="C470" i="84"/>
  <c r="B470" i="84"/>
  <c r="A470" i="84"/>
  <c r="D469" i="84"/>
  <c r="C469" i="84"/>
  <c r="B469" i="84"/>
  <c r="A469" i="84"/>
  <c r="D468" i="84"/>
  <c r="C468" i="84"/>
  <c r="B468" i="84"/>
  <c r="A468" i="84"/>
  <c r="D467" i="84"/>
  <c r="C467" i="84"/>
  <c r="B467" i="84"/>
  <c r="A467" i="84"/>
  <c r="D466" i="84"/>
  <c r="C466" i="84"/>
  <c r="B466" i="84"/>
  <c r="A466" i="84"/>
  <c r="D465" i="84"/>
  <c r="C465" i="84"/>
  <c r="B465" i="84"/>
  <c r="A465" i="84"/>
  <c r="D464" i="84"/>
  <c r="C464" i="84"/>
  <c r="B464" i="84"/>
  <c r="A464" i="84"/>
  <c r="D463" i="84"/>
  <c r="C463" i="84"/>
  <c r="B463" i="84"/>
  <c r="A463" i="84"/>
  <c r="D462" i="84"/>
  <c r="C462" i="84"/>
  <c r="B462" i="84"/>
  <c r="A462" i="84"/>
  <c r="D461" i="84"/>
  <c r="C461" i="84"/>
  <c r="B461" i="84"/>
  <c r="A461" i="84"/>
  <c r="D460" i="84"/>
  <c r="C460" i="84"/>
  <c r="B460" i="84"/>
  <c r="A460" i="84"/>
  <c r="D459" i="84"/>
  <c r="C459" i="84"/>
  <c r="B459" i="84"/>
  <c r="A459" i="84"/>
  <c r="D458" i="84"/>
  <c r="C458" i="84"/>
  <c r="B458" i="84"/>
  <c r="A458" i="84"/>
  <c r="D457" i="84"/>
  <c r="C457" i="84"/>
  <c r="B457" i="84"/>
  <c r="A457" i="84"/>
  <c r="D456" i="84"/>
  <c r="C456" i="84"/>
  <c r="B456" i="84"/>
  <c r="A456" i="84"/>
  <c r="D455" i="84"/>
  <c r="C455" i="84"/>
  <c r="B455" i="84"/>
  <c r="A455" i="84"/>
  <c r="D454" i="84"/>
  <c r="C454" i="84"/>
  <c r="B454" i="84"/>
  <c r="A454" i="84"/>
  <c r="D453" i="84"/>
  <c r="C453" i="84"/>
  <c r="B453" i="84"/>
  <c r="A453" i="84"/>
  <c r="D452" i="84"/>
  <c r="C452" i="84"/>
  <c r="B452" i="84"/>
  <c r="A452" i="84"/>
  <c r="D451" i="84"/>
  <c r="C451" i="84"/>
  <c r="B451" i="84"/>
  <c r="A451" i="84"/>
  <c r="D450" i="84"/>
  <c r="C450" i="84"/>
  <c r="B450" i="84"/>
  <c r="A450" i="84"/>
  <c r="D449" i="84"/>
  <c r="C449" i="84"/>
  <c r="B449" i="84"/>
  <c r="A449" i="84"/>
  <c r="D448" i="84"/>
  <c r="C448" i="84"/>
  <c r="B448" i="84"/>
  <c r="A448" i="84"/>
  <c r="D447" i="84"/>
  <c r="C447" i="84"/>
  <c r="B447" i="84"/>
  <c r="A447" i="84"/>
  <c r="D446" i="84"/>
  <c r="C446" i="84"/>
  <c r="B446" i="84"/>
  <c r="A446" i="84"/>
  <c r="D445" i="84"/>
  <c r="C445" i="84"/>
  <c r="B445" i="84"/>
  <c r="A445" i="84"/>
  <c r="D444" i="84"/>
  <c r="C444" i="84"/>
  <c r="B444" i="84"/>
  <c r="A444" i="84"/>
  <c r="D443" i="84"/>
  <c r="C443" i="84"/>
  <c r="B443" i="84"/>
  <c r="A443" i="84"/>
  <c r="D442" i="84"/>
  <c r="C442" i="84"/>
  <c r="B442" i="84"/>
  <c r="A442" i="84"/>
  <c r="D441" i="84"/>
  <c r="C441" i="84"/>
  <c r="B441" i="84"/>
  <c r="A441" i="84"/>
  <c r="D440" i="84"/>
  <c r="C440" i="84"/>
  <c r="B440" i="84"/>
  <c r="A440" i="84"/>
  <c r="D439" i="84"/>
  <c r="C439" i="84"/>
  <c r="B439" i="84"/>
  <c r="A439" i="84"/>
  <c r="D438" i="84"/>
  <c r="C438" i="84"/>
  <c r="B438" i="84"/>
  <c r="A438" i="84"/>
  <c r="D437" i="84"/>
  <c r="C437" i="84"/>
  <c r="B437" i="84"/>
  <c r="A437" i="84"/>
  <c r="D436" i="84"/>
  <c r="C436" i="84"/>
  <c r="B436" i="84"/>
  <c r="A436" i="84"/>
  <c r="D435" i="84"/>
  <c r="C435" i="84"/>
  <c r="B435" i="84"/>
  <c r="A435" i="84"/>
  <c r="D434" i="84"/>
  <c r="C434" i="84"/>
  <c r="B434" i="84"/>
  <c r="A434" i="84"/>
  <c r="D433" i="84"/>
  <c r="C433" i="84"/>
  <c r="B433" i="84"/>
  <c r="A433" i="84"/>
  <c r="D432" i="84"/>
  <c r="C432" i="84"/>
  <c r="B432" i="84"/>
  <c r="A432" i="84"/>
  <c r="D431" i="84"/>
  <c r="C431" i="84"/>
  <c r="B431" i="84"/>
  <c r="A431" i="84"/>
  <c r="D430" i="84"/>
  <c r="C430" i="84"/>
  <c r="B430" i="84"/>
  <c r="A430" i="84"/>
  <c r="D429" i="84"/>
  <c r="C429" i="84"/>
  <c r="B429" i="84"/>
  <c r="A429" i="84"/>
  <c r="D428" i="84"/>
  <c r="C428" i="84"/>
  <c r="B428" i="84"/>
  <c r="A428" i="84"/>
  <c r="D427" i="84"/>
  <c r="C427" i="84"/>
  <c r="B427" i="84"/>
  <c r="A427" i="84"/>
  <c r="D426" i="84"/>
  <c r="C426" i="84"/>
  <c r="B426" i="84"/>
  <c r="A426" i="84"/>
  <c r="D425" i="84"/>
  <c r="C425" i="84"/>
  <c r="B425" i="84"/>
  <c r="A425" i="84"/>
  <c r="D424" i="84"/>
  <c r="C424" i="84"/>
  <c r="B424" i="84"/>
  <c r="A424" i="84"/>
  <c r="D423" i="84"/>
  <c r="C423" i="84"/>
  <c r="B423" i="84"/>
  <c r="A423" i="84"/>
  <c r="D422" i="84"/>
  <c r="C422" i="84"/>
  <c r="B422" i="84"/>
  <c r="A422" i="84"/>
  <c r="D421" i="84"/>
  <c r="C421" i="84"/>
  <c r="B421" i="84"/>
  <c r="A421" i="84"/>
  <c r="D420" i="84"/>
  <c r="C420" i="84"/>
  <c r="B420" i="84"/>
  <c r="A420" i="84"/>
  <c r="D419" i="84"/>
  <c r="C419" i="84"/>
  <c r="B419" i="84"/>
  <c r="A419" i="84"/>
  <c r="D418" i="84"/>
  <c r="C418" i="84"/>
  <c r="B418" i="84"/>
  <c r="A418" i="84"/>
  <c r="D417" i="84"/>
  <c r="C417" i="84"/>
  <c r="B417" i="84"/>
  <c r="A417" i="84"/>
  <c r="D416" i="84"/>
  <c r="C416" i="84"/>
  <c r="B416" i="84"/>
  <c r="A416" i="84"/>
  <c r="D415" i="84"/>
  <c r="C415" i="84"/>
  <c r="B415" i="84"/>
  <c r="A415" i="84"/>
  <c r="D414" i="84"/>
  <c r="C414" i="84"/>
  <c r="B414" i="84"/>
  <c r="A414" i="84"/>
  <c r="D413" i="84"/>
  <c r="C413" i="84"/>
  <c r="B413" i="84"/>
  <c r="A413" i="84"/>
  <c r="D412" i="84"/>
  <c r="C412" i="84"/>
  <c r="B412" i="84"/>
  <c r="A412" i="84"/>
  <c r="D411" i="84"/>
  <c r="C411" i="84"/>
  <c r="B411" i="84"/>
  <c r="A411" i="84"/>
  <c r="D410" i="84"/>
  <c r="C410" i="84"/>
  <c r="B410" i="84"/>
  <c r="A410" i="84"/>
  <c r="D409" i="84"/>
  <c r="C409" i="84"/>
  <c r="B409" i="84"/>
  <c r="A409" i="84"/>
  <c r="D408" i="84"/>
  <c r="C408" i="84"/>
  <c r="B408" i="84"/>
  <c r="A408" i="84"/>
  <c r="D407" i="84"/>
  <c r="C407" i="84"/>
  <c r="B407" i="84"/>
  <c r="A407" i="84"/>
  <c r="D406" i="84"/>
  <c r="C406" i="84"/>
  <c r="B406" i="84"/>
  <c r="A406" i="84"/>
  <c r="D405" i="84"/>
  <c r="C405" i="84"/>
  <c r="B405" i="84"/>
  <c r="A405" i="84"/>
  <c r="D404" i="84"/>
  <c r="C404" i="84"/>
  <c r="B404" i="84"/>
  <c r="A404" i="84"/>
  <c r="D403" i="84"/>
  <c r="C403" i="84"/>
  <c r="B403" i="84"/>
  <c r="A403" i="84"/>
  <c r="D402" i="84"/>
  <c r="C402" i="84"/>
  <c r="B402" i="84"/>
  <c r="A402" i="84"/>
  <c r="D401" i="84"/>
  <c r="C401" i="84"/>
  <c r="B401" i="84"/>
  <c r="A401" i="84"/>
  <c r="D400" i="84"/>
  <c r="C400" i="84"/>
  <c r="B400" i="84"/>
  <c r="A400" i="84"/>
  <c r="D399" i="84"/>
  <c r="C399" i="84"/>
  <c r="B399" i="84"/>
  <c r="A399" i="84"/>
  <c r="D398" i="84"/>
  <c r="C398" i="84"/>
  <c r="B398" i="84"/>
  <c r="A398" i="84"/>
  <c r="D397" i="84"/>
  <c r="C397" i="84"/>
  <c r="B397" i="84"/>
  <c r="A397" i="84"/>
  <c r="D396" i="84"/>
  <c r="C396" i="84"/>
  <c r="B396" i="84"/>
  <c r="A396" i="84"/>
  <c r="D395" i="84"/>
  <c r="C395" i="84"/>
  <c r="B395" i="84"/>
  <c r="A395" i="84"/>
  <c r="D394" i="84"/>
  <c r="C394" i="84"/>
  <c r="B394" i="84"/>
  <c r="A394" i="84"/>
  <c r="D393" i="84"/>
  <c r="C393" i="84"/>
  <c r="B393" i="84"/>
  <c r="A393" i="84"/>
  <c r="D392" i="84"/>
  <c r="C392" i="84"/>
  <c r="B392" i="84"/>
  <c r="A392" i="84"/>
  <c r="D391" i="84"/>
  <c r="C391" i="84"/>
  <c r="B391" i="84"/>
  <c r="A391" i="84"/>
  <c r="D390" i="84"/>
  <c r="C390" i="84"/>
  <c r="B390" i="84"/>
  <c r="A390" i="84"/>
  <c r="D389" i="84"/>
  <c r="C389" i="84"/>
  <c r="B389" i="84"/>
  <c r="A389" i="84"/>
  <c r="D388" i="84"/>
  <c r="C388" i="84"/>
  <c r="B388" i="84"/>
  <c r="A388" i="84"/>
  <c r="D387" i="84"/>
  <c r="C387" i="84"/>
  <c r="B387" i="84"/>
  <c r="A387" i="84"/>
  <c r="D386" i="84"/>
  <c r="C386" i="84"/>
  <c r="B386" i="84"/>
  <c r="A386" i="84"/>
  <c r="D385" i="84"/>
  <c r="C385" i="84"/>
  <c r="B385" i="84"/>
  <c r="A385" i="84"/>
  <c r="D384" i="84"/>
  <c r="C384" i="84"/>
  <c r="B384" i="84"/>
  <c r="A384" i="84"/>
  <c r="D383" i="84"/>
  <c r="C383" i="84"/>
  <c r="B383" i="84"/>
  <c r="A383" i="84"/>
  <c r="D382" i="84"/>
  <c r="C382" i="84"/>
  <c r="B382" i="84"/>
  <c r="A382" i="84"/>
  <c r="D381" i="84"/>
  <c r="C381" i="84"/>
  <c r="B381" i="84"/>
  <c r="A381" i="84"/>
  <c r="D380" i="84"/>
  <c r="C380" i="84"/>
  <c r="B380" i="84"/>
  <c r="A380" i="84"/>
  <c r="D379" i="84"/>
  <c r="C379" i="84"/>
  <c r="B379" i="84"/>
  <c r="A379" i="84"/>
  <c r="D378" i="84"/>
  <c r="C378" i="84"/>
  <c r="B378" i="84"/>
  <c r="A378" i="84"/>
  <c r="D377" i="84"/>
  <c r="C377" i="84"/>
  <c r="B377" i="84"/>
  <c r="A377" i="84"/>
  <c r="D376" i="84"/>
  <c r="C376" i="84"/>
  <c r="B376" i="84"/>
  <c r="A376" i="84"/>
  <c r="D375" i="84"/>
  <c r="C375" i="84"/>
  <c r="B375" i="84"/>
  <c r="A375" i="84"/>
  <c r="D374" i="84"/>
  <c r="C374" i="84"/>
  <c r="B374" i="84"/>
  <c r="A374" i="84"/>
  <c r="D373" i="84"/>
  <c r="C373" i="84"/>
  <c r="B373" i="84"/>
  <c r="A373" i="84"/>
  <c r="D372" i="84"/>
  <c r="C372" i="84"/>
  <c r="B372" i="84"/>
  <c r="A372" i="84"/>
  <c r="D371" i="84"/>
  <c r="C371" i="84"/>
  <c r="B371" i="84"/>
  <c r="A371" i="84"/>
  <c r="D370" i="84"/>
  <c r="C370" i="84"/>
  <c r="B370" i="84"/>
  <c r="A370" i="84"/>
  <c r="D369" i="84"/>
  <c r="C369" i="84"/>
  <c r="B369" i="84"/>
  <c r="A369" i="84"/>
  <c r="D368" i="84"/>
  <c r="C368" i="84"/>
  <c r="B368" i="84"/>
  <c r="A368" i="84"/>
  <c r="D367" i="84"/>
  <c r="C367" i="84"/>
  <c r="B367" i="84"/>
  <c r="A367" i="84"/>
  <c r="D366" i="84"/>
  <c r="C366" i="84"/>
  <c r="B366" i="84"/>
  <c r="A366" i="84"/>
  <c r="D365" i="84"/>
  <c r="C365" i="84"/>
  <c r="B365" i="84"/>
  <c r="A365" i="84"/>
  <c r="D364" i="84"/>
  <c r="C364" i="84"/>
  <c r="B364" i="84"/>
  <c r="A364" i="84"/>
  <c r="D363" i="84"/>
  <c r="C363" i="84"/>
  <c r="B363" i="84"/>
  <c r="A363" i="84"/>
  <c r="D362" i="84"/>
  <c r="C362" i="84"/>
  <c r="B362" i="84"/>
  <c r="A362" i="84"/>
  <c r="D361" i="84"/>
  <c r="C361" i="84"/>
  <c r="B361" i="84"/>
  <c r="A361" i="84"/>
  <c r="D360" i="84"/>
  <c r="C360" i="84"/>
  <c r="B360" i="84"/>
  <c r="A360" i="84"/>
  <c r="D359" i="84"/>
  <c r="C359" i="84"/>
  <c r="B359" i="84"/>
  <c r="A359" i="84"/>
  <c r="D358" i="84"/>
  <c r="C358" i="84"/>
  <c r="B358" i="84"/>
  <c r="A358" i="84"/>
  <c r="D357" i="84"/>
  <c r="C357" i="84"/>
  <c r="B357" i="84"/>
  <c r="A357" i="84"/>
  <c r="D356" i="84"/>
  <c r="C356" i="84"/>
  <c r="B356" i="84"/>
  <c r="A356" i="84"/>
  <c r="D355" i="84"/>
  <c r="C355" i="84"/>
  <c r="B355" i="84"/>
  <c r="A355" i="84"/>
  <c r="D354" i="84"/>
  <c r="C354" i="84"/>
  <c r="B354" i="84"/>
  <c r="A354" i="84"/>
  <c r="D353" i="84"/>
  <c r="C353" i="84"/>
  <c r="B353" i="84"/>
  <c r="A353" i="84"/>
  <c r="D352" i="84"/>
  <c r="C352" i="84"/>
  <c r="B352" i="84"/>
  <c r="A352" i="84"/>
  <c r="D351" i="84"/>
  <c r="C351" i="84"/>
  <c r="B351" i="84"/>
  <c r="A351" i="84"/>
  <c r="D350" i="84"/>
  <c r="C350" i="84"/>
  <c r="B350" i="84"/>
  <c r="A350" i="84"/>
  <c r="D349" i="84"/>
  <c r="C349" i="84"/>
  <c r="B349" i="84"/>
  <c r="A349" i="84"/>
  <c r="D348" i="84"/>
  <c r="C348" i="84"/>
  <c r="B348" i="84"/>
  <c r="A348" i="84"/>
  <c r="D347" i="84"/>
  <c r="C347" i="84"/>
  <c r="B347" i="84"/>
  <c r="A347" i="84"/>
  <c r="D346" i="84"/>
  <c r="C346" i="84"/>
  <c r="B346" i="84"/>
  <c r="A346" i="84"/>
  <c r="D345" i="84"/>
  <c r="C345" i="84"/>
  <c r="B345" i="84"/>
  <c r="A345" i="84"/>
  <c r="D344" i="84"/>
  <c r="C344" i="84"/>
  <c r="B344" i="84"/>
  <c r="A344" i="84"/>
  <c r="D343" i="84"/>
  <c r="C343" i="84"/>
  <c r="B343" i="84"/>
  <c r="A343" i="84"/>
  <c r="D342" i="84"/>
  <c r="C342" i="84"/>
  <c r="B342" i="84"/>
  <c r="A342" i="84"/>
  <c r="D341" i="84"/>
  <c r="C341" i="84"/>
  <c r="B341" i="84"/>
  <c r="A341" i="84"/>
  <c r="D340" i="84"/>
  <c r="C340" i="84"/>
  <c r="B340" i="84"/>
  <c r="A340" i="84"/>
  <c r="D339" i="84"/>
  <c r="C339" i="84"/>
  <c r="B339" i="84"/>
  <c r="A339" i="84"/>
  <c r="D338" i="84"/>
  <c r="C338" i="84"/>
  <c r="B338" i="84"/>
  <c r="A338" i="84"/>
  <c r="D337" i="84"/>
  <c r="C337" i="84"/>
  <c r="B337" i="84"/>
  <c r="A337" i="84"/>
  <c r="D336" i="84"/>
  <c r="C336" i="84"/>
  <c r="B336" i="84"/>
  <c r="A336" i="84"/>
  <c r="D335" i="84"/>
  <c r="C335" i="84"/>
  <c r="B335" i="84"/>
  <c r="A335" i="84"/>
  <c r="D334" i="84"/>
  <c r="C334" i="84"/>
  <c r="B334" i="84"/>
  <c r="A334" i="84"/>
  <c r="D333" i="84"/>
  <c r="C333" i="84"/>
  <c r="B333" i="84"/>
  <c r="A333" i="84"/>
  <c r="D332" i="84"/>
  <c r="C332" i="84"/>
  <c r="B332" i="84"/>
  <c r="A332" i="84"/>
  <c r="D331" i="84"/>
  <c r="C331" i="84"/>
  <c r="B331" i="84"/>
  <c r="A331" i="84"/>
  <c r="D330" i="84"/>
  <c r="C330" i="84"/>
  <c r="B330" i="84"/>
  <c r="A330" i="84"/>
  <c r="D329" i="84"/>
  <c r="C329" i="84"/>
  <c r="B329" i="84"/>
  <c r="A329" i="84"/>
  <c r="D328" i="84"/>
  <c r="C328" i="84"/>
  <c r="B328" i="84"/>
  <c r="A328" i="84"/>
  <c r="D327" i="84"/>
  <c r="C327" i="84"/>
  <c r="B327" i="84"/>
  <c r="A327" i="84"/>
  <c r="D326" i="84"/>
  <c r="C326" i="84"/>
  <c r="B326" i="84"/>
  <c r="A326" i="84"/>
  <c r="D325" i="84"/>
  <c r="C325" i="84"/>
  <c r="B325" i="84"/>
  <c r="A325" i="84"/>
  <c r="D324" i="84"/>
  <c r="C324" i="84"/>
  <c r="B324" i="84"/>
  <c r="A324" i="84"/>
  <c r="D323" i="84"/>
  <c r="C323" i="84"/>
  <c r="B323" i="84"/>
  <c r="A323" i="84"/>
  <c r="D322" i="84"/>
  <c r="C322" i="84"/>
  <c r="B322" i="84"/>
  <c r="A322" i="84"/>
  <c r="D321" i="84"/>
  <c r="C321" i="84"/>
  <c r="B321" i="84"/>
  <c r="A321" i="84"/>
  <c r="D320" i="84"/>
  <c r="C320" i="84"/>
  <c r="B320" i="84"/>
  <c r="A320" i="84"/>
  <c r="D319" i="84"/>
  <c r="C319" i="84"/>
  <c r="B319" i="84"/>
  <c r="A319" i="84"/>
  <c r="D318" i="84"/>
  <c r="C318" i="84"/>
  <c r="B318" i="84"/>
  <c r="A318" i="84"/>
  <c r="D317" i="84"/>
  <c r="C317" i="84"/>
  <c r="B317" i="84"/>
  <c r="A317" i="84"/>
  <c r="D316" i="84"/>
  <c r="C316" i="84"/>
  <c r="B316" i="84"/>
  <c r="A316" i="84"/>
  <c r="D315" i="84"/>
  <c r="C315" i="84"/>
  <c r="B315" i="84"/>
  <c r="A315" i="84"/>
  <c r="D314" i="84"/>
  <c r="C314" i="84"/>
  <c r="B314" i="84"/>
  <c r="A314" i="84"/>
  <c r="D313" i="84"/>
  <c r="C313" i="84"/>
  <c r="B313" i="84"/>
  <c r="A313" i="84"/>
  <c r="D312" i="84"/>
  <c r="C312" i="84"/>
  <c r="B312" i="84"/>
  <c r="A312" i="84"/>
  <c r="D311" i="84"/>
  <c r="C311" i="84"/>
  <c r="B311" i="84"/>
  <c r="A311" i="84"/>
  <c r="D310" i="84"/>
  <c r="C310" i="84"/>
  <c r="B310" i="84"/>
  <c r="A310" i="84"/>
  <c r="D309" i="84"/>
  <c r="C309" i="84"/>
  <c r="B309" i="84"/>
  <c r="A309" i="84"/>
  <c r="D308" i="84"/>
  <c r="C308" i="84"/>
  <c r="B308" i="84"/>
  <c r="A308" i="84"/>
  <c r="D307" i="84"/>
  <c r="C307" i="84"/>
  <c r="B307" i="84"/>
  <c r="A307" i="84"/>
  <c r="D306" i="84"/>
  <c r="C306" i="84"/>
  <c r="B306" i="84"/>
  <c r="A306" i="84"/>
  <c r="D305" i="84"/>
  <c r="C305" i="84"/>
  <c r="B305" i="84"/>
  <c r="A305" i="84"/>
  <c r="D304" i="84"/>
  <c r="C304" i="84"/>
  <c r="B304" i="84"/>
  <c r="A304" i="84"/>
  <c r="D303" i="84"/>
  <c r="C303" i="84"/>
  <c r="B303" i="84"/>
  <c r="A303" i="84"/>
  <c r="D302" i="84"/>
  <c r="C302" i="84"/>
  <c r="B302" i="84"/>
  <c r="A302" i="84"/>
  <c r="D301" i="84"/>
  <c r="C301" i="84"/>
  <c r="B301" i="84"/>
  <c r="A301" i="84"/>
  <c r="D300" i="84"/>
  <c r="C300" i="84"/>
  <c r="B300" i="84"/>
  <c r="A300" i="84"/>
  <c r="D299" i="84"/>
  <c r="C299" i="84"/>
  <c r="B299" i="84"/>
  <c r="A299" i="84"/>
  <c r="D298" i="84"/>
  <c r="C298" i="84"/>
  <c r="B298" i="84"/>
  <c r="A298" i="84"/>
  <c r="D297" i="84"/>
  <c r="C297" i="84"/>
  <c r="B297" i="84"/>
  <c r="A297" i="84"/>
  <c r="D296" i="84"/>
  <c r="C296" i="84"/>
  <c r="B296" i="84"/>
  <c r="A296" i="84"/>
  <c r="D295" i="84"/>
  <c r="C295" i="84"/>
  <c r="B295" i="84"/>
  <c r="A295" i="84"/>
  <c r="D294" i="84"/>
  <c r="C294" i="84"/>
  <c r="B294" i="84"/>
  <c r="A294" i="84"/>
  <c r="D293" i="84"/>
  <c r="C293" i="84"/>
  <c r="B293" i="84"/>
  <c r="A293" i="84"/>
  <c r="D292" i="84"/>
  <c r="C292" i="84"/>
  <c r="B292" i="84"/>
  <c r="A292" i="84"/>
  <c r="D291" i="84"/>
  <c r="C291" i="84"/>
  <c r="B291" i="84"/>
  <c r="A291" i="84"/>
  <c r="D290" i="84"/>
  <c r="C290" i="84"/>
  <c r="B290" i="84"/>
  <c r="A290" i="84"/>
  <c r="D289" i="84"/>
  <c r="C289" i="84"/>
  <c r="B289" i="84"/>
  <c r="A289" i="84"/>
  <c r="D288" i="84"/>
  <c r="C288" i="84"/>
  <c r="B288" i="84"/>
  <c r="A288" i="84"/>
  <c r="D287" i="84"/>
  <c r="C287" i="84"/>
  <c r="B287" i="84"/>
  <c r="A287" i="84"/>
  <c r="D286" i="84"/>
  <c r="C286" i="84"/>
  <c r="B286" i="84"/>
  <c r="A286" i="84"/>
  <c r="D285" i="84"/>
  <c r="C285" i="84"/>
  <c r="B285" i="84"/>
  <c r="A285" i="84"/>
  <c r="D284" i="84"/>
  <c r="C284" i="84"/>
  <c r="B284" i="84"/>
  <c r="A284" i="84"/>
  <c r="D283" i="84"/>
  <c r="C283" i="84"/>
  <c r="B283" i="84"/>
  <c r="A283" i="84"/>
  <c r="D282" i="84"/>
  <c r="C282" i="84"/>
  <c r="B282" i="84"/>
  <c r="A282" i="84"/>
  <c r="D281" i="84"/>
  <c r="C281" i="84"/>
  <c r="B281" i="84"/>
  <c r="A281" i="84"/>
  <c r="D280" i="84"/>
  <c r="C280" i="84"/>
  <c r="B280" i="84"/>
  <c r="A280" i="84"/>
  <c r="D279" i="84"/>
  <c r="C279" i="84"/>
  <c r="B279" i="84"/>
  <c r="A279" i="84"/>
  <c r="D278" i="84"/>
  <c r="C278" i="84"/>
  <c r="B278" i="84"/>
  <c r="A278" i="84"/>
  <c r="D277" i="84"/>
  <c r="C277" i="84"/>
  <c r="B277" i="84"/>
  <c r="A277" i="84"/>
  <c r="D276" i="84"/>
  <c r="C276" i="84"/>
  <c r="B276" i="84"/>
  <c r="A276" i="84"/>
  <c r="D275" i="84"/>
  <c r="C275" i="84"/>
  <c r="B275" i="84"/>
  <c r="A275" i="84"/>
  <c r="D274" i="84"/>
  <c r="C274" i="84"/>
  <c r="B274" i="84"/>
  <c r="A274" i="84"/>
  <c r="D273" i="84"/>
  <c r="C273" i="84"/>
  <c r="B273" i="84"/>
  <c r="A273" i="84"/>
  <c r="D272" i="84"/>
  <c r="C272" i="84"/>
  <c r="B272" i="84"/>
  <c r="A272" i="84"/>
  <c r="D271" i="84"/>
  <c r="C271" i="84"/>
  <c r="B271" i="84"/>
  <c r="A271" i="84"/>
  <c r="D270" i="84"/>
  <c r="C270" i="84"/>
  <c r="B270" i="84"/>
  <c r="A270" i="84"/>
  <c r="D269" i="84"/>
  <c r="C269" i="84"/>
  <c r="B269" i="84"/>
  <c r="A269" i="84"/>
  <c r="D268" i="84"/>
  <c r="C268" i="84"/>
  <c r="B268" i="84"/>
  <c r="A268" i="84"/>
  <c r="D267" i="84"/>
  <c r="C267" i="84"/>
  <c r="B267" i="84"/>
  <c r="A267" i="84"/>
  <c r="D266" i="84"/>
  <c r="C266" i="84"/>
  <c r="B266" i="84"/>
  <c r="A266" i="84"/>
  <c r="D265" i="84"/>
  <c r="C265" i="84"/>
  <c r="B265" i="84"/>
  <c r="A265" i="84"/>
  <c r="D264" i="84"/>
  <c r="C264" i="84"/>
  <c r="B264" i="84"/>
  <c r="A264" i="84"/>
  <c r="D263" i="84"/>
  <c r="C263" i="84"/>
  <c r="B263" i="84"/>
  <c r="A263" i="84"/>
  <c r="D262" i="84"/>
  <c r="C262" i="84"/>
  <c r="B262" i="84"/>
  <c r="A262" i="84"/>
  <c r="D261" i="84"/>
  <c r="C261" i="84"/>
  <c r="B261" i="84"/>
  <c r="A261" i="84"/>
  <c r="D260" i="84"/>
  <c r="C260" i="84"/>
  <c r="B260" i="84"/>
  <c r="A260" i="84"/>
  <c r="D259" i="84"/>
  <c r="C259" i="84"/>
  <c r="B259" i="84"/>
  <c r="A259" i="84"/>
  <c r="D258" i="84"/>
  <c r="C258" i="84"/>
  <c r="B258" i="84"/>
  <c r="A258" i="84"/>
  <c r="D257" i="84"/>
  <c r="C257" i="84"/>
  <c r="B257" i="84"/>
  <c r="A257" i="84"/>
  <c r="D256" i="84"/>
  <c r="C256" i="84"/>
  <c r="B256" i="84"/>
  <c r="A256" i="84"/>
  <c r="D255" i="84"/>
  <c r="C255" i="84"/>
  <c r="B255" i="84"/>
  <c r="A255" i="84"/>
  <c r="D254" i="84"/>
  <c r="C254" i="84"/>
  <c r="B254" i="84"/>
  <c r="A254" i="84"/>
  <c r="D253" i="84"/>
  <c r="C253" i="84"/>
  <c r="B253" i="84"/>
  <c r="A253" i="84"/>
  <c r="D252" i="84"/>
  <c r="C252" i="84"/>
  <c r="B252" i="84"/>
  <c r="A252" i="84"/>
  <c r="D251" i="84"/>
  <c r="C251" i="84"/>
  <c r="B251" i="84"/>
  <c r="A251" i="84"/>
  <c r="D250" i="84"/>
  <c r="C250" i="84"/>
  <c r="B250" i="84"/>
  <c r="A250" i="84"/>
  <c r="D249" i="84"/>
  <c r="C249" i="84"/>
  <c r="B249" i="84"/>
  <c r="A249" i="84"/>
  <c r="D248" i="84"/>
  <c r="C248" i="84"/>
  <c r="B248" i="84"/>
  <c r="A248" i="84"/>
  <c r="D247" i="84"/>
  <c r="C247" i="84"/>
  <c r="B247" i="84"/>
  <c r="A247" i="84"/>
  <c r="D246" i="84"/>
  <c r="C246" i="84"/>
  <c r="B246" i="84"/>
  <c r="A246" i="84"/>
  <c r="D245" i="84"/>
  <c r="C245" i="84"/>
  <c r="B245" i="84"/>
  <c r="A245" i="84"/>
  <c r="D244" i="84"/>
  <c r="C244" i="84"/>
  <c r="B244" i="84"/>
  <c r="A244" i="84"/>
  <c r="D243" i="84"/>
  <c r="C243" i="84"/>
  <c r="B243" i="84"/>
  <c r="A243" i="84"/>
  <c r="D242" i="84"/>
  <c r="C242" i="84"/>
  <c r="B242" i="84"/>
  <c r="A242" i="84"/>
  <c r="D241" i="84"/>
  <c r="C241" i="84"/>
  <c r="B241" i="84"/>
  <c r="A241" i="84"/>
  <c r="D240" i="84"/>
  <c r="C240" i="84"/>
  <c r="B240" i="84"/>
  <c r="A240" i="84"/>
  <c r="D239" i="84"/>
  <c r="C239" i="84"/>
  <c r="B239" i="84"/>
  <c r="A239" i="84"/>
  <c r="D238" i="84"/>
  <c r="C238" i="84"/>
  <c r="B238" i="84"/>
  <c r="A238" i="84"/>
  <c r="D237" i="84"/>
  <c r="C237" i="84"/>
  <c r="B237" i="84"/>
  <c r="A237" i="84"/>
  <c r="D236" i="84"/>
  <c r="C236" i="84"/>
  <c r="B236" i="84"/>
  <c r="A236" i="84"/>
  <c r="D235" i="84"/>
  <c r="C235" i="84"/>
  <c r="B235" i="84"/>
  <c r="A235" i="84"/>
  <c r="D234" i="84"/>
  <c r="C234" i="84"/>
  <c r="B234" i="84"/>
  <c r="A234" i="84"/>
  <c r="D233" i="84"/>
  <c r="C233" i="84"/>
  <c r="B233" i="84"/>
  <c r="A233" i="84"/>
  <c r="D232" i="84"/>
  <c r="C232" i="84"/>
  <c r="B232" i="84"/>
  <c r="A232" i="84"/>
  <c r="D231" i="84"/>
  <c r="C231" i="84"/>
  <c r="B231" i="84"/>
  <c r="A231" i="84"/>
  <c r="D230" i="84"/>
  <c r="C230" i="84"/>
  <c r="B230" i="84"/>
  <c r="A230" i="84"/>
  <c r="D229" i="84"/>
  <c r="C229" i="84"/>
  <c r="B229" i="84"/>
  <c r="A229" i="84"/>
  <c r="D228" i="84"/>
  <c r="C228" i="84"/>
  <c r="B228" i="84"/>
  <c r="A228" i="84"/>
  <c r="D227" i="84"/>
  <c r="C227" i="84"/>
  <c r="B227" i="84"/>
  <c r="A227" i="84"/>
  <c r="D226" i="84"/>
  <c r="C226" i="84"/>
  <c r="B226" i="84"/>
  <c r="A226" i="84"/>
  <c r="D225" i="84"/>
  <c r="C225" i="84"/>
  <c r="B225" i="84"/>
  <c r="A225" i="84"/>
  <c r="D224" i="84"/>
  <c r="C224" i="84"/>
  <c r="B224" i="84"/>
  <c r="A224" i="84"/>
  <c r="D223" i="84"/>
  <c r="C223" i="84"/>
  <c r="B223" i="84"/>
  <c r="A223" i="84"/>
  <c r="D222" i="84"/>
  <c r="C222" i="84"/>
  <c r="B222" i="84"/>
  <c r="A222" i="84"/>
  <c r="D221" i="84"/>
  <c r="C221" i="84"/>
  <c r="B221" i="84"/>
  <c r="A221" i="84"/>
  <c r="D220" i="84"/>
  <c r="C220" i="84"/>
  <c r="B220" i="84"/>
  <c r="A220" i="84"/>
  <c r="D219" i="84"/>
  <c r="C219" i="84"/>
  <c r="B219" i="84"/>
  <c r="A219" i="84"/>
  <c r="D218" i="84"/>
  <c r="C218" i="84"/>
  <c r="B218" i="84"/>
  <c r="A218" i="84"/>
  <c r="D217" i="84"/>
  <c r="C217" i="84"/>
  <c r="B217" i="84"/>
  <c r="A217" i="84"/>
  <c r="D216" i="84"/>
  <c r="C216" i="84"/>
  <c r="B216" i="84"/>
  <c r="A216" i="84"/>
  <c r="D215" i="84"/>
  <c r="C215" i="84"/>
  <c r="B215" i="84"/>
  <c r="A215" i="84"/>
  <c r="D214" i="84"/>
  <c r="C214" i="84"/>
  <c r="B214" i="84"/>
  <c r="A214" i="84"/>
  <c r="D213" i="84"/>
  <c r="C213" i="84"/>
  <c r="B213" i="84"/>
  <c r="A213" i="84"/>
  <c r="D212" i="84"/>
  <c r="C212" i="84"/>
  <c r="B212" i="84"/>
  <c r="A212" i="84"/>
  <c r="D211" i="84"/>
  <c r="C211" i="84"/>
  <c r="B211" i="84"/>
  <c r="A211" i="84"/>
  <c r="D210" i="84"/>
  <c r="C210" i="84"/>
  <c r="B210" i="84"/>
  <c r="A210" i="84"/>
  <c r="D209" i="84"/>
  <c r="C209" i="84"/>
  <c r="B209" i="84"/>
  <c r="A209" i="84"/>
  <c r="D208" i="84"/>
  <c r="C208" i="84"/>
  <c r="B208" i="84"/>
  <c r="A208" i="84"/>
  <c r="D207" i="84"/>
  <c r="C207" i="84"/>
  <c r="B207" i="84"/>
  <c r="A207" i="84"/>
  <c r="D206" i="84"/>
  <c r="C206" i="84"/>
  <c r="B206" i="84"/>
  <c r="A206" i="84"/>
  <c r="D205" i="84"/>
  <c r="C205" i="84"/>
  <c r="B205" i="84"/>
  <c r="A205" i="84"/>
  <c r="D204" i="84"/>
  <c r="C204" i="84"/>
  <c r="B204" i="84"/>
  <c r="A204" i="84"/>
  <c r="D203" i="84"/>
  <c r="C203" i="84"/>
  <c r="B203" i="84"/>
  <c r="A203" i="84"/>
  <c r="D202" i="84"/>
  <c r="C202" i="84"/>
  <c r="B202" i="84"/>
  <c r="A202" i="84"/>
  <c r="D201" i="84"/>
  <c r="C201" i="84"/>
  <c r="B201" i="84"/>
  <c r="A201" i="84"/>
  <c r="D200" i="84"/>
  <c r="C200" i="84"/>
  <c r="B200" i="84"/>
  <c r="A200" i="84"/>
  <c r="D199" i="84"/>
  <c r="C199" i="84"/>
  <c r="B199" i="84"/>
  <c r="A199" i="84"/>
  <c r="D198" i="84"/>
  <c r="C198" i="84"/>
  <c r="B198" i="84"/>
  <c r="A198" i="84"/>
  <c r="D197" i="84"/>
  <c r="C197" i="84"/>
  <c r="B197" i="84"/>
  <c r="A197" i="84"/>
  <c r="D196" i="84"/>
  <c r="C196" i="84"/>
  <c r="B196" i="84"/>
  <c r="A196" i="84"/>
  <c r="D195" i="84"/>
  <c r="C195" i="84"/>
  <c r="B195" i="84"/>
  <c r="A195" i="84"/>
  <c r="D194" i="84"/>
  <c r="C194" i="84"/>
  <c r="B194" i="84"/>
  <c r="A194" i="84"/>
  <c r="D193" i="84"/>
  <c r="C193" i="84"/>
  <c r="B193" i="84"/>
  <c r="A193" i="84"/>
  <c r="D192" i="84"/>
  <c r="C192" i="84"/>
  <c r="B192" i="84"/>
  <c r="A192" i="84"/>
  <c r="D191" i="84"/>
  <c r="C191" i="84"/>
  <c r="B191" i="84"/>
  <c r="A191" i="84"/>
  <c r="D190" i="84"/>
  <c r="C190" i="84"/>
  <c r="B190" i="84"/>
  <c r="A190" i="84"/>
  <c r="D189" i="84"/>
  <c r="C189" i="84"/>
  <c r="B189" i="84"/>
  <c r="A189" i="84"/>
  <c r="D188" i="84"/>
  <c r="C188" i="84"/>
  <c r="B188" i="84"/>
  <c r="A188" i="84"/>
  <c r="D187" i="84"/>
  <c r="C187" i="84"/>
  <c r="B187" i="84"/>
  <c r="A187" i="84"/>
  <c r="D186" i="84"/>
  <c r="C186" i="84"/>
  <c r="B186" i="84"/>
  <c r="A186" i="84"/>
  <c r="D185" i="84"/>
  <c r="C185" i="84"/>
  <c r="B185" i="84"/>
  <c r="A185" i="84"/>
  <c r="D184" i="84"/>
  <c r="C184" i="84"/>
  <c r="B184" i="84"/>
  <c r="A184" i="84"/>
  <c r="D183" i="84"/>
  <c r="C183" i="84"/>
  <c r="B183" i="84"/>
  <c r="A183" i="84"/>
  <c r="D182" i="84"/>
  <c r="C182" i="84"/>
  <c r="B182" i="84"/>
  <c r="A182" i="84"/>
  <c r="D181" i="84"/>
  <c r="C181" i="84"/>
  <c r="B181" i="84"/>
  <c r="A181" i="84"/>
  <c r="D180" i="84"/>
  <c r="C180" i="84"/>
  <c r="B180" i="84"/>
  <c r="A180" i="84"/>
  <c r="D179" i="84"/>
  <c r="C179" i="84"/>
  <c r="B179" i="84"/>
  <c r="A179" i="84"/>
  <c r="D178" i="84"/>
  <c r="C178" i="84"/>
  <c r="B178" i="84"/>
  <c r="A178" i="84"/>
  <c r="D177" i="84"/>
  <c r="C177" i="84"/>
  <c r="B177" i="84"/>
  <c r="A177" i="84"/>
  <c r="D176" i="84"/>
  <c r="C176" i="84"/>
  <c r="B176" i="84"/>
  <c r="A176" i="84"/>
  <c r="D175" i="84"/>
  <c r="C175" i="84"/>
  <c r="B175" i="84"/>
  <c r="A175" i="84"/>
  <c r="D174" i="84"/>
  <c r="C174" i="84"/>
  <c r="B174" i="84"/>
  <c r="A174" i="84"/>
  <c r="D173" i="84"/>
  <c r="C173" i="84"/>
  <c r="B173" i="84"/>
  <c r="A173" i="84"/>
  <c r="D172" i="84"/>
  <c r="C172" i="84"/>
  <c r="B172" i="84"/>
  <c r="A172" i="84"/>
  <c r="D171" i="84"/>
  <c r="C171" i="84"/>
  <c r="B171" i="84"/>
  <c r="A171" i="84"/>
  <c r="D170" i="84"/>
  <c r="C170" i="84"/>
  <c r="B170" i="84"/>
  <c r="A170" i="84"/>
  <c r="D169" i="84"/>
  <c r="C169" i="84"/>
  <c r="B169" i="84"/>
  <c r="A169" i="84"/>
  <c r="D168" i="84"/>
  <c r="C168" i="84"/>
  <c r="B168" i="84"/>
  <c r="A168" i="84"/>
  <c r="D167" i="84"/>
  <c r="C167" i="84"/>
  <c r="B167" i="84"/>
  <c r="A167" i="84"/>
  <c r="D166" i="84"/>
  <c r="C166" i="84"/>
  <c r="B166" i="84"/>
  <c r="A166" i="84"/>
  <c r="D165" i="84"/>
  <c r="C165" i="84"/>
  <c r="B165" i="84"/>
  <c r="A165" i="84"/>
  <c r="D164" i="84"/>
  <c r="C164" i="84"/>
  <c r="B164" i="84"/>
  <c r="A164" i="84"/>
  <c r="D163" i="84"/>
  <c r="C163" i="84"/>
  <c r="B163" i="84"/>
  <c r="A163" i="84"/>
  <c r="D162" i="84"/>
  <c r="C162" i="84"/>
  <c r="B162" i="84"/>
  <c r="A162" i="84"/>
  <c r="D161" i="84"/>
  <c r="C161" i="84"/>
  <c r="B161" i="84"/>
  <c r="A161" i="84"/>
  <c r="D160" i="84"/>
  <c r="C160" i="84"/>
  <c r="B160" i="84"/>
  <c r="A160" i="84"/>
  <c r="D159" i="84"/>
  <c r="C159" i="84"/>
  <c r="B159" i="84"/>
  <c r="A159" i="84"/>
  <c r="D158" i="84"/>
  <c r="C158" i="84"/>
  <c r="B158" i="84"/>
  <c r="A158" i="84"/>
  <c r="D157" i="84"/>
  <c r="C157" i="84"/>
  <c r="B157" i="84"/>
  <c r="A157" i="84"/>
  <c r="D156" i="84"/>
  <c r="C156" i="84"/>
  <c r="B156" i="84"/>
  <c r="A156" i="84"/>
  <c r="D155" i="84"/>
  <c r="C155" i="84"/>
  <c r="B155" i="84"/>
  <c r="A155" i="84"/>
  <c r="D154" i="84"/>
  <c r="C154" i="84"/>
  <c r="B154" i="84"/>
  <c r="A154" i="84"/>
  <c r="D153" i="84"/>
  <c r="C153" i="84"/>
  <c r="B153" i="84"/>
  <c r="A153" i="84"/>
  <c r="D152" i="84"/>
  <c r="C152" i="84"/>
  <c r="B152" i="84"/>
  <c r="A152" i="84"/>
  <c r="D151" i="84"/>
  <c r="C151" i="84"/>
  <c r="B151" i="84"/>
  <c r="A151" i="84"/>
  <c r="D150" i="84"/>
  <c r="C150" i="84"/>
  <c r="B150" i="84"/>
  <c r="A150" i="84"/>
  <c r="D149" i="84"/>
  <c r="C149" i="84"/>
  <c r="B149" i="84"/>
  <c r="A149" i="84"/>
  <c r="D148" i="84"/>
  <c r="C148" i="84"/>
  <c r="B148" i="84"/>
  <c r="A148" i="84"/>
  <c r="D147" i="84"/>
  <c r="C147" i="84"/>
  <c r="B147" i="84"/>
  <c r="A147" i="84"/>
  <c r="D146" i="84"/>
  <c r="C146" i="84"/>
  <c r="B146" i="84"/>
  <c r="A146" i="84"/>
  <c r="D145" i="84"/>
  <c r="C145" i="84"/>
  <c r="B145" i="84"/>
  <c r="A145" i="84"/>
  <c r="D144" i="84"/>
  <c r="C144" i="84"/>
  <c r="B144" i="84"/>
  <c r="A144" i="84"/>
  <c r="D143" i="84"/>
  <c r="C143" i="84"/>
  <c r="B143" i="84"/>
  <c r="A143" i="84"/>
  <c r="D142" i="84"/>
  <c r="C142" i="84"/>
  <c r="B142" i="84"/>
  <c r="A142" i="84"/>
  <c r="D141" i="84"/>
  <c r="C141" i="84"/>
  <c r="B141" i="84"/>
  <c r="A141" i="84"/>
  <c r="D140" i="84"/>
  <c r="C140" i="84"/>
  <c r="B140" i="84"/>
  <c r="A140" i="84"/>
  <c r="D139" i="84"/>
  <c r="C139" i="84"/>
  <c r="B139" i="84"/>
  <c r="A139" i="84"/>
  <c r="D138" i="84"/>
  <c r="C138" i="84"/>
  <c r="B138" i="84"/>
  <c r="A138" i="84"/>
  <c r="D137" i="84"/>
  <c r="C137" i="84"/>
  <c r="B137" i="84"/>
  <c r="A137" i="84"/>
  <c r="D136" i="84"/>
  <c r="C136" i="84"/>
  <c r="B136" i="84"/>
  <c r="A136" i="84"/>
  <c r="D135" i="84"/>
  <c r="C135" i="84"/>
  <c r="B135" i="84"/>
  <c r="A135" i="84"/>
  <c r="D134" i="84"/>
  <c r="C134" i="84"/>
  <c r="B134" i="84"/>
  <c r="A134" i="84"/>
  <c r="D133" i="84"/>
  <c r="C133" i="84"/>
  <c r="B133" i="84"/>
  <c r="A133" i="84"/>
  <c r="D132" i="84"/>
  <c r="C132" i="84"/>
  <c r="B132" i="84"/>
  <c r="A132" i="84"/>
  <c r="D131" i="84"/>
  <c r="C131" i="84"/>
  <c r="B131" i="84"/>
  <c r="A131" i="84"/>
  <c r="D130" i="84"/>
  <c r="C130" i="84"/>
  <c r="B130" i="84"/>
  <c r="A130" i="84"/>
  <c r="D129" i="84"/>
  <c r="C129" i="84"/>
  <c r="B129" i="84"/>
  <c r="A129" i="84"/>
  <c r="D128" i="84"/>
  <c r="C128" i="84"/>
  <c r="B128" i="84"/>
  <c r="A128" i="84"/>
  <c r="D127" i="84"/>
  <c r="C127" i="84"/>
  <c r="B127" i="84"/>
  <c r="A127" i="84"/>
  <c r="D126" i="84"/>
  <c r="C126" i="84"/>
  <c r="B126" i="84"/>
  <c r="A126" i="84"/>
  <c r="D125" i="84"/>
  <c r="C125" i="84"/>
  <c r="B125" i="84"/>
  <c r="A125" i="84"/>
  <c r="D124" i="84"/>
  <c r="C124" i="84"/>
  <c r="B124" i="84"/>
  <c r="A124" i="84"/>
  <c r="D123" i="84"/>
  <c r="C123" i="84"/>
  <c r="B123" i="84"/>
  <c r="A123" i="84"/>
  <c r="D122" i="84"/>
  <c r="C122" i="84"/>
  <c r="B122" i="84"/>
  <c r="A122" i="84"/>
  <c r="D121" i="84"/>
  <c r="C121" i="84"/>
  <c r="B121" i="84"/>
  <c r="A121" i="84"/>
  <c r="D120" i="84"/>
  <c r="C120" i="84"/>
  <c r="B120" i="84"/>
  <c r="A120" i="84"/>
  <c r="D119" i="84"/>
  <c r="C119" i="84"/>
  <c r="B119" i="84"/>
  <c r="A119" i="84"/>
  <c r="D118" i="84"/>
  <c r="C118" i="84"/>
  <c r="B118" i="84"/>
  <c r="A118" i="84"/>
  <c r="D117" i="84"/>
  <c r="C117" i="84"/>
  <c r="B117" i="84"/>
  <c r="A117" i="84"/>
  <c r="D116" i="84"/>
  <c r="C116" i="84"/>
  <c r="B116" i="84"/>
  <c r="A116" i="84"/>
  <c r="D115" i="84"/>
  <c r="C115" i="84"/>
  <c r="B115" i="84"/>
  <c r="A115" i="84"/>
  <c r="D114" i="84"/>
  <c r="C114" i="84"/>
  <c r="B114" i="84"/>
  <c r="A114" i="84"/>
  <c r="D113" i="84"/>
  <c r="C113" i="84"/>
  <c r="B113" i="84"/>
  <c r="A113" i="84"/>
  <c r="D112" i="84"/>
  <c r="C112" i="84"/>
  <c r="B112" i="84"/>
  <c r="A112" i="84"/>
  <c r="D111" i="84"/>
  <c r="C111" i="84"/>
  <c r="B111" i="84"/>
  <c r="A111" i="84"/>
  <c r="D110" i="84"/>
  <c r="C110" i="84"/>
  <c r="B110" i="84"/>
  <c r="A110" i="84"/>
  <c r="D109" i="84"/>
  <c r="C109" i="84"/>
  <c r="B109" i="84"/>
  <c r="A109" i="84"/>
  <c r="D108" i="84"/>
  <c r="C108" i="84"/>
  <c r="B108" i="84"/>
  <c r="A108" i="84"/>
  <c r="D107" i="84"/>
  <c r="C107" i="84"/>
  <c r="B107" i="84"/>
  <c r="A107" i="84"/>
  <c r="D106" i="84"/>
  <c r="C106" i="84"/>
  <c r="B106" i="84"/>
  <c r="A106" i="84"/>
  <c r="D105" i="84"/>
  <c r="C105" i="84"/>
  <c r="B105" i="84"/>
  <c r="A105" i="84"/>
  <c r="D104" i="84"/>
  <c r="C104" i="84"/>
  <c r="B104" i="84"/>
  <c r="A104" i="84"/>
  <c r="D103" i="84"/>
  <c r="C103" i="84"/>
  <c r="B103" i="84"/>
  <c r="A103" i="84"/>
  <c r="D102" i="84"/>
  <c r="C102" i="84"/>
  <c r="B102" i="84"/>
  <c r="A102" i="84"/>
  <c r="D101" i="84"/>
  <c r="C101" i="84"/>
  <c r="B101" i="84"/>
  <c r="A101" i="84"/>
  <c r="D100" i="84"/>
  <c r="C100" i="84"/>
  <c r="B100" i="84"/>
  <c r="A100" i="84"/>
  <c r="D99" i="84"/>
  <c r="C99" i="84"/>
  <c r="B99" i="84"/>
  <c r="A99" i="84"/>
  <c r="D98" i="84"/>
  <c r="C98" i="84"/>
  <c r="B98" i="84"/>
  <c r="A98" i="84"/>
  <c r="D97" i="84"/>
  <c r="C97" i="84"/>
  <c r="B97" i="84"/>
  <c r="A97" i="84"/>
  <c r="D96" i="84"/>
  <c r="C96" i="84"/>
  <c r="B96" i="84"/>
  <c r="A96" i="84"/>
  <c r="D95" i="84"/>
  <c r="C95" i="84"/>
  <c r="B95" i="84"/>
  <c r="A95" i="84"/>
  <c r="D94" i="84"/>
  <c r="C94" i="84"/>
  <c r="B94" i="84"/>
  <c r="A94" i="84"/>
  <c r="D93" i="84"/>
  <c r="C93" i="84"/>
  <c r="B93" i="84"/>
  <c r="A93" i="84"/>
  <c r="D92" i="84"/>
  <c r="C92" i="84"/>
  <c r="B92" i="84"/>
  <c r="A92" i="84"/>
  <c r="D91" i="84"/>
  <c r="C91" i="84"/>
  <c r="B91" i="84"/>
  <c r="A91" i="84"/>
  <c r="D90" i="84"/>
  <c r="C90" i="84"/>
  <c r="B90" i="84"/>
  <c r="A90" i="84"/>
  <c r="D89" i="84"/>
  <c r="C89" i="84"/>
  <c r="B89" i="84"/>
  <c r="A89" i="84"/>
  <c r="D88" i="84"/>
  <c r="C88" i="84"/>
  <c r="B88" i="84"/>
  <c r="A88" i="84"/>
  <c r="D87" i="84"/>
  <c r="C87" i="84"/>
  <c r="B87" i="84"/>
  <c r="A87" i="84"/>
  <c r="D86" i="84"/>
  <c r="C86" i="84"/>
  <c r="B86" i="84"/>
  <c r="A86" i="84"/>
  <c r="D85" i="84"/>
  <c r="C85" i="84"/>
  <c r="B85" i="84"/>
  <c r="A85" i="84"/>
  <c r="D84" i="84"/>
  <c r="C84" i="84"/>
  <c r="B84" i="84"/>
  <c r="A84" i="84"/>
  <c r="D83" i="84"/>
  <c r="C83" i="84"/>
  <c r="B83" i="84"/>
  <c r="A83" i="84"/>
  <c r="D82" i="84"/>
  <c r="C82" i="84"/>
  <c r="B82" i="84"/>
  <c r="A82" i="84"/>
  <c r="D81" i="84"/>
  <c r="C81" i="84"/>
  <c r="B81" i="84"/>
  <c r="A81" i="84"/>
  <c r="D80" i="84"/>
  <c r="C80" i="84"/>
  <c r="B80" i="84"/>
  <c r="A80" i="84"/>
  <c r="D79" i="84"/>
  <c r="C79" i="84"/>
  <c r="B79" i="84"/>
  <c r="A79" i="84"/>
  <c r="D78" i="84"/>
  <c r="C78" i="84"/>
  <c r="B78" i="84"/>
  <c r="A78" i="84"/>
  <c r="D77" i="84"/>
  <c r="C77" i="84"/>
  <c r="B77" i="84"/>
  <c r="A77" i="84"/>
  <c r="D76" i="84"/>
  <c r="C76" i="84"/>
  <c r="B76" i="84"/>
  <c r="A76" i="84"/>
  <c r="D75" i="84"/>
  <c r="C75" i="84"/>
  <c r="B75" i="84"/>
  <c r="A75" i="84"/>
  <c r="D74" i="84"/>
  <c r="C74" i="84"/>
  <c r="B74" i="84"/>
  <c r="A74" i="84"/>
  <c r="D73" i="84"/>
  <c r="C73" i="84"/>
  <c r="B73" i="84"/>
  <c r="A73" i="84"/>
  <c r="D72" i="84"/>
  <c r="C72" i="84"/>
  <c r="B72" i="84"/>
  <c r="A72" i="84"/>
  <c r="D71" i="84"/>
  <c r="C71" i="84"/>
  <c r="B71" i="84"/>
  <c r="A71" i="84"/>
  <c r="D70" i="84"/>
  <c r="C70" i="84"/>
  <c r="B70" i="84"/>
  <c r="A70" i="84"/>
  <c r="D69" i="84"/>
  <c r="C69" i="84"/>
  <c r="B69" i="84"/>
  <c r="A69" i="84"/>
  <c r="D68" i="84"/>
  <c r="C68" i="84"/>
  <c r="B68" i="84"/>
  <c r="A68" i="84"/>
  <c r="D67" i="84"/>
  <c r="C67" i="84"/>
  <c r="B67" i="84"/>
  <c r="A67" i="84"/>
  <c r="D66" i="84"/>
  <c r="C66" i="84"/>
  <c r="B66" i="84"/>
  <c r="A66" i="84"/>
  <c r="D65" i="84"/>
  <c r="C65" i="84"/>
  <c r="B65" i="84"/>
  <c r="A65" i="84"/>
  <c r="D64" i="84"/>
  <c r="C64" i="84"/>
  <c r="B64" i="84"/>
  <c r="A64" i="84"/>
  <c r="D63" i="84"/>
  <c r="C63" i="84"/>
  <c r="B63" i="84"/>
  <c r="A63" i="84"/>
  <c r="D62" i="84"/>
  <c r="C62" i="84"/>
  <c r="B62" i="84"/>
  <c r="A62" i="84"/>
  <c r="D61" i="84"/>
  <c r="C61" i="84"/>
  <c r="B61" i="84"/>
  <c r="A61" i="84"/>
  <c r="D60" i="84"/>
  <c r="C60" i="84"/>
  <c r="B60" i="84"/>
  <c r="A60" i="84"/>
  <c r="D59" i="84"/>
  <c r="C59" i="84"/>
  <c r="B59" i="84"/>
  <c r="A59" i="84"/>
  <c r="D58" i="84"/>
  <c r="C58" i="84"/>
  <c r="B58" i="84"/>
  <c r="A58" i="84"/>
  <c r="D57" i="84"/>
  <c r="C57" i="84"/>
  <c r="B57" i="84"/>
  <c r="A57" i="84"/>
  <c r="D56" i="84"/>
  <c r="C56" i="84"/>
  <c r="B56" i="84"/>
  <c r="A56" i="84"/>
  <c r="D55" i="84"/>
  <c r="C55" i="84"/>
  <c r="B55" i="84"/>
  <c r="A55" i="84"/>
  <c r="D54" i="84"/>
  <c r="C54" i="84"/>
  <c r="B54" i="84"/>
  <c r="A54" i="84"/>
  <c r="D53" i="84"/>
  <c r="C53" i="84"/>
  <c r="B53" i="84"/>
  <c r="A53" i="84"/>
  <c r="D52" i="84"/>
  <c r="C52" i="84"/>
  <c r="B52" i="84"/>
  <c r="A52" i="84"/>
  <c r="D51" i="84"/>
  <c r="C51" i="84"/>
  <c r="B51" i="84"/>
  <c r="A51" i="84"/>
  <c r="D50" i="84"/>
  <c r="C50" i="84"/>
  <c r="B50" i="84"/>
  <c r="A50" i="84"/>
  <c r="D49" i="84"/>
  <c r="C49" i="84"/>
  <c r="B49" i="84"/>
  <c r="A49" i="84"/>
  <c r="D48" i="84"/>
  <c r="C48" i="84"/>
  <c r="B48" i="84"/>
  <c r="A48" i="84"/>
  <c r="D47" i="84"/>
  <c r="C47" i="84"/>
  <c r="B47" i="84"/>
  <c r="A47" i="84"/>
  <c r="D46" i="84"/>
  <c r="C46" i="84"/>
  <c r="B46" i="84"/>
  <c r="A46" i="84"/>
  <c r="D45" i="84"/>
  <c r="C45" i="84"/>
  <c r="B45" i="84"/>
  <c r="A45" i="84"/>
  <c r="D44" i="84"/>
  <c r="C44" i="84"/>
  <c r="B44" i="84"/>
  <c r="A44" i="84"/>
  <c r="D43" i="84"/>
  <c r="C43" i="84"/>
  <c r="B43" i="84"/>
  <c r="A43" i="84"/>
  <c r="D42" i="84"/>
  <c r="C42" i="84"/>
  <c r="B42" i="84"/>
  <c r="A42" i="84"/>
  <c r="D41" i="84"/>
  <c r="C41" i="84"/>
  <c r="B41" i="84"/>
  <c r="A41" i="84"/>
  <c r="D40" i="84"/>
  <c r="C40" i="84"/>
  <c r="B40" i="84"/>
  <c r="A40" i="84"/>
  <c r="D39" i="84"/>
  <c r="C39" i="84"/>
  <c r="B39" i="84"/>
  <c r="A39" i="84"/>
  <c r="D38" i="84"/>
  <c r="C38" i="84"/>
  <c r="B38" i="84"/>
  <c r="A38" i="84"/>
  <c r="D37" i="84"/>
  <c r="C37" i="84"/>
  <c r="B37" i="84"/>
  <c r="A37" i="84"/>
  <c r="D36" i="84"/>
  <c r="C36" i="84"/>
  <c r="B36" i="84"/>
  <c r="A36" i="84"/>
  <c r="D35" i="84"/>
  <c r="C35" i="84"/>
  <c r="B35" i="84"/>
  <c r="A35" i="84"/>
  <c r="D34" i="84"/>
  <c r="C34" i="84"/>
  <c r="B34" i="84"/>
  <c r="A34" i="84"/>
  <c r="D33" i="84"/>
  <c r="C33" i="84"/>
  <c r="B33" i="84"/>
  <c r="A33" i="84"/>
  <c r="D32" i="84"/>
  <c r="C32" i="84"/>
  <c r="B32" i="84"/>
  <c r="A32" i="84"/>
  <c r="D31" i="84"/>
  <c r="C31" i="84"/>
  <c r="B31" i="84"/>
  <c r="A31" i="84"/>
  <c r="D30" i="84"/>
  <c r="C30" i="84"/>
  <c r="B30" i="84"/>
  <c r="A30" i="84"/>
  <c r="D29" i="84"/>
  <c r="C29" i="84"/>
  <c r="B29" i="84"/>
  <c r="A29" i="84"/>
  <c r="D28" i="84"/>
  <c r="C28" i="84"/>
  <c r="B28" i="84"/>
  <c r="A28" i="84"/>
  <c r="D27" i="84"/>
  <c r="C27" i="84"/>
  <c r="B27" i="84"/>
  <c r="A27" i="84"/>
  <c r="D26" i="84"/>
  <c r="C26" i="84"/>
  <c r="B26" i="84"/>
  <c r="A26" i="84"/>
  <c r="D25" i="84"/>
  <c r="C25" i="84"/>
  <c r="B25" i="84"/>
  <c r="A25" i="84"/>
  <c r="D24" i="84"/>
  <c r="C24" i="84"/>
  <c r="B24" i="84"/>
  <c r="A24" i="84"/>
  <c r="D23" i="84"/>
  <c r="C23" i="84"/>
  <c r="B23" i="84"/>
  <c r="A23" i="84"/>
  <c r="D22" i="84"/>
  <c r="C22" i="84"/>
  <c r="B22" i="84"/>
  <c r="A22" i="84"/>
  <c r="D21" i="84"/>
  <c r="C21" i="84"/>
  <c r="B21" i="84"/>
  <c r="A21" i="84"/>
  <c r="D20" i="84"/>
  <c r="C20" i="84"/>
  <c r="B20" i="84"/>
  <c r="A20" i="84"/>
  <c r="D19" i="84"/>
  <c r="C19" i="84"/>
  <c r="B19" i="84"/>
  <c r="A19" i="84"/>
  <c r="D18" i="84"/>
  <c r="C18" i="84"/>
  <c r="B18" i="84"/>
  <c r="A18" i="84"/>
  <c r="D17" i="84"/>
  <c r="C17" i="84"/>
  <c r="B17" i="84"/>
  <c r="A17" i="84"/>
  <c r="D16" i="84"/>
  <c r="C16" i="84"/>
  <c r="B16" i="84"/>
  <c r="A16" i="84"/>
  <c r="D15" i="84"/>
  <c r="C15" i="84"/>
  <c r="B15" i="84"/>
  <c r="A15" i="84"/>
  <c r="D14" i="84"/>
  <c r="C14" i="84"/>
  <c r="B14" i="84"/>
  <c r="A14" i="84"/>
  <c r="D13" i="84"/>
  <c r="C13" i="84"/>
  <c r="B13" i="84"/>
  <c r="A13" i="84"/>
  <c r="K9" i="84"/>
  <c r="K8" i="84"/>
  <c r="K7" i="84"/>
  <c r="E7" i="84"/>
  <c r="K6" i="84"/>
  <c r="E6" i="84"/>
  <c r="K5" i="84"/>
  <c r="E5" i="84"/>
  <c r="A4" i="84"/>
  <c r="A3" i="84"/>
  <c r="A2" i="84"/>
  <c r="AH74" i="39" l="1"/>
  <c r="AH76" i="39" s="1"/>
  <c r="AQ74" i="39"/>
  <c r="AQ76" i="39" s="1"/>
  <c r="AQ68" i="39"/>
  <c r="AN62" i="39"/>
  <c r="AN74" i="39"/>
  <c r="AN76" i="39" s="1"/>
  <c r="AK74" i="39"/>
  <c r="AK76" i="39" s="1"/>
  <c r="AE74" i="39"/>
  <c r="AE76" i="39" s="1"/>
  <c r="AB62" i="39"/>
  <c r="AB74" i="39"/>
  <c r="AB76" i="39" s="1"/>
  <c r="Y74" i="39"/>
  <c r="Y76" i="39" s="1"/>
  <c r="Y68" i="39"/>
  <c r="V74" i="39"/>
  <c r="V76" i="39" s="1"/>
  <c r="S74" i="39"/>
  <c r="S76" i="39" s="1"/>
  <c r="P74" i="39"/>
  <c r="P76" i="39" s="1"/>
  <c r="M74" i="39"/>
  <c r="M76" i="39" s="1"/>
  <c r="G74" i="39"/>
  <c r="J74" i="39"/>
  <c r="S68" i="39"/>
  <c r="P68" i="39"/>
  <c r="J68" i="39"/>
  <c r="Y62" i="39"/>
  <c r="AK62" i="39"/>
  <c r="M62" i="39"/>
  <c r="V62" i="39"/>
  <c r="S62" i="39"/>
  <c r="AE62" i="39"/>
  <c r="AQ62" i="39"/>
  <c r="J62" i="39"/>
  <c r="AH62" i="39"/>
  <c r="P62" i="39"/>
  <c r="M68" i="39"/>
  <c r="AB68" i="39"/>
  <c r="AN68" i="39"/>
  <c r="AT75" i="39"/>
  <c r="D512" i="83"/>
  <c r="C512" i="83"/>
  <c r="B512" i="83"/>
  <c r="A512" i="83"/>
  <c r="D511" i="83"/>
  <c r="C511" i="83"/>
  <c r="B511" i="83"/>
  <c r="A511" i="83"/>
  <c r="D510" i="83"/>
  <c r="C510" i="83"/>
  <c r="B510" i="83"/>
  <c r="A510" i="83"/>
  <c r="D509" i="83"/>
  <c r="C509" i="83"/>
  <c r="B509" i="83"/>
  <c r="A509" i="83"/>
  <c r="D508" i="83"/>
  <c r="C508" i="83"/>
  <c r="B508" i="83"/>
  <c r="A508" i="83"/>
  <c r="D507" i="83"/>
  <c r="C507" i="83"/>
  <c r="B507" i="83"/>
  <c r="A507" i="83"/>
  <c r="D506" i="83"/>
  <c r="C506" i="83"/>
  <c r="B506" i="83"/>
  <c r="A506" i="83"/>
  <c r="D505" i="83"/>
  <c r="C505" i="83"/>
  <c r="B505" i="83"/>
  <c r="A505" i="83"/>
  <c r="D504" i="83"/>
  <c r="C504" i="83"/>
  <c r="B504" i="83"/>
  <c r="A504" i="83"/>
  <c r="D503" i="83"/>
  <c r="C503" i="83"/>
  <c r="B503" i="83"/>
  <c r="A503" i="83"/>
  <c r="D502" i="83"/>
  <c r="C502" i="83"/>
  <c r="B502" i="83"/>
  <c r="A502" i="83"/>
  <c r="D501" i="83"/>
  <c r="C501" i="83"/>
  <c r="B501" i="83"/>
  <c r="A501" i="83"/>
  <c r="D500" i="83"/>
  <c r="C500" i="83"/>
  <c r="B500" i="83"/>
  <c r="A500" i="83"/>
  <c r="D499" i="83"/>
  <c r="C499" i="83"/>
  <c r="B499" i="83"/>
  <c r="A499" i="83"/>
  <c r="D498" i="83"/>
  <c r="C498" i="83"/>
  <c r="B498" i="83"/>
  <c r="A498" i="83"/>
  <c r="D497" i="83"/>
  <c r="C497" i="83"/>
  <c r="B497" i="83"/>
  <c r="A497" i="83"/>
  <c r="D496" i="83"/>
  <c r="C496" i="83"/>
  <c r="B496" i="83"/>
  <c r="A496" i="83"/>
  <c r="D495" i="83"/>
  <c r="C495" i="83"/>
  <c r="B495" i="83"/>
  <c r="A495" i="83"/>
  <c r="D494" i="83"/>
  <c r="C494" i="83"/>
  <c r="B494" i="83"/>
  <c r="A494" i="83"/>
  <c r="D493" i="83"/>
  <c r="C493" i="83"/>
  <c r="B493" i="83"/>
  <c r="A493" i="83"/>
  <c r="D492" i="83"/>
  <c r="C492" i="83"/>
  <c r="B492" i="83"/>
  <c r="A492" i="83"/>
  <c r="D491" i="83"/>
  <c r="C491" i="83"/>
  <c r="B491" i="83"/>
  <c r="A491" i="83"/>
  <c r="D490" i="83"/>
  <c r="C490" i="83"/>
  <c r="B490" i="83"/>
  <c r="A490" i="83"/>
  <c r="D489" i="83"/>
  <c r="C489" i="83"/>
  <c r="B489" i="83"/>
  <c r="A489" i="83"/>
  <c r="D488" i="83"/>
  <c r="C488" i="83"/>
  <c r="B488" i="83"/>
  <c r="A488" i="83"/>
  <c r="D487" i="83"/>
  <c r="C487" i="83"/>
  <c r="B487" i="83"/>
  <c r="A487" i="83"/>
  <c r="D486" i="83"/>
  <c r="C486" i="83"/>
  <c r="B486" i="83"/>
  <c r="A486" i="83"/>
  <c r="D485" i="83"/>
  <c r="C485" i="83"/>
  <c r="B485" i="83"/>
  <c r="A485" i="83"/>
  <c r="D484" i="83"/>
  <c r="C484" i="83"/>
  <c r="B484" i="83"/>
  <c r="A484" i="83"/>
  <c r="D483" i="83"/>
  <c r="C483" i="83"/>
  <c r="B483" i="83"/>
  <c r="A483" i="83"/>
  <c r="D482" i="83"/>
  <c r="C482" i="83"/>
  <c r="B482" i="83"/>
  <c r="A482" i="83"/>
  <c r="D481" i="83"/>
  <c r="C481" i="83"/>
  <c r="B481" i="83"/>
  <c r="A481" i="83"/>
  <c r="D480" i="83"/>
  <c r="C480" i="83"/>
  <c r="B480" i="83"/>
  <c r="A480" i="83"/>
  <c r="D479" i="83"/>
  <c r="C479" i="83"/>
  <c r="B479" i="83"/>
  <c r="A479" i="83"/>
  <c r="D478" i="83"/>
  <c r="C478" i="83"/>
  <c r="B478" i="83"/>
  <c r="A478" i="83"/>
  <c r="D477" i="83"/>
  <c r="C477" i="83"/>
  <c r="B477" i="83"/>
  <c r="A477" i="83"/>
  <c r="D476" i="83"/>
  <c r="C476" i="83"/>
  <c r="B476" i="83"/>
  <c r="A476" i="83"/>
  <c r="D475" i="83"/>
  <c r="C475" i="83"/>
  <c r="B475" i="83"/>
  <c r="A475" i="83"/>
  <c r="D474" i="83"/>
  <c r="C474" i="83"/>
  <c r="B474" i="83"/>
  <c r="A474" i="83"/>
  <c r="D473" i="83"/>
  <c r="C473" i="83"/>
  <c r="B473" i="83"/>
  <c r="A473" i="83"/>
  <c r="D472" i="83"/>
  <c r="C472" i="83"/>
  <c r="B472" i="83"/>
  <c r="A472" i="83"/>
  <c r="D471" i="83"/>
  <c r="C471" i="83"/>
  <c r="B471" i="83"/>
  <c r="A471" i="83"/>
  <c r="D470" i="83"/>
  <c r="C470" i="83"/>
  <c r="B470" i="83"/>
  <c r="A470" i="83"/>
  <c r="D469" i="83"/>
  <c r="C469" i="83"/>
  <c r="B469" i="83"/>
  <c r="A469" i="83"/>
  <c r="D468" i="83"/>
  <c r="C468" i="83"/>
  <c r="B468" i="83"/>
  <c r="A468" i="83"/>
  <c r="D467" i="83"/>
  <c r="C467" i="83"/>
  <c r="B467" i="83"/>
  <c r="A467" i="83"/>
  <c r="D466" i="83"/>
  <c r="C466" i="83"/>
  <c r="B466" i="83"/>
  <c r="A466" i="83"/>
  <c r="D465" i="83"/>
  <c r="C465" i="83"/>
  <c r="B465" i="83"/>
  <c r="A465" i="83"/>
  <c r="D464" i="83"/>
  <c r="C464" i="83"/>
  <c r="B464" i="83"/>
  <c r="A464" i="83"/>
  <c r="D463" i="83"/>
  <c r="C463" i="83"/>
  <c r="B463" i="83"/>
  <c r="A463" i="83"/>
  <c r="D462" i="83"/>
  <c r="C462" i="83"/>
  <c r="B462" i="83"/>
  <c r="A462" i="83"/>
  <c r="D461" i="83"/>
  <c r="C461" i="83"/>
  <c r="B461" i="83"/>
  <c r="A461" i="83"/>
  <c r="D460" i="83"/>
  <c r="C460" i="83"/>
  <c r="B460" i="83"/>
  <c r="A460" i="83"/>
  <c r="D459" i="83"/>
  <c r="C459" i="83"/>
  <c r="B459" i="83"/>
  <c r="A459" i="83"/>
  <c r="D458" i="83"/>
  <c r="C458" i="83"/>
  <c r="B458" i="83"/>
  <c r="A458" i="83"/>
  <c r="D457" i="83"/>
  <c r="C457" i="83"/>
  <c r="B457" i="83"/>
  <c r="A457" i="83"/>
  <c r="D456" i="83"/>
  <c r="C456" i="83"/>
  <c r="B456" i="83"/>
  <c r="A456" i="83"/>
  <c r="D455" i="83"/>
  <c r="C455" i="83"/>
  <c r="B455" i="83"/>
  <c r="A455" i="83"/>
  <c r="D454" i="83"/>
  <c r="C454" i="83"/>
  <c r="B454" i="83"/>
  <c r="A454" i="83"/>
  <c r="D453" i="83"/>
  <c r="C453" i="83"/>
  <c r="B453" i="83"/>
  <c r="A453" i="83"/>
  <c r="D452" i="83"/>
  <c r="C452" i="83"/>
  <c r="B452" i="83"/>
  <c r="A452" i="83"/>
  <c r="D451" i="83"/>
  <c r="C451" i="83"/>
  <c r="B451" i="83"/>
  <c r="A451" i="83"/>
  <c r="D450" i="83"/>
  <c r="C450" i="83"/>
  <c r="B450" i="83"/>
  <c r="A450" i="83"/>
  <c r="D449" i="83"/>
  <c r="C449" i="83"/>
  <c r="B449" i="83"/>
  <c r="A449" i="83"/>
  <c r="D448" i="83"/>
  <c r="C448" i="83"/>
  <c r="B448" i="83"/>
  <c r="A448" i="83"/>
  <c r="D447" i="83"/>
  <c r="C447" i="83"/>
  <c r="B447" i="83"/>
  <c r="A447" i="83"/>
  <c r="D446" i="83"/>
  <c r="C446" i="83"/>
  <c r="B446" i="83"/>
  <c r="A446" i="83"/>
  <c r="D445" i="83"/>
  <c r="C445" i="83"/>
  <c r="B445" i="83"/>
  <c r="A445" i="83"/>
  <c r="D444" i="83"/>
  <c r="C444" i="83"/>
  <c r="B444" i="83"/>
  <c r="A444" i="83"/>
  <c r="D443" i="83"/>
  <c r="C443" i="83"/>
  <c r="B443" i="83"/>
  <c r="A443" i="83"/>
  <c r="D442" i="83"/>
  <c r="C442" i="83"/>
  <c r="B442" i="83"/>
  <c r="A442" i="83"/>
  <c r="D441" i="83"/>
  <c r="C441" i="83"/>
  <c r="B441" i="83"/>
  <c r="A441" i="83"/>
  <c r="D440" i="83"/>
  <c r="C440" i="83"/>
  <c r="B440" i="83"/>
  <c r="A440" i="83"/>
  <c r="D439" i="83"/>
  <c r="C439" i="83"/>
  <c r="B439" i="83"/>
  <c r="A439" i="83"/>
  <c r="D438" i="83"/>
  <c r="C438" i="83"/>
  <c r="B438" i="83"/>
  <c r="A438" i="83"/>
  <c r="D437" i="83"/>
  <c r="C437" i="83"/>
  <c r="B437" i="83"/>
  <c r="A437" i="83"/>
  <c r="D436" i="83"/>
  <c r="C436" i="83"/>
  <c r="B436" i="83"/>
  <c r="A436" i="83"/>
  <c r="D435" i="83"/>
  <c r="C435" i="83"/>
  <c r="B435" i="83"/>
  <c r="A435" i="83"/>
  <c r="D434" i="83"/>
  <c r="C434" i="83"/>
  <c r="B434" i="83"/>
  <c r="A434" i="83"/>
  <c r="D433" i="83"/>
  <c r="C433" i="83"/>
  <c r="B433" i="83"/>
  <c r="A433" i="83"/>
  <c r="D432" i="83"/>
  <c r="C432" i="83"/>
  <c r="B432" i="83"/>
  <c r="A432" i="83"/>
  <c r="D431" i="83"/>
  <c r="C431" i="83"/>
  <c r="B431" i="83"/>
  <c r="A431" i="83"/>
  <c r="D430" i="83"/>
  <c r="C430" i="83"/>
  <c r="B430" i="83"/>
  <c r="A430" i="83"/>
  <c r="D429" i="83"/>
  <c r="C429" i="83"/>
  <c r="B429" i="83"/>
  <c r="A429" i="83"/>
  <c r="D428" i="83"/>
  <c r="C428" i="83"/>
  <c r="B428" i="83"/>
  <c r="A428" i="83"/>
  <c r="D427" i="83"/>
  <c r="C427" i="83"/>
  <c r="B427" i="83"/>
  <c r="A427" i="83"/>
  <c r="D426" i="83"/>
  <c r="C426" i="83"/>
  <c r="B426" i="83"/>
  <c r="A426" i="83"/>
  <c r="D425" i="83"/>
  <c r="C425" i="83"/>
  <c r="B425" i="83"/>
  <c r="A425" i="83"/>
  <c r="D424" i="83"/>
  <c r="C424" i="83"/>
  <c r="B424" i="83"/>
  <c r="A424" i="83"/>
  <c r="D423" i="83"/>
  <c r="C423" i="83"/>
  <c r="B423" i="83"/>
  <c r="A423" i="83"/>
  <c r="D422" i="83"/>
  <c r="C422" i="83"/>
  <c r="B422" i="83"/>
  <c r="A422" i="83"/>
  <c r="D421" i="83"/>
  <c r="C421" i="83"/>
  <c r="B421" i="83"/>
  <c r="A421" i="83"/>
  <c r="D420" i="83"/>
  <c r="C420" i="83"/>
  <c r="B420" i="83"/>
  <c r="A420" i="83"/>
  <c r="D419" i="83"/>
  <c r="C419" i="83"/>
  <c r="B419" i="83"/>
  <c r="A419" i="83"/>
  <c r="D418" i="83"/>
  <c r="C418" i="83"/>
  <c r="B418" i="83"/>
  <c r="A418" i="83"/>
  <c r="D417" i="83"/>
  <c r="C417" i="83"/>
  <c r="B417" i="83"/>
  <c r="A417" i="83"/>
  <c r="D416" i="83"/>
  <c r="C416" i="83"/>
  <c r="B416" i="83"/>
  <c r="A416" i="83"/>
  <c r="D415" i="83"/>
  <c r="C415" i="83"/>
  <c r="B415" i="83"/>
  <c r="A415" i="83"/>
  <c r="D414" i="83"/>
  <c r="C414" i="83"/>
  <c r="B414" i="83"/>
  <c r="A414" i="83"/>
  <c r="D413" i="83"/>
  <c r="C413" i="83"/>
  <c r="B413" i="83"/>
  <c r="A413" i="83"/>
  <c r="D412" i="83"/>
  <c r="C412" i="83"/>
  <c r="B412" i="83"/>
  <c r="A412" i="83"/>
  <c r="D411" i="83"/>
  <c r="C411" i="83"/>
  <c r="B411" i="83"/>
  <c r="A411" i="83"/>
  <c r="D410" i="83"/>
  <c r="C410" i="83"/>
  <c r="B410" i="83"/>
  <c r="A410" i="83"/>
  <c r="D409" i="83"/>
  <c r="C409" i="83"/>
  <c r="B409" i="83"/>
  <c r="A409" i="83"/>
  <c r="D408" i="83"/>
  <c r="C408" i="83"/>
  <c r="B408" i="83"/>
  <c r="A408" i="83"/>
  <c r="D407" i="83"/>
  <c r="C407" i="83"/>
  <c r="B407" i="83"/>
  <c r="A407" i="83"/>
  <c r="D406" i="83"/>
  <c r="C406" i="83"/>
  <c r="B406" i="83"/>
  <c r="A406" i="83"/>
  <c r="D405" i="83"/>
  <c r="C405" i="83"/>
  <c r="B405" i="83"/>
  <c r="A405" i="83"/>
  <c r="D404" i="83"/>
  <c r="C404" i="83"/>
  <c r="B404" i="83"/>
  <c r="A404" i="83"/>
  <c r="D403" i="83"/>
  <c r="C403" i="83"/>
  <c r="B403" i="83"/>
  <c r="A403" i="83"/>
  <c r="D402" i="83"/>
  <c r="C402" i="83"/>
  <c r="B402" i="83"/>
  <c r="A402" i="83"/>
  <c r="D401" i="83"/>
  <c r="C401" i="83"/>
  <c r="B401" i="83"/>
  <c r="A401" i="83"/>
  <c r="D400" i="83"/>
  <c r="C400" i="83"/>
  <c r="B400" i="83"/>
  <c r="A400" i="83"/>
  <c r="D399" i="83"/>
  <c r="C399" i="83"/>
  <c r="B399" i="83"/>
  <c r="A399" i="83"/>
  <c r="D398" i="83"/>
  <c r="C398" i="83"/>
  <c r="B398" i="83"/>
  <c r="A398" i="83"/>
  <c r="D397" i="83"/>
  <c r="C397" i="83"/>
  <c r="B397" i="83"/>
  <c r="A397" i="83"/>
  <c r="D396" i="83"/>
  <c r="C396" i="83"/>
  <c r="B396" i="83"/>
  <c r="A396" i="83"/>
  <c r="D395" i="83"/>
  <c r="C395" i="83"/>
  <c r="B395" i="83"/>
  <c r="A395" i="83"/>
  <c r="D394" i="83"/>
  <c r="C394" i="83"/>
  <c r="B394" i="83"/>
  <c r="A394" i="83"/>
  <c r="D393" i="83"/>
  <c r="C393" i="83"/>
  <c r="B393" i="83"/>
  <c r="A393" i="83"/>
  <c r="D392" i="83"/>
  <c r="C392" i="83"/>
  <c r="B392" i="83"/>
  <c r="A392" i="83"/>
  <c r="D391" i="83"/>
  <c r="C391" i="83"/>
  <c r="B391" i="83"/>
  <c r="A391" i="83"/>
  <c r="D390" i="83"/>
  <c r="C390" i="83"/>
  <c r="B390" i="83"/>
  <c r="A390" i="83"/>
  <c r="D389" i="83"/>
  <c r="C389" i="83"/>
  <c r="B389" i="83"/>
  <c r="A389" i="83"/>
  <c r="D388" i="83"/>
  <c r="C388" i="83"/>
  <c r="B388" i="83"/>
  <c r="A388" i="83"/>
  <c r="D387" i="83"/>
  <c r="C387" i="83"/>
  <c r="B387" i="83"/>
  <c r="A387" i="83"/>
  <c r="D386" i="83"/>
  <c r="C386" i="83"/>
  <c r="B386" i="83"/>
  <c r="A386" i="83"/>
  <c r="D385" i="83"/>
  <c r="C385" i="83"/>
  <c r="B385" i="83"/>
  <c r="A385" i="83"/>
  <c r="D384" i="83"/>
  <c r="C384" i="83"/>
  <c r="B384" i="83"/>
  <c r="A384" i="83"/>
  <c r="D383" i="83"/>
  <c r="C383" i="83"/>
  <c r="B383" i="83"/>
  <c r="A383" i="83"/>
  <c r="D382" i="83"/>
  <c r="C382" i="83"/>
  <c r="B382" i="83"/>
  <c r="A382" i="83"/>
  <c r="D381" i="83"/>
  <c r="C381" i="83"/>
  <c r="B381" i="83"/>
  <c r="A381" i="83"/>
  <c r="D380" i="83"/>
  <c r="C380" i="83"/>
  <c r="B380" i="83"/>
  <c r="A380" i="83"/>
  <c r="D379" i="83"/>
  <c r="C379" i="83"/>
  <c r="B379" i="83"/>
  <c r="A379" i="83"/>
  <c r="D378" i="83"/>
  <c r="C378" i="83"/>
  <c r="B378" i="83"/>
  <c r="A378" i="83"/>
  <c r="D377" i="83"/>
  <c r="C377" i="83"/>
  <c r="B377" i="83"/>
  <c r="A377" i="83"/>
  <c r="D376" i="83"/>
  <c r="C376" i="83"/>
  <c r="B376" i="83"/>
  <c r="A376" i="83"/>
  <c r="D375" i="83"/>
  <c r="C375" i="83"/>
  <c r="B375" i="83"/>
  <c r="A375" i="83"/>
  <c r="D374" i="83"/>
  <c r="C374" i="83"/>
  <c r="B374" i="83"/>
  <c r="A374" i="83"/>
  <c r="D373" i="83"/>
  <c r="C373" i="83"/>
  <c r="B373" i="83"/>
  <c r="A373" i="83"/>
  <c r="D372" i="83"/>
  <c r="C372" i="83"/>
  <c r="B372" i="83"/>
  <c r="A372" i="83"/>
  <c r="D371" i="83"/>
  <c r="C371" i="83"/>
  <c r="B371" i="83"/>
  <c r="A371" i="83"/>
  <c r="D370" i="83"/>
  <c r="C370" i="83"/>
  <c r="B370" i="83"/>
  <c r="A370" i="83"/>
  <c r="D369" i="83"/>
  <c r="C369" i="83"/>
  <c r="B369" i="83"/>
  <c r="A369" i="83"/>
  <c r="D368" i="83"/>
  <c r="C368" i="83"/>
  <c r="B368" i="83"/>
  <c r="A368" i="83"/>
  <c r="D367" i="83"/>
  <c r="C367" i="83"/>
  <c r="B367" i="83"/>
  <c r="A367" i="83"/>
  <c r="D366" i="83"/>
  <c r="C366" i="83"/>
  <c r="B366" i="83"/>
  <c r="A366" i="83"/>
  <c r="D365" i="83"/>
  <c r="C365" i="83"/>
  <c r="B365" i="83"/>
  <c r="A365" i="83"/>
  <c r="D364" i="83"/>
  <c r="C364" i="83"/>
  <c r="B364" i="83"/>
  <c r="A364" i="83"/>
  <c r="D363" i="83"/>
  <c r="C363" i="83"/>
  <c r="B363" i="83"/>
  <c r="A363" i="83"/>
  <c r="D362" i="83"/>
  <c r="C362" i="83"/>
  <c r="B362" i="83"/>
  <c r="A362" i="83"/>
  <c r="D361" i="83"/>
  <c r="C361" i="83"/>
  <c r="B361" i="83"/>
  <c r="A361" i="83"/>
  <c r="D360" i="83"/>
  <c r="C360" i="83"/>
  <c r="B360" i="83"/>
  <c r="A360" i="83"/>
  <c r="D359" i="83"/>
  <c r="C359" i="83"/>
  <c r="B359" i="83"/>
  <c r="A359" i="83"/>
  <c r="D358" i="83"/>
  <c r="C358" i="83"/>
  <c r="B358" i="83"/>
  <c r="A358" i="83"/>
  <c r="D357" i="83"/>
  <c r="C357" i="83"/>
  <c r="B357" i="83"/>
  <c r="A357" i="83"/>
  <c r="D356" i="83"/>
  <c r="C356" i="83"/>
  <c r="B356" i="83"/>
  <c r="A356" i="83"/>
  <c r="D355" i="83"/>
  <c r="C355" i="83"/>
  <c r="B355" i="83"/>
  <c r="A355" i="83"/>
  <c r="D354" i="83"/>
  <c r="C354" i="83"/>
  <c r="B354" i="83"/>
  <c r="A354" i="83"/>
  <c r="D353" i="83"/>
  <c r="C353" i="83"/>
  <c r="B353" i="83"/>
  <c r="A353" i="83"/>
  <c r="D352" i="83"/>
  <c r="C352" i="83"/>
  <c r="B352" i="83"/>
  <c r="A352" i="83"/>
  <c r="D351" i="83"/>
  <c r="C351" i="83"/>
  <c r="B351" i="83"/>
  <c r="A351" i="83"/>
  <c r="D350" i="83"/>
  <c r="C350" i="83"/>
  <c r="B350" i="83"/>
  <c r="A350" i="83"/>
  <c r="D349" i="83"/>
  <c r="C349" i="83"/>
  <c r="B349" i="83"/>
  <c r="A349" i="83"/>
  <c r="D348" i="83"/>
  <c r="C348" i="83"/>
  <c r="B348" i="83"/>
  <c r="A348" i="83"/>
  <c r="D347" i="83"/>
  <c r="C347" i="83"/>
  <c r="B347" i="83"/>
  <c r="A347" i="83"/>
  <c r="D346" i="83"/>
  <c r="C346" i="83"/>
  <c r="B346" i="83"/>
  <c r="A346" i="83"/>
  <c r="D345" i="83"/>
  <c r="C345" i="83"/>
  <c r="B345" i="83"/>
  <c r="A345" i="83"/>
  <c r="D344" i="83"/>
  <c r="C344" i="83"/>
  <c r="B344" i="83"/>
  <c r="A344" i="83"/>
  <c r="D343" i="83"/>
  <c r="C343" i="83"/>
  <c r="B343" i="83"/>
  <c r="A343" i="83"/>
  <c r="D342" i="83"/>
  <c r="C342" i="83"/>
  <c r="B342" i="83"/>
  <c r="A342" i="83"/>
  <c r="D341" i="83"/>
  <c r="C341" i="83"/>
  <c r="B341" i="83"/>
  <c r="A341" i="83"/>
  <c r="D340" i="83"/>
  <c r="C340" i="83"/>
  <c r="B340" i="83"/>
  <c r="A340" i="83"/>
  <c r="D339" i="83"/>
  <c r="C339" i="83"/>
  <c r="B339" i="83"/>
  <c r="A339" i="83"/>
  <c r="D338" i="83"/>
  <c r="C338" i="83"/>
  <c r="B338" i="83"/>
  <c r="A338" i="83"/>
  <c r="D337" i="83"/>
  <c r="C337" i="83"/>
  <c r="B337" i="83"/>
  <c r="A337" i="83"/>
  <c r="D336" i="83"/>
  <c r="C336" i="83"/>
  <c r="B336" i="83"/>
  <c r="A336" i="83"/>
  <c r="D335" i="83"/>
  <c r="C335" i="83"/>
  <c r="B335" i="83"/>
  <c r="A335" i="83"/>
  <c r="D334" i="83"/>
  <c r="C334" i="83"/>
  <c r="B334" i="83"/>
  <c r="A334" i="83"/>
  <c r="D333" i="83"/>
  <c r="C333" i="83"/>
  <c r="B333" i="83"/>
  <c r="A333" i="83"/>
  <c r="D332" i="83"/>
  <c r="C332" i="83"/>
  <c r="B332" i="83"/>
  <c r="A332" i="83"/>
  <c r="D331" i="83"/>
  <c r="C331" i="83"/>
  <c r="B331" i="83"/>
  <c r="A331" i="83"/>
  <c r="D330" i="83"/>
  <c r="C330" i="83"/>
  <c r="B330" i="83"/>
  <c r="A330" i="83"/>
  <c r="D329" i="83"/>
  <c r="C329" i="83"/>
  <c r="B329" i="83"/>
  <c r="A329" i="83"/>
  <c r="D328" i="83"/>
  <c r="C328" i="83"/>
  <c r="B328" i="83"/>
  <c r="A328" i="83"/>
  <c r="D327" i="83"/>
  <c r="C327" i="83"/>
  <c r="B327" i="83"/>
  <c r="A327" i="83"/>
  <c r="D326" i="83"/>
  <c r="C326" i="83"/>
  <c r="B326" i="83"/>
  <c r="A326" i="83"/>
  <c r="D325" i="83"/>
  <c r="C325" i="83"/>
  <c r="B325" i="83"/>
  <c r="A325" i="83"/>
  <c r="D324" i="83"/>
  <c r="C324" i="83"/>
  <c r="B324" i="83"/>
  <c r="A324" i="83"/>
  <c r="D323" i="83"/>
  <c r="C323" i="83"/>
  <c r="B323" i="83"/>
  <c r="A323" i="83"/>
  <c r="D322" i="83"/>
  <c r="C322" i="83"/>
  <c r="B322" i="83"/>
  <c r="A322" i="83"/>
  <c r="D321" i="83"/>
  <c r="C321" i="83"/>
  <c r="B321" i="83"/>
  <c r="A321" i="83"/>
  <c r="D320" i="83"/>
  <c r="C320" i="83"/>
  <c r="B320" i="83"/>
  <c r="A320" i="83"/>
  <c r="D319" i="83"/>
  <c r="C319" i="83"/>
  <c r="B319" i="83"/>
  <c r="A319" i="83"/>
  <c r="D318" i="83"/>
  <c r="C318" i="83"/>
  <c r="B318" i="83"/>
  <c r="A318" i="83"/>
  <c r="D317" i="83"/>
  <c r="C317" i="83"/>
  <c r="B317" i="83"/>
  <c r="A317" i="83"/>
  <c r="D316" i="83"/>
  <c r="C316" i="83"/>
  <c r="B316" i="83"/>
  <c r="A316" i="83"/>
  <c r="D315" i="83"/>
  <c r="C315" i="83"/>
  <c r="B315" i="83"/>
  <c r="A315" i="83"/>
  <c r="D314" i="83"/>
  <c r="C314" i="83"/>
  <c r="B314" i="83"/>
  <c r="A314" i="83"/>
  <c r="D313" i="83"/>
  <c r="C313" i="83"/>
  <c r="B313" i="83"/>
  <c r="A313" i="83"/>
  <c r="D312" i="83"/>
  <c r="C312" i="83"/>
  <c r="B312" i="83"/>
  <c r="A312" i="83"/>
  <c r="D311" i="83"/>
  <c r="C311" i="83"/>
  <c r="B311" i="83"/>
  <c r="A311" i="83"/>
  <c r="D310" i="83"/>
  <c r="C310" i="83"/>
  <c r="B310" i="83"/>
  <c r="A310" i="83"/>
  <c r="D309" i="83"/>
  <c r="C309" i="83"/>
  <c r="B309" i="83"/>
  <c r="A309" i="83"/>
  <c r="D308" i="83"/>
  <c r="C308" i="83"/>
  <c r="B308" i="83"/>
  <c r="A308" i="83"/>
  <c r="D307" i="83"/>
  <c r="C307" i="83"/>
  <c r="B307" i="83"/>
  <c r="A307" i="83"/>
  <c r="D306" i="83"/>
  <c r="C306" i="83"/>
  <c r="B306" i="83"/>
  <c r="A306" i="83"/>
  <c r="D305" i="83"/>
  <c r="C305" i="83"/>
  <c r="B305" i="83"/>
  <c r="A305" i="83"/>
  <c r="D304" i="83"/>
  <c r="C304" i="83"/>
  <c r="B304" i="83"/>
  <c r="A304" i="83"/>
  <c r="D303" i="83"/>
  <c r="C303" i="83"/>
  <c r="B303" i="83"/>
  <c r="A303" i="83"/>
  <c r="D302" i="83"/>
  <c r="C302" i="83"/>
  <c r="B302" i="83"/>
  <c r="A302" i="83"/>
  <c r="D301" i="83"/>
  <c r="C301" i="83"/>
  <c r="B301" i="83"/>
  <c r="A301" i="83"/>
  <c r="D300" i="83"/>
  <c r="C300" i="83"/>
  <c r="B300" i="83"/>
  <c r="A300" i="83"/>
  <c r="D299" i="83"/>
  <c r="C299" i="83"/>
  <c r="B299" i="83"/>
  <c r="A299" i="83"/>
  <c r="D298" i="83"/>
  <c r="C298" i="83"/>
  <c r="B298" i="83"/>
  <c r="A298" i="83"/>
  <c r="D297" i="83"/>
  <c r="C297" i="83"/>
  <c r="B297" i="83"/>
  <c r="A297" i="83"/>
  <c r="D296" i="83"/>
  <c r="C296" i="83"/>
  <c r="B296" i="83"/>
  <c r="A296" i="83"/>
  <c r="D295" i="83"/>
  <c r="C295" i="83"/>
  <c r="B295" i="83"/>
  <c r="A295" i="83"/>
  <c r="D294" i="83"/>
  <c r="C294" i="83"/>
  <c r="B294" i="83"/>
  <c r="A294" i="83"/>
  <c r="D293" i="83"/>
  <c r="C293" i="83"/>
  <c r="B293" i="83"/>
  <c r="A293" i="83"/>
  <c r="D292" i="83"/>
  <c r="C292" i="83"/>
  <c r="B292" i="83"/>
  <c r="A292" i="83"/>
  <c r="D291" i="83"/>
  <c r="C291" i="83"/>
  <c r="B291" i="83"/>
  <c r="A291" i="83"/>
  <c r="D290" i="83"/>
  <c r="C290" i="83"/>
  <c r="B290" i="83"/>
  <c r="A290" i="83"/>
  <c r="D289" i="83"/>
  <c r="C289" i="83"/>
  <c r="B289" i="83"/>
  <c r="A289" i="83"/>
  <c r="D288" i="83"/>
  <c r="C288" i="83"/>
  <c r="B288" i="83"/>
  <c r="A288" i="83"/>
  <c r="D287" i="83"/>
  <c r="C287" i="83"/>
  <c r="B287" i="83"/>
  <c r="A287" i="83"/>
  <c r="D286" i="83"/>
  <c r="C286" i="83"/>
  <c r="B286" i="83"/>
  <c r="A286" i="83"/>
  <c r="D285" i="83"/>
  <c r="C285" i="83"/>
  <c r="B285" i="83"/>
  <c r="A285" i="83"/>
  <c r="D284" i="83"/>
  <c r="C284" i="83"/>
  <c r="B284" i="83"/>
  <c r="A284" i="83"/>
  <c r="D283" i="83"/>
  <c r="C283" i="83"/>
  <c r="B283" i="83"/>
  <c r="A283" i="83"/>
  <c r="D282" i="83"/>
  <c r="C282" i="83"/>
  <c r="B282" i="83"/>
  <c r="A282" i="83"/>
  <c r="D281" i="83"/>
  <c r="C281" i="83"/>
  <c r="B281" i="83"/>
  <c r="A281" i="83"/>
  <c r="D280" i="83"/>
  <c r="C280" i="83"/>
  <c r="B280" i="83"/>
  <c r="A280" i="83"/>
  <c r="D279" i="83"/>
  <c r="C279" i="83"/>
  <c r="B279" i="83"/>
  <c r="A279" i="83"/>
  <c r="D278" i="83"/>
  <c r="C278" i="83"/>
  <c r="B278" i="83"/>
  <c r="A278" i="83"/>
  <c r="D277" i="83"/>
  <c r="C277" i="83"/>
  <c r="B277" i="83"/>
  <c r="A277" i="83"/>
  <c r="D276" i="83"/>
  <c r="C276" i="83"/>
  <c r="B276" i="83"/>
  <c r="A276" i="83"/>
  <c r="D275" i="83"/>
  <c r="C275" i="83"/>
  <c r="B275" i="83"/>
  <c r="A275" i="83"/>
  <c r="D274" i="83"/>
  <c r="C274" i="83"/>
  <c r="B274" i="83"/>
  <c r="A274" i="83"/>
  <c r="D273" i="83"/>
  <c r="C273" i="83"/>
  <c r="B273" i="83"/>
  <c r="A273" i="83"/>
  <c r="D272" i="83"/>
  <c r="C272" i="83"/>
  <c r="B272" i="83"/>
  <c r="A272" i="83"/>
  <c r="D271" i="83"/>
  <c r="C271" i="83"/>
  <c r="B271" i="83"/>
  <c r="A271" i="83"/>
  <c r="D270" i="83"/>
  <c r="C270" i="83"/>
  <c r="B270" i="83"/>
  <c r="A270" i="83"/>
  <c r="D269" i="83"/>
  <c r="C269" i="83"/>
  <c r="B269" i="83"/>
  <c r="A269" i="83"/>
  <c r="D268" i="83"/>
  <c r="C268" i="83"/>
  <c r="B268" i="83"/>
  <c r="A268" i="83"/>
  <c r="D267" i="83"/>
  <c r="C267" i="83"/>
  <c r="B267" i="83"/>
  <c r="A267" i="83"/>
  <c r="D266" i="83"/>
  <c r="C266" i="83"/>
  <c r="B266" i="83"/>
  <c r="A266" i="83"/>
  <c r="D265" i="83"/>
  <c r="C265" i="83"/>
  <c r="B265" i="83"/>
  <c r="A265" i="83"/>
  <c r="D264" i="83"/>
  <c r="C264" i="83"/>
  <c r="B264" i="83"/>
  <c r="A264" i="83"/>
  <c r="D263" i="83"/>
  <c r="C263" i="83"/>
  <c r="B263" i="83"/>
  <c r="A263" i="83"/>
  <c r="D262" i="83"/>
  <c r="C262" i="83"/>
  <c r="B262" i="83"/>
  <c r="A262" i="83"/>
  <c r="D261" i="83"/>
  <c r="C261" i="83"/>
  <c r="B261" i="83"/>
  <c r="A261" i="83"/>
  <c r="D260" i="83"/>
  <c r="C260" i="83"/>
  <c r="B260" i="83"/>
  <c r="A260" i="83"/>
  <c r="D259" i="83"/>
  <c r="C259" i="83"/>
  <c r="B259" i="83"/>
  <c r="A259" i="83"/>
  <c r="D258" i="83"/>
  <c r="C258" i="83"/>
  <c r="B258" i="83"/>
  <c r="A258" i="83"/>
  <c r="D257" i="83"/>
  <c r="C257" i="83"/>
  <c r="B257" i="83"/>
  <c r="A257" i="83"/>
  <c r="D256" i="83"/>
  <c r="C256" i="83"/>
  <c r="B256" i="83"/>
  <c r="A256" i="83"/>
  <c r="D255" i="83"/>
  <c r="C255" i="83"/>
  <c r="B255" i="83"/>
  <c r="A255" i="83"/>
  <c r="D254" i="83"/>
  <c r="C254" i="83"/>
  <c r="B254" i="83"/>
  <c r="A254" i="83"/>
  <c r="D253" i="83"/>
  <c r="C253" i="83"/>
  <c r="B253" i="83"/>
  <c r="A253" i="83"/>
  <c r="D252" i="83"/>
  <c r="C252" i="83"/>
  <c r="B252" i="83"/>
  <c r="A252" i="83"/>
  <c r="D251" i="83"/>
  <c r="C251" i="83"/>
  <c r="B251" i="83"/>
  <c r="A251" i="83"/>
  <c r="D250" i="83"/>
  <c r="C250" i="83"/>
  <c r="B250" i="83"/>
  <c r="A250" i="83"/>
  <c r="D249" i="83"/>
  <c r="C249" i="83"/>
  <c r="B249" i="83"/>
  <c r="A249" i="83"/>
  <c r="D248" i="83"/>
  <c r="C248" i="83"/>
  <c r="B248" i="83"/>
  <c r="A248" i="83"/>
  <c r="D247" i="83"/>
  <c r="C247" i="83"/>
  <c r="B247" i="83"/>
  <c r="A247" i="83"/>
  <c r="D246" i="83"/>
  <c r="C246" i="83"/>
  <c r="B246" i="83"/>
  <c r="A246" i="83"/>
  <c r="D245" i="83"/>
  <c r="C245" i="83"/>
  <c r="B245" i="83"/>
  <c r="A245" i="83"/>
  <c r="D244" i="83"/>
  <c r="C244" i="83"/>
  <c r="B244" i="83"/>
  <c r="A244" i="83"/>
  <c r="D243" i="83"/>
  <c r="C243" i="83"/>
  <c r="B243" i="83"/>
  <c r="A243" i="83"/>
  <c r="D242" i="83"/>
  <c r="C242" i="83"/>
  <c r="B242" i="83"/>
  <c r="A242" i="83"/>
  <c r="D241" i="83"/>
  <c r="C241" i="83"/>
  <c r="B241" i="83"/>
  <c r="A241" i="83"/>
  <c r="D240" i="83"/>
  <c r="C240" i="83"/>
  <c r="B240" i="83"/>
  <c r="A240" i="83"/>
  <c r="D239" i="83"/>
  <c r="C239" i="83"/>
  <c r="B239" i="83"/>
  <c r="A239" i="83"/>
  <c r="D238" i="83"/>
  <c r="C238" i="83"/>
  <c r="B238" i="83"/>
  <c r="A238" i="83"/>
  <c r="D237" i="83"/>
  <c r="C237" i="83"/>
  <c r="B237" i="83"/>
  <c r="A237" i="83"/>
  <c r="D236" i="83"/>
  <c r="C236" i="83"/>
  <c r="B236" i="83"/>
  <c r="A236" i="83"/>
  <c r="D235" i="83"/>
  <c r="C235" i="83"/>
  <c r="B235" i="83"/>
  <c r="A235" i="83"/>
  <c r="D234" i="83"/>
  <c r="C234" i="83"/>
  <c r="B234" i="83"/>
  <c r="A234" i="83"/>
  <c r="D233" i="83"/>
  <c r="C233" i="83"/>
  <c r="B233" i="83"/>
  <c r="A233" i="83"/>
  <c r="D232" i="83"/>
  <c r="C232" i="83"/>
  <c r="B232" i="83"/>
  <c r="A232" i="83"/>
  <c r="D231" i="83"/>
  <c r="C231" i="83"/>
  <c r="B231" i="83"/>
  <c r="A231" i="83"/>
  <c r="D230" i="83"/>
  <c r="C230" i="83"/>
  <c r="B230" i="83"/>
  <c r="A230" i="83"/>
  <c r="D229" i="83"/>
  <c r="C229" i="83"/>
  <c r="B229" i="83"/>
  <c r="A229" i="83"/>
  <c r="D228" i="83"/>
  <c r="C228" i="83"/>
  <c r="B228" i="83"/>
  <c r="A228" i="83"/>
  <c r="D227" i="83"/>
  <c r="C227" i="83"/>
  <c r="B227" i="83"/>
  <c r="A227" i="83"/>
  <c r="D226" i="83"/>
  <c r="C226" i="83"/>
  <c r="B226" i="83"/>
  <c r="A226" i="83"/>
  <c r="D225" i="83"/>
  <c r="C225" i="83"/>
  <c r="B225" i="83"/>
  <c r="A225" i="83"/>
  <c r="D224" i="83"/>
  <c r="C224" i="83"/>
  <c r="B224" i="83"/>
  <c r="A224" i="83"/>
  <c r="D223" i="83"/>
  <c r="C223" i="83"/>
  <c r="B223" i="83"/>
  <c r="A223" i="83"/>
  <c r="D222" i="83"/>
  <c r="C222" i="83"/>
  <c r="B222" i="83"/>
  <c r="A222" i="83"/>
  <c r="D221" i="83"/>
  <c r="C221" i="83"/>
  <c r="B221" i="83"/>
  <c r="A221" i="83"/>
  <c r="D220" i="83"/>
  <c r="C220" i="83"/>
  <c r="B220" i="83"/>
  <c r="A220" i="83"/>
  <c r="D219" i="83"/>
  <c r="C219" i="83"/>
  <c r="B219" i="83"/>
  <c r="A219" i="83"/>
  <c r="D218" i="83"/>
  <c r="C218" i="83"/>
  <c r="B218" i="83"/>
  <c r="A218" i="83"/>
  <c r="D217" i="83"/>
  <c r="C217" i="83"/>
  <c r="B217" i="83"/>
  <c r="A217" i="83"/>
  <c r="D216" i="83"/>
  <c r="C216" i="83"/>
  <c r="B216" i="83"/>
  <c r="A216" i="83"/>
  <c r="D215" i="83"/>
  <c r="C215" i="83"/>
  <c r="B215" i="83"/>
  <c r="A215" i="83"/>
  <c r="D214" i="83"/>
  <c r="C214" i="83"/>
  <c r="B214" i="83"/>
  <c r="A214" i="83"/>
  <c r="D213" i="83"/>
  <c r="C213" i="83"/>
  <c r="B213" i="83"/>
  <c r="A213" i="83"/>
  <c r="D212" i="83"/>
  <c r="C212" i="83"/>
  <c r="B212" i="83"/>
  <c r="A212" i="83"/>
  <c r="D211" i="83"/>
  <c r="C211" i="83"/>
  <c r="B211" i="83"/>
  <c r="A211" i="83"/>
  <c r="D210" i="83"/>
  <c r="C210" i="83"/>
  <c r="B210" i="83"/>
  <c r="A210" i="83"/>
  <c r="D209" i="83"/>
  <c r="C209" i="83"/>
  <c r="B209" i="83"/>
  <c r="A209" i="83"/>
  <c r="D208" i="83"/>
  <c r="C208" i="83"/>
  <c r="B208" i="83"/>
  <c r="A208" i="83"/>
  <c r="D207" i="83"/>
  <c r="C207" i="83"/>
  <c r="B207" i="83"/>
  <c r="A207" i="83"/>
  <c r="D206" i="83"/>
  <c r="C206" i="83"/>
  <c r="B206" i="83"/>
  <c r="A206" i="83"/>
  <c r="D205" i="83"/>
  <c r="C205" i="83"/>
  <c r="B205" i="83"/>
  <c r="A205" i="83"/>
  <c r="D204" i="83"/>
  <c r="C204" i="83"/>
  <c r="B204" i="83"/>
  <c r="A204" i="83"/>
  <c r="D203" i="83"/>
  <c r="C203" i="83"/>
  <c r="B203" i="83"/>
  <c r="A203" i="83"/>
  <c r="D202" i="83"/>
  <c r="C202" i="83"/>
  <c r="B202" i="83"/>
  <c r="A202" i="83"/>
  <c r="D201" i="83"/>
  <c r="C201" i="83"/>
  <c r="B201" i="83"/>
  <c r="A201" i="83"/>
  <c r="D200" i="83"/>
  <c r="C200" i="83"/>
  <c r="B200" i="83"/>
  <c r="A200" i="83"/>
  <c r="D199" i="83"/>
  <c r="C199" i="83"/>
  <c r="B199" i="83"/>
  <c r="A199" i="83"/>
  <c r="D198" i="83"/>
  <c r="C198" i="83"/>
  <c r="B198" i="83"/>
  <c r="A198" i="83"/>
  <c r="D197" i="83"/>
  <c r="C197" i="83"/>
  <c r="B197" i="83"/>
  <c r="A197" i="83"/>
  <c r="D196" i="83"/>
  <c r="C196" i="83"/>
  <c r="B196" i="83"/>
  <c r="A196" i="83"/>
  <c r="D195" i="83"/>
  <c r="C195" i="83"/>
  <c r="B195" i="83"/>
  <c r="A195" i="83"/>
  <c r="D194" i="83"/>
  <c r="C194" i="83"/>
  <c r="B194" i="83"/>
  <c r="A194" i="83"/>
  <c r="D193" i="83"/>
  <c r="C193" i="83"/>
  <c r="B193" i="83"/>
  <c r="A193" i="83"/>
  <c r="D192" i="83"/>
  <c r="C192" i="83"/>
  <c r="B192" i="83"/>
  <c r="A192" i="83"/>
  <c r="D191" i="83"/>
  <c r="C191" i="83"/>
  <c r="B191" i="83"/>
  <c r="A191" i="83"/>
  <c r="D190" i="83"/>
  <c r="C190" i="83"/>
  <c r="B190" i="83"/>
  <c r="A190" i="83"/>
  <c r="D189" i="83"/>
  <c r="C189" i="83"/>
  <c r="B189" i="83"/>
  <c r="A189" i="83"/>
  <c r="D188" i="83"/>
  <c r="C188" i="83"/>
  <c r="B188" i="83"/>
  <c r="A188" i="83"/>
  <c r="D187" i="83"/>
  <c r="C187" i="83"/>
  <c r="B187" i="83"/>
  <c r="A187" i="83"/>
  <c r="D186" i="83"/>
  <c r="C186" i="83"/>
  <c r="B186" i="83"/>
  <c r="A186" i="83"/>
  <c r="D185" i="83"/>
  <c r="C185" i="83"/>
  <c r="B185" i="83"/>
  <c r="A185" i="83"/>
  <c r="D184" i="83"/>
  <c r="C184" i="83"/>
  <c r="B184" i="83"/>
  <c r="A184" i="83"/>
  <c r="D183" i="83"/>
  <c r="C183" i="83"/>
  <c r="B183" i="83"/>
  <c r="A183" i="83"/>
  <c r="D182" i="83"/>
  <c r="C182" i="83"/>
  <c r="B182" i="83"/>
  <c r="A182" i="83"/>
  <c r="D181" i="83"/>
  <c r="C181" i="83"/>
  <c r="B181" i="83"/>
  <c r="A181" i="83"/>
  <c r="D180" i="83"/>
  <c r="C180" i="83"/>
  <c r="B180" i="83"/>
  <c r="A180" i="83"/>
  <c r="D179" i="83"/>
  <c r="C179" i="83"/>
  <c r="B179" i="83"/>
  <c r="A179" i="83"/>
  <c r="D178" i="83"/>
  <c r="C178" i="83"/>
  <c r="B178" i="83"/>
  <c r="A178" i="83"/>
  <c r="D177" i="83"/>
  <c r="C177" i="83"/>
  <c r="B177" i="83"/>
  <c r="A177" i="83"/>
  <c r="D176" i="83"/>
  <c r="C176" i="83"/>
  <c r="B176" i="83"/>
  <c r="A176" i="83"/>
  <c r="D175" i="83"/>
  <c r="C175" i="83"/>
  <c r="B175" i="83"/>
  <c r="A175" i="83"/>
  <c r="D174" i="83"/>
  <c r="C174" i="83"/>
  <c r="B174" i="83"/>
  <c r="A174" i="83"/>
  <c r="D173" i="83"/>
  <c r="C173" i="83"/>
  <c r="B173" i="83"/>
  <c r="A173" i="83"/>
  <c r="D172" i="83"/>
  <c r="C172" i="83"/>
  <c r="B172" i="83"/>
  <c r="A172" i="83"/>
  <c r="D171" i="83"/>
  <c r="C171" i="83"/>
  <c r="B171" i="83"/>
  <c r="A171" i="83"/>
  <c r="D170" i="83"/>
  <c r="C170" i="83"/>
  <c r="B170" i="83"/>
  <c r="A170" i="83"/>
  <c r="D169" i="83"/>
  <c r="C169" i="83"/>
  <c r="B169" i="83"/>
  <c r="A169" i="83"/>
  <c r="D168" i="83"/>
  <c r="C168" i="83"/>
  <c r="B168" i="83"/>
  <c r="A168" i="83"/>
  <c r="D167" i="83"/>
  <c r="C167" i="83"/>
  <c r="B167" i="83"/>
  <c r="A167" i="83"/>
  <c r="D166" i="83"/>
  <c r="C166" i="83"/>
  <c r="B166" i="83"/>
  <c r="A166" i="83"/>
  <c r="D165" i="83"/>
  <c r="C165" i="83"/>
  <c r="B165" i="83"/>
  <c r="A165" i="83"/>
  <c r="D164" i="83"/>
  <c r="C164" i="83"/>
  <c r="B164" i="83"/>
  <c r="A164" i="83"/>
  <c r="D163" i="83"/>
  <c r="C163" i="83"/>
  <c r="B163" i="83"/>
  <c r="A163" i="83"/>
  <c r="D162" i="83"/>
  <c r="C162" i="83"/>
  <c r="B162" i="83"/>
  <c r="A162" i="83"/>
  <c r="D161" i="83"/>
  <c r="C161" i="83"/>
  <c r="B161" i="83"/>
  <c r="A161" i="83"/>
  <c r="D160" i="83"/>
  <c r="C160" i="83"/>
  <c r="B160" i="83"/>
  <c r="A160" i="83"/>
  <c r="D159" i="83"/>
  <c r="C159" i="83"/>
  <c r="B159" i="83"/>
  <c r="A159" i="83"/>
  <c r="D158" i="83"/>
  <c r="C158" i="83"/>
  <c r="B158" i="83"/>
  <c r="A158" i="83"/>
  <c r="D157" i="83"/>
  <c r="C157" i="83"/>
  <c r="B157" i="83"/>
  <c r="A157" i="83"/>
  <c r="D156" i="83"/>
  <c r="C156" i="83"/>
  <c r="B156" i="83"/>
  <c r="A156" i="83"/>
  <c r="D155" i="83"/>
  <c r="C155" i="83"/>
  <c r="B155" i="83"/>
  <c r="A155" i="83"/>
  <c r="D154" i="83"/>
  <c r="C154" i="83"/>
  <c r="B154" i="83"/>
  <c r="A154" i="83"/>
  <c r="D153" i="83"/>
  <c r="C153" i="83"/>
  <c r="B153" i="83"/>
  <c r="A153" i="83"/>
  <c r="D152" i="83"/>
  <c r="C152" i="83"/>
  <c r="B152" i="83"/>
  <c r="A152" i="83"/>
  <c r="D151" i="83"/>
  <c r="C151" i="83"/>
  <c r="B151" i="83"/>
  <c r="A151" i="83"/>
  <c r="D150" i="83"/>
  <c r="C150" i="83"/>
  <c r="B150" i="83"/>
  <c r="A150" i="83"/>
  <c r="D149" i="83"/>
  <c r="C149" i="83"/>
  <c r="B149" i="83"/>
  <c r="A149" i="83"/>
  <c r="D148" i="83"/>
  <c r="C148" i="83"/>
  <c r="B148" i="83"/>
  <c r="A148" i="83"/>
  <c r="D147" i="83"/>
  <c r="C147" i="83"/>
  <c r="B147" i="83"/>
  <c r="A147" i="83"/>
  <c r="D146" i="83"/>
  <c r="C146" i="83"/>
  <c r="B146" i="83"/>
  <c r="A146" i="83"/>
  <c r="D145" i="83"/>
  <c r="C145" i="83"/>
  <c r="B145" i="83"/>
  <c r="A145" i="83"/>
  <c r="D144" i="83"/>
  <c r="C144" i="83"/>
  <c r="B144" i="83"/>
  <c r="A144" i="83"/>
  <c r="D143" i="83"/>
  <c r="C143" i="83"/>
  <c r="B143" i="83"/>
  <c r="A143" i="83"/>
  <c r="D142" i="83"/>
  <c r="C142" i="83"/>
  <c r="B142" i="83"/>
  <c r="A142" i="83"/>
  <c r="D141" i="83"/>
  <c r="C141" i="83"/>
  <c r="B141" i="83"/>
  <c r="A141" i="83"/>
  <c r="D140" i="83"/>
  <c r="C140" i="83"/>
  <c r="B140" i="83"/>
  <c r="A140" i="83"/>
  <c r="D139" i="83"/>
  <c r="C139" i="83"/>
  <c r="B139" i="83"/>
  <c r="A139" i="83"/>
  <c r="D138" i="83"/>
  <c r="C138" i="83"/>
  <c r="B138" i="83"/>
  <c r="A138" i="83"/>
  <c r="D137" i="83"/>
  <c r="C137" i="83"/>
  <c r="B137" i="83"/>
  <c r="A137" i="83"/>
  <c r="D136" i="83"/>
  <c r="C136" i="83"/>
  <c r="B136" i="83"/>
  <c r="A136" i="83"/>
  <c r="D135" i="83"/>
  <c r="C135" i="83"/>
  <c r="B135" i="83"/>
  <c r="A135" i="83"/>
  <c r="D134" i="83"/>
  <c r="C134" i="83"/>
  <c r="B134" i="83"/>
  <c r="A134" i="83"/>
  <c r="D133" i="83"/>
  <c r="C133" i="83"/>
  <c r="B133" i="83"/>
  <c r="A133" i="83"/>
  <c r="D132" i="83"/>
  <c r="C132" i="83"/>
  <c r="B132" i="83"/>
  <c r="A132" i="83"/>
  <c r="D131" i="83"/>
  <c r="C131" i="83"/>
  <c r="B131" i="83"/>
  <c r="A131" i="83"/>
  <c r="D130" i="83"/>
  <c r="C130" i="83"/>
  <c r="B130" i="83"/>
  <c r="A130" i="83"/>
  <c r="D129" i="83"/>
  <c r="C129" i="83"/>
  <c r="B129" i="83"/>
  <c r="A129" i="83"/>
  <c r="D128" i="83"/>
  <c r="C128" i="83"/>
  <c r="B128" i="83"/>
  <c r="A128" i="83"/>
  <c r="D127" i="83"/>
  <c r="C127" i="83"/>
  <c r="B127" i="83"/>
  <c r="A127" i="83"/>
  <c r="D126" i="83"/>
  <c r="C126" i="83"/>
  <c r="B126" i="83"/>
  <c r="A126" i="83"/>
  <c r="D125" i="83"/>
  <c r="C125" i="83"/>
  <c r="B125" i="83"/>
  <c r="A125" i="83"/>
  <c r="D124" i="83"/>
  <c r="C124" i="83"/>
  <c r="B124" i="83"/>
  <c r="A124" i="83"/>
  <c r="D123" i="83"/>
  <c r="C123" i="83"/>
  <c r="B123" i="83"/>
  <c r="A123" i="83"/>
  <c r="D122" i="83"/>
  <c r="C122" i="83"/>
  <c r="B122" i="83"/>
  <c r="A122" i="83"/>
  <c r="D121" i="83"/>
  <c r="C121" i="83"/>
  <c r="B121" i="83"/>
  <c r="A121" i="83"/>
  <c r="D120" i="83"/>
  <c r="C120" i="83"/>
  <c r="B120" i="83"/>
  <c r="A120" i="83"/>
  <c r="D119" i="83"/>
  <c r="C119" i="83"/>
  <c r="B119" i="83"/>
  <c r="A119" i="83"/>
  <c r="D118" i="83"/>
  <c r="C118" i="83"/>
  <c r="B118" i="83"/>
  <c r="A118" i="83"/>
  <c r="D117" i="83"/>
  <c r="C117" i="83"/>
  <c r="B117" i="83"/>
  <c r="A117" i="83"/>
  <c r="D116" i="83"/>
  <c r="C116" i="83"/>
  <c r="B116" i="83"/>
  <c r="A116" i="83"/>
  <c r="D115" i="83"/>
  <c r="C115" i="83"/>
  <c r="B115" i="83"/>
  <c r="A115" i="83"/>
  <c r="D114" i="83"/>
  <c r="C114" i="83"/>
  <c r="B114" i="83"/>
  <c r="A114" i="83"/>
  <c r="D113" i="83"/>
  <c r="C113" i="83"/>
  <c r="B113" i="83"/>
  <c r="A113" i="83"/>
  <c r="D112" i="83"/>
  <c r="C112" i="83"/>
  <c r="B112" i="83"/>
  <c r="A112" i="83"/>
  <c r="D111" i="83"/>
  <c r="C111" i="83"/>
  <c r="B111" i="83"/>
  <c r="A111" i="83"/>
  <c r="D110" i="83"/>
  <c r="C110" i="83"/>
  <c r="B110" i="83"/>
  <c r="A110" i="83"/>
  <c r="D109" i="83"/>
  <c r="C109" i="83"/>
  <c r="B109" i="83"/>
  <c r="A109" i="83"/>
  <c r="D108" i="83"/>
  <c r="C108" i="83"/>
  <c r="B108" i="83"/>
  <c r="A108" i="83"/>
  <c r="D107" i="83"/>
  <c r="C107" i="83"/>
  <c r="B107" i="83"/>
  <c r="A107" i="83"/>
  <c r="D106" i="83"/>
  <c r="C106" i="83"/>
  <c r="B106" i="83"/>
  <c r="A106" i="83"/>
  <c r="D105" i="83"/>
  <c r="C105" i="83"/>
  <c r="B105" i="83"/>
  <c r="A105" i="83"/>
  <c r="D104" i="83"/>
  <c r="C104" i="83"/>
  <c r="B104" i="83"/>
  <c r="A104" i="83"/>
  <c r="D103" i="83"/>
  <c r="C103" i="83"/>
  <c r="B103" i="83"/>
  <c r="A103" i="83"/>
  <c r="D102" i="83"/>
  <c r="C102" i="83"/>
  <c r="B102" i="83"/>
  <c r="A102" i="83"/>
  <c r="D101" i="83"/>
  <c r="C101" i="83"/>
  <c r="B101" i="83"/>
  <c r="A101" i="83"/>
  <c r="D100" i="83"/>
  <c r="C100" i="83"/>
  <c r="B100" i="83"/>
  <c r="A100" i="83"/>
  <c r="D99" i="83"/>
  <c r="C99" i="83"/>
  <c r="B99" i="83"/>
  <c r="A99" i="83"/>
  <c r="D98" i="83"/>
  <c r="C98" i="83"/>
  <c r="B98" i="83"/>
  <c r="A98" i="83"/>
  <c r="D97" i="83"/>
  <c r="C97" i="83"/>
  <c r="B97" i="83"/>
  <c r="A97" i="83"/>
  <c r="D96" i="83"/>
  <c r="C96" i="83"/>
  <c r="B96" i="83"/>
  <c r="A96" i="83"/>
  <c r="D95" i="83"/>
  <c r="C95" i="83"/>
  <c r="B95" i="83"/>
  <c r="A95" i="83"/>
  <c r="D94" i="83"/>
  <c r="C94" i="83"/>
  <c r="B94" i="83"/>
  <c r="A94" i="83"/>
  <c r="D93" i="83"/>
  <c r="C93" i="83"/>
  <c r="B93" i="83"/>
  <c r="A93" i="83"/>
  <c r="D92" i="83"/>
  <c r="C92" i="83"/>
  <c r="B92" i="83"/>
  <c r="A92" i="83"/>
  <c r="D91" i="83"/>
  <c r="C91" i="83"/>
  <c r="B91" i="83"/>
  <c r="A91" i="83"/>
  <c r="D90" i="83"/>
  <c r="C90" i="83"/>
  <c r="B90" i="83"/>
  <c r="A90" i="83"/>
  <c r="D89" i="83"/>
  <c r="C89" i="83"/>
  <c r="B89" i="83"/>
  <c r="A89" i="83"/>
  <c r="D88" i="83"/>
  <c r="C88" i="83"/>
  <c r="B88" i="83"/>
  <c r="A88" i="83"/>
  <c r="D87" i="83"/>
  <c r="C87" i="83"/>
  <c r="B87" i="83"/>
  <c r="A87" i="83"/>
  <c r="D86" i="83"/>
  <c r="C86" i="83"/>
  <c r="B86" i="83"/>
  <c r="A86" i="83"/>
  <c r="D85" i="83"/>
  <c r="C85" i="83"/>
  <c r="B85" i="83"/>
  <c r="A85" i="83"/>
  <c r="D84" i="83"/>
  <c r="C84" i="83"/>
  <c r="B84" i="83"/>
  <c r="A84" i="83"/>
  <c r="D83" i="83"/>
  <c r="C83" i="83"/>
  <c r="B83" i="83"/>
  <c r="A83" i="83"/>
  <c r="D82" i="83"/>
  <c r="C82" i="83"/>
  <c r="B82" i="83"/>
  <c r="A82" i="83"/>
  <c r="D81" i="83"/>
  <c r="C81" i="83"/>
  <c r="B81" i="83"/>
  <c r="A81" i="83"/>
  <c r="D80" i="83"/>
  <c r="C80" i="83"/>
  <c r="B80" i="83"/>
  <c r="A80" i="83"/>
  <c r="D79" i="83"/>
  <c r="C79" i="83"/>
  <c r="B79" i="83"/>
  <c r="A79" i="83"/>
  <c r="D78" i="83"/>
  <c r="C78" i="83"/>
  <c r="B78" i="83"/>
  <c r="A78" i="83"/>
  <c r="D77" i="83"/>
  <c r="C77" i="83"/>
  <c r="B77" i="83"/>
  <c r="A77" i="83"/>
  <c r="D76" i="83"/>
  <c r="C76" i="83"/>
  <c r="B76" i="83"/>
  <c r="A76" i="83"/>
  <c r="D75" i="83"/>
  <c r="C75" i="83"/>
  <c r="B75" i="83"/>
  <c r="A75" i="83"/>
  <c r="D74" i="83"/>
  <c r="C74" i="83"/>
  <c r="B74" i="83"/>
  <c r="A74" i="83"/>
  <c r="D73" i="83"/>
  <c r="C73" i="83"/>
  <c r="B73" i="83"/>
  <c r="A73" i="83"/>
  <c r="D72" i="83"/>
  <c r="C72" i="83"/>
  <c r="B72" i="83"/>
  <c r="A72" i="83"/>
  <c r="D71" i="83"/>
  <c r="C71" i="83"/>
  <c r="B71" i="83"/>
  <c r="A71" i="83"/>
  <c r="D70" i="83"/>
  <c r="C70" i="83"/>
  <c r="B70" i="83"/>
  <c r="A70" i="83"/>
  <c r="D69" i="83"/>
  <c r="C69" i="83"/>
  <c r="B69" i="83"/>
  <c r="A69" i="83"/>
  <c r="D68" i="83"/>
  <c r="C68" i="83"/>
  <c r="B68" i="83"/>
  <c r="A68" i="83"/>
  <c r="D67" i="83"/>
  <c r="C67" i="83"/>
  <c r="B67" i="83"/>
  <c r="A67" i="83"/>
  <c r="D66" i="83"/>
  <c r="C66" i="83"/>
  <c r="B66" i="83"/>
  <c r="A66" i="83"/>
  <c r="D65" i="83"/>
  <c r="C65" i="83"/>
  <c r="B65" i="83"/>
  <c r="A65" i="83"/>
  <c r="D64" i="83"/>
  <c r="C64" i="83"/>
  <c r="B64" i="83"/>
  <c r="A64" i="83"/>
  <c r="D63" i="83"/>
  <c r="C63" i="83"/>
  <c r="B63" i="83"/>
  <c r="A63" i="83"/>
  <c r="D62" i="83"/>
  <c r="C62" i="83"/>
  <c r="B62" i="83"/>
  <c r="A62" i="83"/>
  <c r="D61" i="83"/>
  <c r="C61" i="83"/>
  <c r="B61" i="83"/>
  <c r="A61" i="83"/>
  <c r="D60" i="83"/>
  <c r="C60" i="83"/>
  <c r="B60" i="83"/>
  <c r="A60" i="83"/>
  <c r="D59" i="83"/>
  <c r="C59" i="83"/>
  <c r="B59" i="83"/>
  <c r="A59" i="83"/>
  <c r="D58" i="83"/>
  <c r="C58" i="83"/>
  <c r="B58" i="83"/>
  <c r="A58" i="83"/>
  <c r="D57" i="83"/>
  <c r="C57" i="83"/>
  <c r="B57" i="83"/>
  <c r="A57" i="83"/>
  <c r="D56" i="83"/>
  <c r="C56" i="83"/>
  <c r="B56" i="83"/>
  <c r="A56" i="83"/>
  <c r="D55" i="83"/>
  <c r="C55" i="83"/>
  <c r="B55" i="83"/>
  <c r="A55" i="83"/>
  <c r="D54" i="83"/>
  <c r="C54" i="83"/>
  <c r="B54" i="83"/>
  <c r="A54" i="83"/>
  <c r="D53" i="83"/>
  <c r="C53" i="83"/>
  <c r="B53" i="83"/>
  <c r="A53" i="83"/>
  <c r="D52" i="83"/>
  <c r="C52" i="83"/>
  <c r="B52" i="83"/>
  <c r="A52" i="83"/>
  <c r="D51" i="83"/>
  <c r="C51" i="83"/>
  <c r="B51" i="83"/>
  <c r="A51" i="83"/>
  <c r="D50" i="83"/>
  <c r="C50" i="83"/>
  <c r="B50" i="83"/>
  <c r="A50" i="83"/>
  <c r="D49" i="83"/>
  <c r="C49" i="83"/>
  <c r="B49" i="83"/>
  <c r="A49" i="83"/>
  <c r="D48" i="83"/>
  <c r="C48" i="83"/>
  <c r="B48" i="83"/>
  <c r="A48" i="83"/>
  <c r="D47" i="83"/>
  <c r="C47" i="83"/>
  <c r="B47" i="83"/>
  <c r="A47" i="83"/>
  <c r="D46" i="83"/>
  <c r="C46" i="83"/>
  <c r="B46" i="83"/>
  <c r="A46" i="83"/>
  <c r="D45" i="83"/>
  <c r="C45" i="83"/>
  <c r="B45" i="83"/>
  <c r="A45" i="83"/>
  <c r="D44" i="83"/>
  <c r="C44" i="83"/>
  <c r="B44" i="83"/>
  <c r="A44" i="83"/>
  <c r="D43" i="83"/>
  <c r="C43" i="83"/>
  <c r="B43" i="83"/>
  <c r="A43" i="83"/>
  <c r="D42" i="83"/>
  <c r="C42" i="83"/>
  <c r="B42" i="83"/>
  <c r="A42" i="83"/>
  <c r="D41" i="83"/>
  <c r="C41" i="83"/>
  <c r="B41" i="83"/>
  <c r="A41" i="83"/>
  <c r="D40" i="83"/>
  <c r="C40" i="83"/>
  <c r="B40" i="83"/>
  <c r="A40" i="83"/>
  <c r="D39" i="83"/>
  <c r="C39" i="83"/>
  <c r="B39" i="83"/>
  <c r="A39" i="83"/>
  <c r="D38" i="83"/>
  <c r="C38" i="83"/>
  <c r="B38" i="83"/>
  <c r="A38" i="83"/>
  <c r="D37" i="83"/>
  <c r="C37" i="83"/>
  <c r="B37" i="83"/>
  <c r="A37" i="83"/>
  <c r="D36" i="83"/>
  <c r="C36" i="83"/>
  <c r="B36" i="83"/>
  <c r="A36" i="83"/>
  <c r="D35" i="83"/>
  <c r="C35" i="83"/>
  <c r="B35" i="83"/>
  <c r="A35" i="83"/>
  <c r="D34" i="83"/>
  <c r="C34" i="83"/>
  <c r="B34" i="83"/>
  <c r="A34" i="83"/>
  <c r="D33" i="83"/>
  <c r="C33" i="83"/>
  <c r="B33" i="83"/>
  <c r="A33" i="83"/>
  <c r="D32" i="83"/>
  <c r="C32" i="83"/>
  <c r="B32" i="83"/>
  <c r="A32" i="83"/>
  <c r="D31" i="83"/>
  <c r="C31" i="83"/>
  <c r="B31" i="83"/>
  <c r="A31" i="83"/>
  <c r="D30" i="83"/>
  <c r="C30" i="83"/>
  <c r="B30" i="83"/>
  <c r="A30" i="83"/>
  <c r="D29" i="83"/>
  <c r="C29" i="83"/>
  <c r="B29" i="83"/>
  <c r="A29" i="83"/>
  <c r="D28" i="83"/>
  <c r="C28" i="83"/>
  <c r="B28" i="83"/>
  <c r="A28" i="83"/>
  <c r="D27" i="83"/>
  <c r="C27" i="83"/>
  <c r="B27" i="83"/>
  <c r="A27" i="83"/>
  <c r="D26" i="83"/>
  <c r="C26" i="83"/>
  <c r="B26" i="83"/>
  <c r="A26" i="83"/>
  <c r="D25" i="83"/>
  <c r="C25" i="83"/>
  <c r="B25" i="83"/>
  <c r="A25" i="83"/>
  <c r="D24" i="83"/>
  <c r="C24" i="83"/>
  <c r="B24" i="83"/>
  <c r="A24" i="83"/>
  <c r="D23" i="83"/>
  <c r="C23" i="83"/>
  <c r="B23" i="83"/>
  <c r="A23" i="83"/>
  <c r="D22" i="83"/>
  <c r="C22" i="83"/>
  <c r="B22" i="83"/>
  <c r="A22" i="83"/>
  <c r="D21" i="83"/>
  <c r="C21" i="83"/>
  <c r="B21" i="83"/>
  <c r="A21" i="83"/>
  <c r="D20" i="83"/>
  <c r="C20" i="83"/>
  <c r="B20" i="83"/>
  <c r="A20" i="83"/>
  <c r="D19" i="83"/>
  <c r="C19" i="83"/>
  <c r="B19" i="83"/>
  <c r="A19" i="83"/>
  <c r="D18" i="83"/>
  <c r="C18" i="83"/>
  <c r="B18" i="83"/>
  <c r="A18" i="83"/>
  <c r="D17" i="83"/>
  <c r="C17" i="83"/>
  <c r="B17" i="83"/>
  <c r="A17" i="83"/>
  <c r="D16" i="83"/>
  <c r="C16" i="83"/>
  <c r="B16" i="83"/>
  <c r="A16" i="83"/>
  <c r="D15" i="83"/>
  <c r="C15" i="83"/>
  <c r="B15" i="83"/>
  <c r="A15" i="83"/>
  <c r="D14" i="83"/>
  <c r="C14" i="83"/>
  <c r="B14" i="83"/>
  <c r="A14" i="83"/>
  <c r="D13" i="83"/>
  <c r="C13" i="83"/>
  <c r="B13" i="83"/>
  <c r="A13" i="83"/>
  <c r="K9" i="83"/>
  <c r="K8" i="83"/>
  <c r="K7" i="83"/>
  <c r="E7" i="83"/>
  <c r="K6" i="83"/>
  <c r="E6" i="83"/>
  <c r="K5" i="83"/>
  <c r="E5" i="83"/>
  <c r="A4" i="83"/>
  <c r="A3" i="83"/>
  <c r="A2" i="83"/>
  <c r="D512" i="82"/>
  <c r="C512" i="82"/>
  <c r="B512" i="82"/>
  <c r="A512" i="82"/>
  <c r="D511" i="82"/>
  <c r="C511" i="82"/>
  <c r="B511" i="82"/>
  <c r="A511" i="82"/>
  <c r="D510" i="82"/>
  <c r="C510" i="82"/>
  <c r="B510" i="82"/>
  <c r="A510" i="82"/>
  <c r="D509" i="82"/>
  <c r="C509" i="82"/>
  <c r="B509" i="82"/>
  <c r="A509" i="82"/>
  <c r="D508" i="82"/>
  <c r="C508" i="82"/>
  <c r="B508" i="82"/>
  <c r="A508" i="82"/>
  <c r="D507" i="82"/>
  <c r="C507" i="82"/>
  <c r="B507" i="82"/>
  <c r="A507" i="82"/>
  <c r="D506" i="82"/>
  <c r="C506" i="82"/>
  <c r="B506" i="82"/>
  <c r="A506" i="82"/>
  <c r="D505" i="82"/>
  <c r="C505" i="82"/>
  <c r="B505" i="82"/>
  <c r="A505" i="82"/>
  <c r="D504" i="82"/>
  <c r="C504" i="82"/>
  <c r="B504" i="82"/>
  <c r="A504" i="82"/>
  <c r="D503" i="82"/>
  <c r="C503" i="82"/>
  <c r="B503" i="82"/>
  <c r="A503" i="82"/>
  <c r="D502" i="82"/>
  <c r="C502" i="82"/>
  <c r="B502" i="82"/>
  <c r="A502" i="82"/>
  <c r="D501" i="82"/>
  <c r="C501" i="82"/>
  <c r="B501" i="82"/>
  <c r="A501" i="82"/>
  <c r="D500" i="82"/>
  <c r="C500" i="82"/>
  <c r="B500" i="82"/>
  <c r="A500" i="82"/>
  <c r="D499" i="82"/>
  <c r="C499" i="82"/>
  <c r="B499" i="82"/>
  <c r="A499" i="82"/>
  <c r="D498" i="82"/>
  <c r="C498" i="82"/>
  <c r="B498" i="82"/>
  <c r="A498" i="82"/>
  <c r="D497" i="82"/>
  <c r="C497" i="82"/>
  <c r="B497" i="82"/>
  <c r="A497" i="82"/>
  <c r="D496" i="82"/>
  <c r="C496" i="82"/>
  <c r="B496" i="82"/>
  <c r="A496" i="82"/>
  <c r="D495" i="82"/>
  <c r="C495" i="82"/>
  <c r="B495" i="82"/>
  <c r="A495" i="82"/>
  <c r="D494" i="82"/>
  <c r="C494" i="82"/>
  <c r="B494" i="82"/>
  <c r="A494" i="82"/>
  <c r="D493" i="82"/>
  <c r="C493" i="82"/>
  <c r="B493" i="82"/>
  <c r="A493" i="82"/>
  <c r="D492" i="82"/>
  <c r="C492" i="82"/>
  <c r="B492" i="82"/>
  <c r="A492" i="82"/>
  <c r="D491" i="82"/>
  <c r="C491" i="82"/>
  <c r="B491" i="82"/>
  <c r="A491" i="82"/>
  <c r="D490" i="82"/>
  <c r="C490" i="82"/>
  <c r="B490" i="82"/>
  <c r="A490" i="82"/>
  <c r="D489" i="82"/>
  <c r="C489" i="82"/>
  <c r="B489" i="82"/>
  <c r="A489" i="82"/>
  <c r="D488" i="82"/>
  <c r="C488" i="82"/>
  <c r="B488" i="82"/>
  <c r="A488" i="82"/>
  <c r="D487" i="82"/>
  <c r="C487" i="82"/>
  <c r="B487" i="82"/>
  <c r="A487" i="82"/>
  <c r="D486" i="82"/>
  <c r="C486" i="82"/>
  <c r="B486" i="82"/>
  <c r="A486" i="82"/>
  <c r="D485" i="82"/>
  <c r="C485" i="82"/>
  <c r="B485" i="82"/>
  <c r="A485" i="82"/>
  <c r="D484" i="82"/>
  <c r="C484" i="82"/>
  <c r="B484" i="82"/>
  <c r="A484" i="82"/>
  <c r="D483" i="82"/>
  <c r="C483" i="82"/>
  <c r="B483" i="82"/>
  <c r="A483" i="82"/>
  <c r="D482" i="82"/>
  <c r="C482" i="82"/>
  <c r="B482" i="82"/>
  <c r="A482" i="82"/>
  <c r="D481" i="82"/>
  <c r="C481" i="82"/>
  <c r="B481" i="82"/>
  <c r="A481" i="82"/>
  <c r="D480" i="82"/>
  <c r="C480" i="82"/>
  <c r="B480" i="82"/>
  <c r="A480" i="82"/>
  <c r="D479" i="82"/>
  <c r="C479" i="82"/>
  <c r="B479" i="82"/>
  <c r="A479" i="82"/>
  <c r="D478" i="82"/>
  <c r="C478" i="82"/>
  <c r="B478" i="82"/>
  <c r="A478" i="82"/>
  <c r="D477" i="82"/>
  <c r="C477" i="82"/>
  <c r="B477" i="82"/>
  <c r="A477" i="82"/>
  <c r="D476" i="82"/>
  <c r="C476" i="82"/>
  <c r="B476" i="82"/>
  <c r="A476" i="82"/>
  <c r="D475" i="82"/>
  <c r="C475" i="82"/>
  <c r="B475" i="82"/>
  <c r="A475" i="82"/>
  <c r="D474" i="82"/>
  <c r="C474" i="82"/>
  <c r="B474" i="82"/>
  <c r="A474" i="82"/>
  <c r="D473" i="82"/>
  <c r="C473" i="82"/>
  <c r="B473" i="82"/>
  <c r="A473" i="82"/>
  <c r="D472" i="82"/>
  <c r="C472" i="82"/>
  <c r="B472" i="82"/>
  <c r="A472" i="82"/>
  <c r="D471" i="82"/>
  <c r="C471" i="82"/>
  <c r="B471" i="82"/>
  <c r="A471" i="82"/>
  <c r="D470" i="82"/>
  <c r="C470" i="82"/>
  <c r="B470" i="82"/>
  <c r="A470" i="82"/>
  <c r="D469" i="82"/>
  <c r="C469" i="82"/>
  <c r="B469" i="82"/>
  <c r="A469" i="82"/>
  <c r="D468" i="82"/>
  <c r="C468" i="82"/>
  <c r="B468" i="82"/>
  <c r="A468" i="82"/>
  <c r="D467" i="82"/>
  <c r="C467" i="82"/>
  <c r="B467" i="82"/>
  <c r="A467" i="82"/>
  <c r="D466" i="82"/>
  <c r="C466" i="82"/>
  <c r="B466" i="82"/>
  <c r="A466" i="82"/>
  <c r="D465" i="82"/>
  <c r="C465" i="82"/>
  <c r="B465" i="82"/>
  <c r="A465" i="82"/>
  <c r="D464" i="82"/>
  <c r="C464" i="82"/>
  <c r="B464" i="82"/>
  <c r="A464" i="82"/>
  <c r="D463" i="82"/>
  <c r="C463" i="82"/>
  <c r="B463" i="82"/>
  <c r="A463" i="82"/>
  <c r="D462" i="82"/>
  <c r="C462" i="82"/>
  <c r="B462" i="82"/>
  <c r="A462" i="82"/>
  <c r="D461" i="82"/>
  <c r="C461" i="82"/>
  <c r="B461" i="82"/>
  <c r="A461" i="82"/>
  <c r="D460" i="82"/>
  <c r="C460" i="82"/>
  <c r="B460" i="82"/>
  <c r="A460" i="82"/>
  <c r="D459" i="82"/>
  <c r="C459" i="82"/>
  <c r="B459" i="82"/>
  <c r="A459" i="82"/>
  <c r="D458" i="82"/>
  <c r="C458" i="82"/>
  <c r="B458" i="82"/>
  <c r="A458" i="82"/>
  <c r="D457" i="82"/>
  <c r="C457" i="82"/>
  <c r="B457" i="82"/>
  <c r="A457" i="82"/>
  <c r="D456" i="82"/>
  <c r="C456" i="82"/>
  <c r="B456" i="82"/>
  <c r="A456" i="82"/>
  <c r="D455" i="82"/>
  <c r="C455" i="82"/>
  <c r="B455" i="82"/>
  <c r="A455" i="82"/>
  <c r="D454" i="82"/>
  <c r="C454" i="82"/>
  <c r="B454" i="82"/>
  <c r="A454" i="82"/>
  <c r="D453" i="82"/>
  <c r="C453" i="82"/>
  <c r="B453" i="82"/>
  <c r="A453" i="82"/>
  <c r="D452" i="82"/>
  <c r="C452" i="82"/>
  <c r="B452" i="82"/>
  <c r="A452" i="82"/>
  <c r="D451" i="82"/>
  <c r="C451" i="82"/>
  <c r="B451" i="82"/>
  <c r="A451" i="82"/>
  <c r="D450" i="82"/>
  <c r="C450" i="82"/>
  <c r="B450" i="82"/>
  <c r="A450" i="82"/>
  <c r="D449" i="82"/>
  <c r="C449" i="82"/>
  <c r="B449" i="82"/>
  <c r="A449" i="82"/>
  <c r="D448" i="82"/>
  <c r="C448" i="82"/>
  <c r="B448" i="82"/>
  <c r="A448" i="82"/>
  <c r="D447" i="82"/>
  <c r="C447" i="82"/>
  <c r="B447" i="82"/>
  <c r="A447" i="82"/>
  <c r="D446" i="82"/>
  <c r="C446" i="82"/>
  <c r="B446" i="82"/>
  <c r="A446" i="82"/>
  <c r="D445" i="82"/>
  <c r="C445" i="82"/>
  <c r="B445" i="82"/>
  <c r="A445" i="82"/>
  <c r="D444" i="82"/>
  <c r="C444" i="82"/>
  <c r="B444" i="82"/>
  <c r="A444" i="82"/>
  <c r="D443" i="82"/>
  <c r="C443" i="82"/>
  <c r="B443" i="82"/>
  <c r="A443" i="82"/>
  <c r="D442" i="82"/>
  <c r="C442" i="82"/>
  <c r="B442" i="82"/>
  <c r="A442" i="82"/>
  <c r="D441" i="82"/>
  <c r="C441" i="82"/>
  <c r="B441" i="82"/>
  <c r="A441" i="82"/>
  <c r="D440" i="82"/>
  <c r="C440" i="82"/>
  <c r="B440" i="82"/>
  <c r="A440" i="82"/>
  <c r="D439" i="82"/>
  <c r="C439" i="82"/>
  <c r="B439" i="82"/>
  <c r="A439" i="82"/>
  <c r="D438" i="82"/>
  <c r="C438" i="82"/>
  <c r="B438" i="82"/>
  <c r="A438" i="82"/>
  <c r="D437" i="82"/>
  <c r="C437" i="82"/>
  <c r="B437" i="82"/>
  <c r="A437" i="82"/>
  <c r="D436" i="82"/>
  <c r="C436" i="82"/>
  <c r="B436" i="82"/>
  <c r="A436" i="82"/>
  <c r="D435" i="82"/>
  <c r="C435" i="82"/>
  <c r="B435" i="82"/>
  <c r="A435" i="82"/>
  <c r="D434" i="82"/>
  <c r="C434" i="82"/>
  <c r="B434" i="82"/>
  <c r="A434" i="82"/>
  <c r="D433" i="82"/>
  <c r="C433" i="82"/>
  <c r="B433" i="82"/>
  <c r="A433" i="82"/>
  <c r="D432" i="82"/>
  <c r="C432" i="82"/>
  <c r="B432" i="82"/>
  <c r="A432" i="82"/>
  <c r="D431" i="82"/>
  <c r="C431" i="82"/>
  <c r="B431" i="82"/>
  <c r="A431" i="82"/>
  <c r="D430" i="82"/>
  <c r="C430" i="82"/>
  <c r="B430" i="82"/>
  <c r="A430" i="82"/>
  <c r="D429" i="82"/>
  <c r="C429" i="82"/>
  <c r="B429" i="82"/>
  <c r="A429" i="82"/>
  <c r="D428" i="82"/>
  <c r="C428" i="82"/>
  <c r="B428" i="82"/>
  <c r="A428" i="82"/>
  <c r="D427" i="82"/>
  <c r="C427" i="82"/>
  <c r="B427" i="82"/>
  <c r="A427" i="82"/>
  <c r="D426" i="82"/>
  <c r="C426" i="82"/>
  <c r="B426" i="82"/>
  <c r="A426" i="82"/>
  <c r="D425" i="82"/>
  <c r="C425" i="82"/>
  <c r="B425" i="82"/>
  <c r="A425" i="82"/>
  <c r="D424" i="82"/>
  <c r="C424" i="82"/>
  <c r="B424" i="82"/>
  <c r="A424" i="82"/>
  <c r="D423" i="82"/>
  <c r="C423" i="82"/>
  <c r="B423" i="82"/>
  <c r="A423" i="82"/>
  <c r="D422" i="82"/>
  <c r="C422" i="82"/>
  <c r="B422" i="82"/>
  <c r="A422" i="82"/>
  <c r="D421" i="82"/>
  <c r="C421" i="82"/>
  <c r="B421" i="82"/>
  <c r="A421" i="82"/>
  <c r="D420" i="82"/>
  <c r="C420" i="82"/>
  <c r="B420" i="82"/>
  <c r="A420" i="82"/>
  <c r="D419" i="82"/>
  <c r="C419" i="82"/>
  <c r="B419" i="82"/>
  <c r="A419" i="82"/>
  <c r="D418" i="82"/>
  <c r="C418" i="82"/>
  <c r="B418" i="82"/>
  <c r="A418" i="82"/>
  <c r="D417" i="82"/>
  <c r="C417" i="82"/>
  <c r="B417" i="82"/>
  <c r="A417" i="82"/>
  <c r="D416" i="82"/>
  <c r="C416" i="82"/>
  <c r="B416" i="82"/>
  <c r="A416" i="82"/>
  <c r="D415" i="82"/>
  <c r="C415" i="82"/>
  <c r="B415" i="82"/>
  <c r="A415" i="82"/>
  <c r="D414" i="82"/>
  <c r="C414" i="82"/>
  <c r="B414" i="82"/>
  <c r="A414" i="82"/>
  <c r="D413" i="82"/>
  <c r="C413" i="82"/>
  <c r="B413" i="82"/>
  <c r="A413" i="82"/>
  <c r="D412" i="82"/>
  <c r="C412" i="82"/>
  <c r="B412" i="82"/>
  <c r="A412" i="82"/>
  <c r="D411" i="82"/>
  <c r="C411" i="82"/>
  <c r="B411" i="82"/>
  <c r="A411" i="82"/>
  <c r="D410" i="82"/>
  <c r="C410" i="82"/>
  <c r="B410" i="82"/>
  <c r="A410" i="82"/>
  <c r="D409" i="82"/>
  <c r="C409" i="82"/>
  <c r="B409" i="82"/>
  <c r="A409" i="82"/>
  <c r="D408" i="82"/>
  <c r="C408" i="82"/>
  <c r="B408" i="82"/>
  <c r="A408" i="82"/>
  <c r="D407" i="82"/>
  <c r="C407" i="82"/>
  <c r="B407" i="82"/>
  <c r="A407" i="82"/>
  <c r="D406" i="82"/>
  <c r="C406" i="82"/>
  <c r="B406" i="82"/>
  <c r="A406" i="82"/>
  <c r="D405" i="82"/>
  <c r="C405" i="82"/>
  <c r="B405" i="82"/>
  <c r="A405" i="82"/>
  <c r="D404" i="82"/>
  <c r="C404" i="82"/>
  <c r="B404" i="82"/>
  <c r="A404" i="82"/>
  <c r="D403" i="82"/>
  <c r="C403" i="82"/>
  <c r="B403" i="82"/>
  <c r="A403" i="82"/>
  <c r="D402" i="82"/>
  <c r="C402" i="82"/>
  <c r="B402" i="82"/>
  <c r="A402" i="82"/>
  <c r="D401" i="82"/>
  <c r="C401" i="82"/>
  <c r="B401" i="82"/>
  <c r="A401" i="82"/>
  <c r="D400" i="82"/>
  <c r="C400" i="82"/>
  <c r="B400" i="82"/>
  <c r="A400" i="82"/>
  <c r="D399" i="82"/>
  <c r="C399" i="82"/>
  <c r="B399" i="82"/>
  <c r="A399" i="82"/>
  <c r="D398" i="82"/>
  <c r="C398" i="82"/>
  <c r="B398" i="82"/>
  <c r="A398" i="82"/>
  <c r="D397" i="82"/>
  <c r="C397" i="82"/>
  <c r="B397" i="82"/>
  <c r="A397" i="82"/>
  <c r="D396" i="82"/>
  <c r="C396" i="82"/>
  <c r="B396" i="82"/>
  <c r="A396" i="82"/>
  <c r="D395" i="82"/>
  <c r="C395" i="82"/>
  <c r="B395" i="82"/>
  <c r="A395" i="82"/>
  <c r="D394" i="82"/>
  <c r="C394" i="82"/>
  <c r="B394" i="82"/>
  <c r="A394" i="82"/>
  <c r="D393" i="82"/>
  <c r="C393" i="82"/>
  <c r="B393" i="82"/>
  <c r="A393" i="82"/>
  <c r="D392" i="82"/>
  <c r="C392" i="82"/>
  <c r="B392" i="82"/>
  <c r="A392" i="82"/>
  <c r="D391" i="82"/>
  <c r="C391" i="82"/>
  <c r="B391" i="82"/>
  <c r="A391" i="82"/>
  <c r="D390" i="82"/>
  <c r="C390" i="82"/>
  <c r="B390" i="82"/>
  <c r="A390" i="82"/>
  <c r="D389" i="82"/>
  <c r="C389" i="82"/>
  <c r="B389" i="82"/>
  <c r="A389" i="82"/>
  <c r="D388" i="82"/>
  <c r="C388" i="82"/>
  <c r="B388" i="82"/>
  <c r="A388" i="82"/>
  <c r="D387" i="82"/>
  <c r="C387" i="82"/>
  <c r="B387" i="82"/>
  <c r="A387" i="82"/>
  <c r="D386" i="82"/>
  <c r="C386" i="82"/>
  <c r="B386" i="82"/>
  <c r="A386" i="82"/>
  <c r="D385" i="82"/>
  <c r="C385" i="82"/>
  <c r="B385" i="82"/>
  <c r="A385" i="82"/>
  <c r="D384" i="82"/>
  <c r="C384" i="82"/>
  <c r="B384" i="82"/>
  <c r="A384" i="82"/>
  <c r="D383" i="82"/>
  <c r="C383" i="82"/>
  <c r="B383" i="82"/>
  <c r="A383" i="82"/>
  <c r="D382" i="82"/>
  <c r="C382" i="82"/>
  <c r="B382" i="82"/>
  <c r="A382" i="82"/>
  <c r="D381" i="82"/>
  <c r="C381" i="82"/>
  <c r="B381" i="82"/>
  <c r="A381" i="82"/>
  <c r="D380" i="82"/>
  <c r="C380" i="82"/>
  <c r="B380" i="82"/>
  <c r="A380" i="82"/>
  <c r="D379" i="82"/>
  <c r="C379" i="82"/>
  <c r="B379" i="82"/>
  <c r="A379" i="82"/>
  <c r="D378" i="82"/>
  <c r="C378" i="82"/>
  <c r="B378" i="82"/>
  <c r="A378" i="82"/>
  <c r="D377" i="82"/>
  <c r="C377" i="82"/>
  <c r="B377" i="82"/>
  <c r="A377" i="82"/>
  <c r="D376" i="82"/>
  <c r="C376" i="82"/>
  <c r="B376" i="82"/>
  <c r="A376" i="82"/>
  <c r="D375" i="82"/>
  <c r="C375" i="82"/>
  <c r="B375" i="82"/>
  <c r="A375" i="82"/>
  <c r="D374" i="82"/>
  <c r="C374" i="82"/>
  <c r="B374" i="82"/>
  <c r="A374" i="82"/>
  <c r="D373" i="82"/>
  <c r="C373" i="82"/>
  <c r="B373" i="82"/>
  <c r="A373" i="82"/>
  <c r="D372" i="82"/>
  <c r="C372" i="82"/>
  <c r="B372" i="82"/>
  <c r="A372" i="82"/>
  <c r="D371" i="82"/>
  <c r="C371" i="82"/>
  <c r="B371" i="82"/>
  <c r="A371" i="82"/>
  <c r="D370" i="82"/>
  <c r="C370" i="82"/>
  <c r="B370" i="82"/>
  <c r="A370" i="82"/>
  <c r="D369" i="82"/>
  <c r="C369" i="82"/>
  <c r="B369" i="82"/>
  <c r="A369" i="82"/>
  <c r="D368" i="82"/>
  <c r="C368" i="82"/>
  <c r="B368" i="82"/>
  <c r="A368" i="82"/>
  <c r="D367" i="82"/>
  <c r="C367" i="82"/>
  <c r="B367" i="82"/>
  <c r="A367" i="82"/>
  <c r="D366" i="82"/>
  <c r="C366" i="82"/>
  <c r="B366" i="82"/>
  <c r="A366" i="82"/>
  <c r="D365" i="82"/>
  <c r="C365" i="82"/>
  <c r="B365" i="82"/>
  <c r="A365" i="82"/>
  <c r="D364" i="82"/>
  <c r="C364" i="82"/>
  <c r="B364" i="82"/>
  <c r="A364" i="82"/>
  <c r="D363" i="82"/>
  <c r="C363" i="82"/>
  <c r="B363" i="82"/>
  <c r="A363" i="82"/>
  <c r="D362" i="82"/>
  <c r="C362" i="82"/>
  <c r="B362" i="82"/>
  <c r="A362" i="82"/>
  <c r="D361" i="82"/>
  <c r="C361" i="82"/>
  <c r="B361" i="82"/>
  <c r="A361" i="82"/>
  <c r="D360" i="82"/>
  <c r="C360" i="82"/>
  <c r="B360" i="82"/>
  <c r="A360" i="82"/>
  <c r="D359" i="82"/>
  <c r="C359" i="82"/>
  <c r="B359" i="82"/>
  <c r="A359" i="82"/>
  <c r="D358" i="82"/>
  <c r="C358" i="82"/>
  <c r="B358" i="82"/>
  <c r="A358" i="82"/>
  <c r="D357" i="82"/>
  <c r="C357" i="82"/>
  <c r="B357" i="82"/>
  <c r="A357" i="82"/>
  <c r="D356" i="82"/>
  <c r="C356" i="82"/>
  <c r="B356" i="82"/>
  <c r="A356" i="82"/>
  <c r="D355" i="82"/>
  <c r="C355" i="82"/>
  <c r="B355" i="82"/>
  <c r="A355" i="82"/>
  <c r="D354" i="82"/>
  <c r="C354" i="82"/>
  <c r="B354" i="82"/>
  <c r="A354" i="82"/>
  <c r="D353" i="82"/>
  <c r="C353" i="82"/>
  <c r="B353" i="82"/>
  <c r="A353" i="82"/>
  <c r="D352" i="82"/>
  <c r="C352" i="82"/>
  <c r="B352" i="82"/>
  <c r="A352" i="82"/>
  <c r="D351" i="82"/>
  <c r="C351" i="82"/>
  <c r="B351" i="82"/>
  <c r="A351" i="82"/>
  <c r="D350" i="82"/>
  <c r="C350" i="82"/>
  <c r="B350" i="82"/>
  <c r="A350" i="82"/>
  <c r="D349" i="82"/>
  <c r="C349" i="82"/>
  <c r="B349" i="82"/>
  <c r="A349" i="82"/>
  <c r="D348" i="82"/>
  <c r="C348" i="82"/>
  <c r="B348" i="82"/>
  <c r="A348" i="82"/>
  <c r="D347" i="82"/>
  <c r="C347" i="82"/>
  <c r="B347" i="82"/>
  <c r="A347" i="82"/>
  <c r="D346" i="82"/>
  <c r="C346" i="82"/>
  <c r="B346" i="82"/>
  <c r="A346" i="82"/>
  <c r="D345" i="82"/>
  <c r="C345" i="82"/>
  <c r="B345" i="82"/>
  <c r="A345" i="82"/>
  <c r="D344" i="82"/>
  <c r="C344" i="82"/>
  <c r="B344" i="82"/>
  <c r="A344" i="82"/>
  <c r="D343" i="82"/>
  <c r="C343" i="82"/>
  <c r="B343" i="82"/>
  <c r="A343" i="82"/>
  <c r="D342" i="82"/>
  <c r="C342" i="82"/>
  <c r="B342" i="82"/>
  <c r="A342" i="82"/>
  <c r="D341" i="82"/>
  <c r="C341" i="82"/>
  <c r="B341" i="82"/>
  <c r="A341" i="82"/>
  <c r="D340" i="82"/>
  <c r="C340" i="82"/>
  <c r="B340" i="82"/>
  <c r="A340" i="82"/>
  <c r="D339" i="82"/>
  <c r="C339" i="82"/>
  <c r="B339" i="82"/>
  <c r="A339" i="82"/>
  <c r="D338" i="82"/>
  <c r="C338" i="82"/>
  <c r="B338" i="82"/>
  <c r="A338" i="82"/>
  <c r="D337" i="82"/>
  <c r="C337" i="82"/>
  <c r="B337" i="82"/>
  <c r="A337" i="82"/>
  <c r="D336" i="82"/>
  <c r="C336" i="82"/>
  <c r="B336" i="82"/>
  <c r="A336" i="82"/>
  <c r="D335" i="82"/>
  <c r="C335" i="82"/>
  <c r="B335" i="82"/>
  <c r="A335" i="82"/>
  <c r="D334" i="82"/>
  <c r="C334" i="82"/>
  <c r="B334" i="82"/>
  <c r="A334" i="82"/>
  <c r="D333" i="82"/>
  <c r="C333" i="82"/>
  <c r="B333" i="82"/>
  <c r="A333" i="82"/>
  <c r="D332" i="82"/>
  <c r="C332" i="82"/>
  <c r="B332" i="82"/>
  <c r="A332" i="82"/>
  <c r="D331" i="82"/>
  <c r="C331" i="82"/>
  <c r="B331" i="82"/>
  <c r="A331" i="82"/>
  <c r="D330" i="82"/>
  <c r="C330" i="82"/>
  <c r="B330" i="82"/>
  <c r="A330" i="82"/>
  <c r="D329" i="82"/>
  <c r="C329" i="82"/>
  <c r="B329" i="82"/>
  <c r="A329" i="82"/>
  <c r="D328" i="82"/>
  <c r="C328" i="82"/>
  <c r="B328" i="82"/>
  <c r="A328" i="82"/>
  <c r="D327" i="82"/>
  <c r="C327" i="82"/>
  <c r="B327" i="82"/>
  <c r="A327" i="82"/>
  <c r="D326" i="82"/>
  <c r="C326" i="82"/>
  <c r="B326" i="82"/>
  <c r="A326" i="82"/>
  <c r="D325" i="82"/>
  <c r="C325" i="82"/>
  <c r="B325" i="82"/>
  <c r="A325" i="82"/>
  <c r="D324" i="82"/>
  <c r="C324" i="82"/>
  <c r="B324" i="82"/>
  <c r="A324" i="82"/>
  <c r="D323" i="82"/>
  <c r="C323" i="82"/>
  <c r="B323" i="82"/>
  <c r="A323" i="82"/>
  <c r="D322" i="82"/>
  <c r="C322" i="82"/>
  <c r="B322" i="82"/>
  <c r="A322" i="82"/>
  <c r="D321" i="82"/>
  <c r="C321" i="82"/>
  <c r="B321" i="82"/>
  <c r="A321" i="82"/>
  <c r="D320" i="82"/>
  <c r="C320" i="82"/>
  <c r="B320" i="82"/>
  <c r="A320" i="82"/>
  <c r="D319" i="82"/>
  <c r="C319" i="82"/>
  <c r="B319" i="82"/>
  <c r="A319" i="82"/>
  <c r="D318" i="82"/>
  <c r="C318" i="82"/>
  <c r="B318" i="82"/>
  <c r="A318" i="82"/>
  <c r="D317" i="82"/>
  <c r="C317" i="82"/>
  <c r="B317" i="82"/>
  <c r="A317" i="82"/>
  <c r="D316" i="82"/>
  <c r="C316" i="82"/>
  <c r="B316" i="82"/>
  <c r="A316" i="82"/>
  <c r="D315" i="82"/>
  <c r="C315" i="82"/>
  <c r="B315" i="82"/>
  <c r="A315" i="82"/>
  <c r="D314" i="82"/>
  <c r="C314" i="82"/>
  <c r="B314" i="82"/>
  <c r="A314" i="82"/>
  <c r="D313" i="82"/>
  <c r="C313" i="82"/>
  <c r="B313" i="82"/>
  <c r="A313" i="82"/>
  <c r="D312" i="82"/>
  <c r="C312" i="82"/>
  <c r="B312" i="82"/>
  <c r="A312" i="82"/>
  <c r="D311" i="82"/>
  <c r="C311" i="82"/>
  <c r="B311" i="82"/>
  <c r="A311" i="82"/>
  <c r="D310" i="82"/>
  <c r="C310" i="82"/>
  <c r="B310" i="82"/>
  <c r="A310" i="82"/>
  <c r="D309" i="82"/>
  <c r="C309" i="82"/>
  <c r="B309" i="82"/>
  <c r="A309" i="82"/>
  <c r="D308" i="82"/>
  <c r="C308" i="82"/>
  <c r="B308" i="82"/>
  <c r="A308" i="82"/>
  <c r="D307" i="82"/>
  <c r="C307" i="82"/>
  <c r="B307" i="82"/>
  <c r="A307" i="82"/>
  <c r="D306" i="82"/>
  <c r="C306" i="82"/>
  <c r="B306" i="82"/>
  <c r="A306" i="82"/>
  <c r="D305" i="82"/>
  <c r="C305" i="82"/>
  <c r="B305" i="82"/>
  <c r="A305" i="82"/>
  <c r="D304" i="82"/>
  <c r="C304" i="82"/>
  <c r="B304" i="82"/>
  <c r="A304" i="82"/>
  <c r="D303" i="82"/>
  <c r="C303" i="82"/>
  <c r="B303" i="82"/>
  <c r="A303" i="82"/>
  <c r="D302" i="82"/>
  <c r="C302" i="82"/>
  <c r="B302" i="82"/>
  <c r="A302" i="82"/>
  <c r="D301" i="82"/>
  <c r="C301" i="82"/>
  <c r="B301" i="82"/>
  <c r="A301" i="82"/>
  <c r="D300" i="82"/>
  <c r="C300" i="82"/>
  <c r="B300" i="82"/>
  <c r="A300" i="82"/>
  <c r="D299" i="82"/>
  <c r="C299" i="82"/>
  <c r="B299" i="82"/>
  <c r="A299" i="82"/>
  <c r="D298" i="82"/>
  <c r="C298" i="82"/>
  <c r="B298" i="82"/>
  <c r="A298" i="82"/>
  <c r="D297" i="82"/>
  <c r="C297" i="82"/>
  <c r="B297" i="82"/>
  <c r="A297" i="82"/>
  <c r="D296" i="82"/>
  <c r="C296" i="82"/>
  <c r="B296" i="82"/>
  <c r="A296" i="82"/>
  <c r="D295" i="82"/>
  <c r="C295" i="82"/>
  <c r="B295" i="82"/>
  <c r="A295" i="82"/>
  <c r="D294" i="82"/>
  <c r="C294" i="82"/>
  <c r="B294" i="82"/>
  <c r="A294" i="82"/>
  <c r="D293" i="82"/>
  <c r="C293" i="82"/>
  <c r="B293" i="82"/>
  <c r="A293" i="82"/>
  <c r="D292" i="82"/>
  <c r="C292" i="82"/>
  <c r="B292" i="82"/>
  <c r="A292" i="82"/>
  <c r="D291" i="82"/>
  <c r="C291" i="82"/>
  <c r="B291" i="82"/>
  <c r="A291" i="82"/>
  <c r="D290" i="82"/>
  <c r="C290" i="82"/>
  <c r="B290" i="82"/>
  <c r="A290" i="82"/>
  <c r="D289" i="82"/>
  <c r="C289" i="82"/>
  <c r="B289" i="82"/>
  <c r="A289" i="82"/>
  <c r="D288" i="82"/>
  <c r="C288" i="82"/>
  <c r="B288" i="82"/>
  <c r="A288" i="82"/>
  <c r="D287" i="82"/>
  <c r="C287" i="82"/>
  <c r="B287" i="82"/>
  <c r="A287" i="82"/>
  <c r="D286" i="82"/>
  <c r="C286" i="82"/>
  <c r="B286" i="82"/>
  <c r="A286" i="82"/>
  <c r="D285" i="82"/>
  <c r="C285" i="82"/>
  <c r="B285" i="82"/>
  <c r="A285" i="82"/>
  <c r="D284" i="82"/>
  <c r="C284" i="82"/>
  <c r="B284" i="82"/>
  <c r="A284" i="82"/>
  <c r="D283" i="82"/>
  <c r="C283" i="82"/>
  <c r="B283" i="82"/>
  <c r="A283" i="82"/>
  <c r="D282" i="82"/>
  <c r="C282" i="82"/>
  <c r="B282" i="82"/>
  <c r="A282" i="82"/>
  <c r="D281" i="82"/>
  <c r="C281" i="82"/>
  <c r="B281" i="82"/>
  <c r="A281" i="82"/>
  <c r="D280" i="82"/>
  <c r="C280" i="82"/>
  <c r="B280" i="82"/>
  <c r="A280" i="82"/>
  <c r="D279" i="82"/>
  <c r="C279" i="82"/>
  <c r="B279" i="82"/>
  <c r="A279" i="82"/>
  <c r="D278" i="82"/>
  <c r="C278" i="82"/>
  <c r="B278" i="82"/>
  <c r="A278" i="82"/>
  <c r="D277" i="82"/>
  <c r="C277" i="82"/>
  <c r="B277" i="82"/>
  <c r="A277" i="82"/>
  <c r="D276" i="82"/>
  <c r="C276" i="82"/>
  <c r="B276" i="82"/>
  <c r="A276" i="82"/>
  <c r="D275" i="82"/>
  <c r="C275" i="82"/>
  <c r="B275" i="82"/>
  <c r="A275" i="82"/>
  <c r="D274" i="82"/>
  <c r="C274" i="82"/>
  <c r="B274" i="82"/>
  <c r="A274" i="82"/>
  <c r="D273" i="82"/>
  <c r="C273" i="82"/>
  <c r="B273" i="82"/>
  <c r="A273" i="82"/>
  <c r="D272" i="82"/>
  <c r="C272" i="82"/>
  <c r="B272" i="82"/>
  <c r="A272" i="82"/>
  <c r="D271" i="82"/>
  <c r="C271" i="82"/>
  <c r="B271" i="82"/>
  <c r="A271" i="82"/>
  <c r="D270" i="82"/>
  <c r="C270" i="82"/>
  <c r="B270" i="82"/>
  <c r="A270" i="82"/>
  <c r="D269" i="82"/>
  <c r="C269" i="82"/>
  <c r="B269" i="82"/>
  <c r="A269" i="82"/>
  <c r="D268" i="82"/>
  <c r="C268" i="82"/>
  <c r="B268" i="82"/>
  <c r="A268" i="82"/>
  <c r="D267" i="82"/>
  <c r="C267" i="82"/>
  <c r="B267" i="82"/>
  <c r="A267" i="82"/>
  <c r="D266" i="82"/>
  <c r="C266" i="82"/>
  <c r="B266" i="82"/>
  <c r="A266" i="82"/>
  <c r="D265" i="82"/>
  <c r="C265" i="82"/>
  <c r="B265" i="82"/>
  <c r="A265" i="82"/>
  <c r="D264" i="82"/>
  <c r="C264" i="82"/>
  <c r="B264" i="82"/>
  <c r="A264" i="82"/>
  <c r="D263" i="82"/>
  <c r="C263" i="82"/>
  <c r="B263" i="82"/>
  <c r="A263" i="82"/>
  <c r="D262" i="82"/>
  <c r="C262" i="82"/>
  <c r="B262" i="82"/>
  <c r="A262" i="82"/>
  <c r="D261" i="82"/>
  <c r="C261" i="82"/>
  <c r="B261" i="82"/>
  <c r="A261" i="82"/>
  <c r="D260" i="82"/>
  <c r="C260" i="82"/>
  <c r="B260" i="82"/>
  <c r="A260" i="82"/>
  <c r="D259" i="82"/>
  <c r="C259" i="82"/>
  <c r="B259" i="82"/>
  <c r="A259" i="82"/>
  <c r="D258" i="82"/>
  <c r="C258" i="82"/>
  <c r="B258" i="82"/>
  <c r="A258" i="82"/>
  <c r="D257" i="82"/>
  <c r="C257" i="82"/>
  <c r="B257" i="82"/>
  <c r="A257" i="82"/>
  <c r="D256" i="82"/>
  <c r="C256" i="82"/>
  <c r="B256" i="82"/>
  <c r="A256" i="82"/>
  <c r="D255" i="82"/>
  <c r="C255" i="82"/>
  <c r="B255" i="82"/>
  <c r="A255" i="82"/>
  <c r="D254" i="82"/>
  <c r="C254" i="82"/>
  <c r="B254" i="82"/>
  <c r="A254" i="82"/>
  <c r="D253" i="82"/>
  <c r="C253" i="82"/>
  <c r="B253" i="82"/>
  <c r="A253" i="82"/>
  <c r="D252" i="82"/>
  <c r="C252" i="82"/>
  <c r="B252" i="82"/>
  <c r="A252" i="82"/>
  <c r="D251" i="82"/>
  <c r="C251" i="82"/>
  <c r="B251" i="82"/>
  <c r="A251" i="82"/>
  <c r="D250" i="82"/>
  <c r="C250" i="82"/>
  <c r="B250" i="82"/>
  <c r="A250" i="82"/>
  <c r="D249" i="82"/>
  <c r="C249" i="82"/>
  <c r="B249" i="82"/>
  <c r="A249" i="82"/>
  <c r="D248" i="82"/>
  <c r="C248" i="82"/>
  <c r="B248" i="82"/>
  <c r="A248" i="82"/>
  <c r="D247" i="82"/>
  <c r="C247" i="82"/>
  <c r="B247" i="82"/>
  <c r="A247" i="82"/>
  <c r="D246" i="82"/>
  <c r="C246" i="82"/>
  <c r="B246" i="82"/>
  <c r="A246" i="82"/>
  <c r="D245" i="82"/>
  <c r="C245" i="82"/>
  <c r="B245" i="82"/>
  <c r="A245" i="82"/>
  <c r="D244" i="82"/>
  <c r="C244" i="82"/>
  <c r="B244" i="82"/>
  <c r="A244" i="82"/>
  <c r="D243" i="82"/>
  <c r="C243" i="82"/>
  <c r="B243" i="82"/>
  <c r="A243" i="82"/>
  <c r="D242" i="82"/>
  <c r="C242" i="82"/>
  <c r="B242" i="82"/>
  <c r="A242" i="82"/>
  <c r="D241" i="82"/>
  <c r="C241" i="82"/>
  <c r="B241" i="82"/>
  <c r="A241" i="82"/>
  <c r="D240" i="82"/>
  <c r="C240" i="82"/>
  <c r="B240" i="82"/>
  <c r="A240" i="82"/>
  <c r="D239" i="82"/>
  <c r="C239" i="82"/>
  <c r="B239" i="82"/>
  <c r="A239" i="82"/>
  <c r="D238" i="82"/>
  <c r="C238" i="82"/>
  <c r="B238" i="82"/>
  <c r="A238" i="82"/>
  <c r="D237" i="82"/>
  <c r="C237" i="82"/>
  <c r="B237" i="82"/>
  <c r="A237" i="82"/>
  <c r="D236" i="82"/>
  <c r="C236" i="82"/>
  <c r="B236" i="82"/>
  <c r="A236" i="82"/>
  <c r="D235" i="82"/>
  <c r="C235" i="82"/>
  <c r="B235" i="82"/>
  <c r="A235" i="82"/>
  <c r="D234" i="82"/>
  <c r="C234" i="82"/>
  <c r="B234" i="82"/>
  <c r="A234" i="82"/>
  <c r="D233" i="82"/>
  <c r="C233" i="82"/>
  <c r="B233" i="82"/>
  <c r="A233" i="82"/>
  <c r="D232" i="82"/>
  <c r="C232" i="82"/>
  <c r="B232" i="82"/>
  <c r="A232" i="82"/>
  <c r="D231" i="82"/>
  <c r="C231" i="82"/>
  <c r="B231" i="82"/>
  <c r="A231" i="82"/>
  <c r="D230" i="82"/>
  <c r="C230" i="82"/>
  <c r="B230" i="82"/>
  <c r="A230" i="82"/>
  <c r="D229" i="82"/>
  <c r="C229" i="82"/>
  <c r="B229" i="82"/>
  <c r="A229" i="82"/>
  <c r="D228" i="82"/>
  <c r="C228" i="82"/>
  <c r="B228" i="82"/>
  <c r="A228" i="82"/>
  <c r="D227" i="82"/>
  <c r="C227" i="82"/>
  <c r="B227" i="82"/>
  <c r="A227" i="82"/>
  <c r="D226" i="82"/>
  <c r="C226" i="82"/>
  <c r="B226" i="82"/>
  <c r="A226" i="82"/>
  <c r="D225" i="82"/>
  <c r="C225" i="82"/>
  <c r="B225" i="82"/>
  <c r="A225" i="82"/>
  <c r="D224" i="82"/>
  <c r="C224" i="82"/>
  <c r="B224" i="82"/>
  <c r="A224" i="82"/>
  <c r="D223" i="82"/>
  <c r="C223" i="82"/>
  <c r="B223" i="82"/>
  <c r="A223" i="82"/>
  <c r="D222" i="82"/>
  <c r="C222" i="82"/>
  <c r="B222" i="82"/>
  <c r="A222" i="82"/>
  <c r="D221" i="82"/>
  <c r="C221" i="82"/>
  <c r="B221" i="82"/>
  <c r="A221" i="82"/>
  <c r="D220" i="82"/>
  <c r="C220" i="82"/>
  <c r="B220" i="82"/>
  <c r="A220" i="82"/>
  <c r="D219" i="82"/>
  <c r="C219" i="82"/>
  <c r="B219" i="82"/>
  <c r="A219" i="82"/>
  <c r="D218" i="82"/>
  <c r="C218" i="82"/>
  <c r="B218" i="82"/>
  <c r="A218" i="82"/>
  <c r="D217" i="82"/>
  <c r="C217" i="82"/>
  <c r="B217" i="82"/>
  <c r="A217" i="82"/>
  <c r="D216" i="82"/>
  <c r="C216" i="82"/>
  <c r="B216" i="82"/>
  <c r="A216" i="82"/>
  <c r="D215" i="82"/>
  <c r="C215" i="82"/>
  <c r="B215" i="82"/>
  <c r="A215" i="82"/>
  <c r="D214" i="82"/>
  <c r="C214" i="82"/>
  <c r="B214" i="82"/>
  <c r="A214" i="82"/>
  <c r="D213" i="82"/>
  <c r="C213" i="82"/>
  <c r="B213" i="82"/>
  <c r="A213" i="82"/>
  <c r="D212" i="82"/>
  <c r="C212" i="82"/>
  <c r="B212" i="82"/>
  <c r="A212" i="82"/>
  <c r="D211" i="82"/>
  <c r="C211" i="82"/>
  <c r="B211" i="82"/>
  <c r="A211" i="82"/>
  <c r="D210" i="82"/>
  <c r="C210" i="82"/>
  <c r="B210" i="82"/>
  <c r="A210" i="82"/>
  <c r="D209" i="82"/>
  <c r="C209" i="82"/>
  <c r="B209" i="82"/>
  <c r="A209" i="82"/>
  <c r="D208" i="82"/>
  <c r="C208" i="82"/>
  <c r="B208" i="82"/>
  <c r="A208" i="82"/>
  <c r="D207" i="82"/>
  <c r="C207" i="82"/>
  <c r="B207" i="82"/>
  <c r="A207" i="82"/>
  <c r="D206" i="82"/>
  <c r="C206" i="82"/>
  <c r="B206" i="82"/>
  <c r="A206" i="82"/>
  <c r="D205" i="82"/>
  <c r="C205" i="82"/>
  <c r="B205" i="82"/>
  <c r="A205" i="82"/>
  <c r="D204" i="82"/>
  <c r="C204" i="82"/>
  <c r="B204" i="82"/>
  <c r="A204" i="82"/>
  <c r="D203" i="82"/>
  <c r="C203" i="82"/>
  <c r="B203" i="82"/>
  <c r="A203" i="82"/>
  <c r="D202" i="82"/>
  <c r="C202" i="82"/>
  <c r="B202" i="82"/>
  <c r="A202" i="82"/>
  <c r="D201" i="82"/>
  <c r="C201" i="82"/>
  <c r="B201" i="82"/>
  <c r="A201" i="82"/>
  <c r="D200" i="82"/>
  <c r="C200" i="82"/>
  <c r="B200" i="82"/>
  <c r="A200" i="82"/>
  <c r="D199" i="82"/>
  <c r="C199" i="82"/>
  <c r="B199" i="82"/>
  <c r="A199" i="82"/>
  <c r="D198" i="82"/>
  <c r="C198" i="82"/>
  <c r="B198" i="82"/>
  <c r="A198" i="82"/>
  <c r="D197" i="82"/>
  <c r="C197" i="82"/>
  <c r="B197" i="82"/>
  <c r="A197" i="82"/>
  <c r="D196" i="82"/>
  <c r="C196" i="82"/>
  <c r="B196" i="82"/>
  <c r="A196" i="82"/>
  <c r="D195" i="82"/>
  <c r="C195" i="82"/>
  <c r="B195" i="82"/>
  <c r="A195" i="82"/>
  <c r="D194" i="82"/>
  <c r="C194" i="82"/>
  <c r="B194" i="82"/>
  <c r="A194" i="82"/>
  <c r="D193" i="82"/>
  <c r="C193" i="82"/>
  <c r="B193" i="82"/>
  <c r="A193" i="82"/>
  <c r="D192" i="82"/>
  <c r="C192" i="82"/>
  <c r="B192" i="82"/>
  <c r="A192" i="82"/>
  <c r="D191" i="82"/>
  <c r="C191" i="82"/>
  <c r="B191" i="82"/>
  <c r="A191" i="82"/>
  <c r="D190" i="82"/>
  <c r="C190" i="82"/>
  <c r="B190" i="82"/>
  <c r="A190" i="82"/>
  <c r="D189" i="82"/>
  <c r="C189" i="82"/>
  <c r="B189" i="82"/>
  <c r="A189" i="82"/>
  <c r="D188" i="82"/>
  <c r="C188" i="82"/>
  <c r="B188" i="82"/>
  <c r="A188" i="82"/>
  <c r="D187" i="82"/>
  <c r="C187" i="82"/>
  <c r="B187" i="82"/>
  <c r="A187" i="82"/>
  <c r="D186" i="82"/>
  <c r="C186" i="82"/>
  <c r="B186" i="82"/>
  <c r="A186" i="82"/>
  <c r="D185" i="82"/>
  <c r="C185" i="82"/>
  <c r="B185" i="82"/>
  <c r="A185" i="82"/>
  <c r="D184" i="82"/>
  <c r="C184" i="82"/>
  <c r="B184" i="82"/>
  <c r="A184" i="82"/>
  <c r="D183" i="82"/>
  <c r="C183" i="82"/>
  <c r="B183" i="82"/>
  <c r="A183" i="82"/>
  <c r="D182" i="82"/>
  <c r="C182" i="82"/>
  <c r="B182" i="82"/>
  <c r="A182" i="82"/>
  <c r="D181" i="82"/>
  <c r="C181" i="82"/>
  <c r="B181" i="82"/>
  <c r="A181" i="82"/>
  <c r="D180" i="82"/>
  <c r="C180" i="82"/>
  <c r="B180" i="82"/>
  <c r="A180" i="82"/>
  <c r="D179" i="82"/>
  <c r="C179" i="82"/>
  <c r="B179" i="82"/>
  <c r="A179" i="82"/>
  <c r="D178" i="82"/>
  <c r="C178" i="82"/>
  <c r="B178" i="82"/>
  <c r="A178" i="82"/>
  <c r="D177" i="82"/>
  <c r="C177" i="82"/>
  <c r="B177" i="82"/>
  <c r="A177" i="82"/>
  <c r="D176" i="82"/>
  <c r="C176" i="82"/>
  <c r="B176" i="82"/>
  <c r="A176" i="82"/>
  <c r="D175" i="82"/>
  <c r="C175" i="82"/>
  <c r="B175" i="82"/>
  <c r="A175" i="82"/>
  <c r="D174" i="82"/>
  <c r="C174" i="82"/>
  <c r="B174" i="82"/>
  <c r="A174" i="82"/>
  <c r="D173" i="82"/>
  <c r="C173" i="82"/>
  <c r="B173" i="82"/>
  <c r="A173" i="82"/>
  <c r="D172" i="82"/>
  <c r="C172" i="82"/>
  <c r="B172" i="82"/>
  <c r="A172" i="82"/>
  <c r="D171" i="82"/>
  <c r="C171" i="82"/>
  <c r="B171" i="82"/>
  <c r="A171" i="82"/>
  <c r="D170" i="82"/>
  <c r="C170" i="82"/>
  <c r="B170" i="82"/>
  <c r="A170" i="82"/>
  <c r="D169" i="82"/>
  <c r="C169" i="82"/>
  <c r="B169" i="82"/>
  <c r="A169" i="82"/>
  <c r="D168" i="82"/>
  <c r="C168" i="82"/>
  <c r="B168" i="82"/>
  <c r="A168" i="82"/>
  <c r="D167" i="82"/>
  <c r="C167" i="82"/>
  <c r="B167" i="82"/>
  <c r="A167" i="82"/>
  <c r="D166" i="82"/>
  <c r="C166" i="82"/>
  <c r="B166" i="82"/>
  <c r="A166" i="82"/>
  <c r="D165" i="82"/>
  <c r="C165" i="82"/>
  <c r="B165" i="82"/>
  <c r="A165" i="82"/>
  <c r="D164" i="82"/>
  <c r="C164" i="82"/>
  <c r="B164" i="82"/>
  <c r="A164" i="82"/>
  <c r="D163" i="82"/>
  <c r="C163" i="82"/>
  <c r="B163" i="82"/>
  <c r="A163" i="82"/>
  <c r="D162" i="82"/>
  <c r="C162" i="82"/>
  <c r="B162" i="82"/>
  <c r="A162" i="82"/>
  <c r="D161" i="82"/>
  <c r="C161" i="82"/>
  <c r="B161" i="82"/>
  <c r="A161" i="82"/>
  <c r="D160" i="82"/>
  <c r="C160" i="82"/>
  <c r="B160" i="82"/>
  <c r="A160" i="82"/>
  <c r="D159" i="82"/>
  <c r="C159" i="82"/>
  <c r="B159" i="82"/>
  <c r="A159" i="82"/>
  <c r="D158" i="82"/>
  <c r="C158" i="82"/>
  <c r="B158" i="82"/>
  <c r="A158" i="82"/>
  <c r="D157" i="82"/>
  <c r="C157" i="82"/>
  <c r="B157" i="82"/>
  <c r="A157" i="82"/>
  <c r="D156" i="82"/>
  <c r="C156" i="82"/>
  <c r="B156" i="82"/>
  <c r="A156" i="82"/>
  <c r="D155" i="82"/>
  <c r="C155" i="82"/>
  <c r="B155" i="82"/>
  <c r="A155" i="82"/>
  <c r="D154" i="82"/>
  <c r="C154" i="82"/>
  <c r="B154" i="82"/>
  <c r="A154" i="82"/>
  <c r="D153" i="82"/>
  <c r="C153" i="82"/>
  <c r="B153" i="82"/>
  <c r="A153" i="82"/>
  <c r="D152" i="82"/>
  <c r="C152" i="82"/>
  <c r="B152" i="82"/>
  <c r="A152" i="82"/>
  <c r="D151" i="82"/>
  <c r="C151" i="82"/>
  <c r="B151" i="82"/>
  <c r="A151" i="82"/>
  <c r="D150" i="82"/>
  <c r="C150" i="82"/>
  <c r="B150" i="82"/>
  <c r="A150" i="82"/>
  <c r="D149" i="82"/>
  <c r="C149" i="82"/>
  <c r="B149" i="82"/>
  <c r="A149" i="82"/>
  <c r="D148" i="82"/>
  <c r="C148" i="82"/>
  <c r="B148" i="82"/>
  <c r="A148" i="82"/>
  <c r="D147" i="82"/>
  <c r="C147" i="82"/>
  <c r="B147" i="82"/>
  <c r="A147" i="82"/>
  <c r="D146" i="82"/>
  <c r="C146" i="82"/>
  <c r="B146" i="82"/>
  <c r="A146" i="82"/>
  <c r="D145" i="82"/>
  <c r="C145" i="82"/>
  <c r="B145" i="82"/>
  <c r="A145" i="82"/>
  <c r="D144" i="82"/>
  <c r="C144" i="82"/>
  <c r="B144" i="82"/>
  <c r="A144" i="82"/>
  <c r="D143" i="82"/>
  <c r="C143" i="82"/>
  <c r="B143" i="82"/>
  <c r="A143" i="82"/>
  <c r="D142" i="82"/>
  <c r="C142" i="82"/>
  <c r="B142" i="82"/>
  <c r="A142" i="82"/>
  <c r="D141" i="82"/>
  <c r="C141" i="82"/>
  <c r="B141" i="82"/>
  <c r="A141" i="82"/>
  <c r="D140" i="82"/>
  <c r="C140" i="82"/>
  <c r="B140" i="82"/>
  <c r="A140" i="82"/>
  <c r="D139" i="82"/>
  <c r="C139" i="82"/>
  <c r="B139" i="82"/>
  <c r="A139" i="82"/>
  <c r="D138" i="82"/>
  <c r="C138" i="82"/>
  <c r="B138" i="82"/>
  <c r="A138" i="82"/>
  <c r="D137" i="82"/>
  <c r="C137" i="82"/>
  <c r="B137" i="82"/>
  <c r="A137" i="82"/>
  <c r="D136" i="82"/>
  <c r="C136" i="82"/>
  <c r="B136" i="82"/>
  <c r="A136" i="82"/>
  <c r="D135" i="82"/>
  <c r="C135" i="82"/>
  <c r="B135" i="82"/>
  <c r="A135" i="82"/>
  <c r="D134" i="82"/>
  <c r="C134" i="82"/>
  <c r="B134" i="82"/>
  <c r="A134" i="82"/>
  <c r="D133" i="82"/>
  <c r="C133" i="82"/>
  <c r="B133" i="82"/>
  <c r="A133" i="82"/>
  <c r="D132" i="82"/>
  <c r="C132" i="82"/>
  <c r="B132" i="82"/>
  <c r="A132" i="82"/>
  <c r="D131" i="82"/>
  <c r="C131" i="82"/>
  <c r="B131" i="82"/>
  <c r="A131" i="82"/>
  <c r="D130" i="82"/>
  <c r="C130" i="82"/>
  <c r="B130" i="82"/>
  <c r="A130" i="82"/>
  <c r="D129" i="82"/>
  <c r="C129" i="82"/>
  <c r="B129" i="82"/>
  <c r="A129" i="82"/>
  <c r="D128" i="82"/>
  <c r="C128" i="82"/>
  <c r="B128" i="82"/>
  <c r="A128" i="82"/>
  <c r="D127" i="82"/>
  <c r="C127" i="82"/>
  <c r="B127" i="82"/>
  <c r="A127" i="82"/>
  <c r="D126" i="82"/>
  <c r="C126" i="82"/>
  <c r="B126" i="82"/>
  <c r="A126" i="82"/>
  <c r="D125" i="82"/>
  <c r="C125" i="82"/>
  <c r="B125" i="82"/>
  <c r="A125" i="82"/>
  <c r="D124" i="82"/>
  <c r="C124" i="82"/>
  <c r="B124" i="82"/>
  <c r="A124" i="82"/>
  <c r="D123" i="82"/>
  <c r="C123" i="82"/>
  <c r="B123" i="82"/>
  <c r="A123" i="82"/>
  <c r="D122" i="82"/>
  <c r="C122" i="82"/>
  <c r="B122" i="82"/>
  <c r="A122" i="82"/>
  <c r="D121" i="82"/>
  <c r="C121" i="82"/>
  <c r="B121" i="82"/>
  <c r="A121" i="82"/>
  <c r="D120" i="82"/>
  <c r="C120" i="82"/>
  <c r="B120" i="82"/>
  <c r="A120" i="82"/>
  <c r="D119" i="82"/>
  <c r="C119" i="82"/>
  <c r="B119" i="82"/>
  <c r="A119" i="82"/>
  <c r="D118" i="82"/>
  <c r="C118" i="82"/>
  <c r="B118" i="82"/>
  <c r="A118" i="82"/>
  <c r="D117" i="82"/>
  <c r="C117" i="82"/>
  <c r="B117" i="82"/>
  <c r="A117" i="82"/>
  <c r="D116" i="82"/>
  <c r="C116" i="82"/>
  <c r="B116" i="82"/>
  <c r="A116" i="82"/>
  <c r="D115" i="82"/>
  <c r="C115" i="82"/>
  <c r="B115" i="82"/>
  <c r="A115" i="82"/>
  <c r="D114" i="82"/>
  <c r="C114" i="82"/>
  <c r="B114" i="82"/>
  <c r="A114" i="82"/>
  <c r="D113" i="82"/>
  <c r="C113" i="82"/>
  <c r="B113" i="82"/>
  <c r="A113" i="82"/>
  <c r="D112" i="82"/>
  <c r="C112" i="82"/>
  <c r="B112" i="82"/>
  <c r="A112" i="82"/>
  <c r="D111" i="82"/>
  <c r="C111" i="82"/>
  <c r="B111" i="82"/>
  <c r="A111" i="82"/>
  <c r="D110" i="82"/>
  <c r="C110" i="82"/>
  <c r="B110" i="82"/>
  <c r="A110" i="82"/>
  <c r="D109" i="82"/>
  <c r="C109" i="82"/>
  <c r="B109" i="82"/>
  <c r="A109" i="82"/>
  <c r="D108" i="82"/>
  <c r="C108" i="82"/>
  <c r="B108" i="82"/>
  <c r="A108" i="82"/>
  <c r="D107" i="82"/>
  <c r="C107" i="82"/>
  <c r="B107" i="82"/>
  <c r="A107" i="82"/>
  <c r="D106" i="82"/>
  <c r="C106" i="82"/>
  <c r="B106" i="82"/>
  <c r="A106" i="82"/>
  <c r="D105" i="82"/>
  <c r="C105" i="82"/>
  <c r="B105" i="82"/>
  <c r="A105" i="82"/>
  <c r="D104" i="82"/>
  <c r="C104" i="82"/>
  <c r="B104" i="82"/>
  <c r="A104" i="82"/>
  <c r="D103" i="82"/>
  <c r="C103" i="82"/>
  <c r="B103" i="82"/>
  <c r="A103" i="82"/>
  <c r="D102" i="82"/>
  <c r="C102" i="82"/>
  <c r="B102" i="82"/>
  <c r="A102" i="82"/>
  <c r="D101" i="82"/>
  <c r="C101" i="82"/>
  <c r="B101" i="82"/>
  <c r="A101" i="82"/>
  <c r="D100" i="82"/>
  <c r="C100" i="82"/>
  <c r="B100" i="82"/>
  <c r="A100" i="82"/>
  <c r="D99" i="82"/>
  <c r="C99" i="82"/>
  <c r="B99" i="82"/>
  <c r="A99" i="82"/>
  <c r="D98" i="82"/>
  <c r="C98" i="82"/>
  <c r="B98" i="82"/>
  <c r="A98" i="82"/>
  <c r="D97" i="82"/>
  <c r="C97" i="82"/>
  <c r="B97" i="82"/>
  <c r="A97" i="82"/>
  <c r="D96" i="82"/>
  <c r="C96" i="82"/>
  <c r="B96" i="82"/>
  <c r="A96" i="82"/>
  <c r="D95" i="82"/>
  <c r="C95" i="82"/>
  <c r="B95" i="82"/>
  <c r="A95" i="82"/>
  <c r="D94" i="82"/>
  <c r="C94" i="82"/>
  <c r="B94" i="82"/>
  <c r="A94" i="82"/>
  <c r="D93" i="82"/>
  <c r="C93" i="82"/>
  <c r="B93" i="82"/>
  <c r="A93" i="82"/>
  <c r="D92" i="82"/>
  <c r="C92" i="82"/>
  <c r="B92" i="82"/>
  <c r="A92" i="82"/>
  <c r="D91" i="82"/>
  <c r="C91" i="82"/>
  <c r="B91" i="82"/>
  <c r="A91" i="82"/>
  <c r="D90" i="82"/>
  <c r="C90" i="82"/>
  <c r="B90" i="82"/>
  <c r="A90" i="82"/>
  <c r="D89" i="82"/>
  <c r="C89" i="82"/>
  <c r="B89" i="82"/>
  <c r="A89" i="82"/>
  <c r="D88" i="82"/>
  <c r="C88" i="82"/>
  <c r="B88" i="82"/>
  <c r="A88" i="82"/>
  <c r="D87" i="82"/>
  <c r="C87" i="82"/>
  <c r="B87" i="82"/>
  <c r="A87" i="82"/>
  <c r="D86" i="82"/>
  <c r="C86" i="82"/>
  <c r="B86" i="82"/>
  <c r="A86" i="82"/>
  <c r="D85" i="82"/>
  <c r="C85" i="82"/>
  <c r="B85" i="82"/>
  <c r="A85" i="82"/>
  <c r="D84" i="82"/>
  <c r="C84" i="82"/>
  <c r="B84" i="82"/>
  <c r="A84" i="82"/>
  <c r="D83" i="82"/>
  <c r="C83" i="82"/>
  <c r="B83" i="82"/>
  <c r="A83" i="82"/>
  <c r="D82" i="82"/>
  <c r="C82" i="82"/>
  <c r="B82" i="82"/>
  <c r="A82" i="82"/>
  <c r="D81" i="82"/>
  <c r="C81" i="82"/>
  <c r="B81" i="82"/>
  <c r="A81" i="82"/>
  <c r="D80" i="82"/>
  <c r="C80" i="82"/>
  <c r="B80" i="82"/>
  <c r="A80" i="82"/>
  <c r="D79" i="82"/>
  <c r="C79" i="82"/>
  <c r="B79" i="82"/>
  <c r="A79" i="82"/>
  <c r="D78" i="82"/>
  <c r="C78" i="82"/>
  <c r="B78" i="82"/>
  <c r="A78" i="82"/>
  <c r="D77" i="82"/>
  <c r="C77" i="82"/>
  <c r="B77" i="82"/>
  <c r="A77" i="82"/>
  <c r="D76" i="82"/>
  <c r="C76" i="82"/>
  <c r="B76" i="82"/>
  <c r="A76" i="82"/>
  <c r="D75" i="82"/>
  <c r="C75" i="82"/>
  <c r="B75" i="82"/>
  <c r="A75" i="82"/>
  <c r="D74" i="82"/>
  <c r="C74" i="82"/>
  <c r="B74" i="82"/>
  <c r="A74" i="82"/>
  <c r="D73" i="82"/>
  <c r="C73" i="82"/>
  <c r="B73" i="82"/>
  <c r="A73" i="82"/>
  <c r="D72" i="82"/>
  <c r="C72" i="82"/>
  <c r="B72" i="82"/>
  <c r="A72" i="82"/>
  <c r="D71" i="82"/>
  <c r="C71" i="82"/>
  <c r="B71" i="82"/>
  <c r="A71" i="82"/>
  <c r="D70" i="82"/>
  <c r="C70" i="82"/>
  <c r="B70" i="82"/>
  <c r="A70" i="82"/>
  <c r="D69" i="82"/>
  <c r="C69" i="82"/>
  <c r="B69" i="82"/>
  <c r="A69" i="82"/>
  <c r="D68" i="82"/>
  <c r="C68" i="82"/>
  <c r="B68" i="82"/>
  <c r="A68" i="82"/>
  <c r="D67" i="82"/>
  <c r="C67" i="82"/>
  <c r="B67" i="82"/>
  <c r="A67" i="82"/>
  <c r="D66" i="82"/>
  <c r="C66" i="82"/>
  <c r="B66" i="82"/>
  <c r="A66" i="82"/>
  <c r="D65" i="82"/>
  <c r="C65" i="82"/>
  <c r="B65" i="82"/>
  <c r="A65" i="82"/>
  <c r="D64" i="82"/>
  <c r="C64" i="82"/>
  <c r="B64" i="82"/>
  <c r="A64" i="82"/>
  <c r="D63" i="82"/>
  <c r="C63" i="82"/>
  <c r="B63" i="82"/>
  <c r="A63" i="82"/>
  <c r="D62" i="82"/>
  <c r="C62" i="82"/>
  <c r="B62" i="82"/>
  <c r="A62" i="82"/>
  <c r="D61" i="82"/>
  <c r="C61" i="82"/>
  <c r="B61" i="82"/>
  <c r="A61" i="82"/>
  <c r="D60" i="82"/>
  <c r="C60" i="82"/>
  <c r="B60" i="82"/>
  <c r="A60" i="82"/>
  <c r="D59" i="82"/>
  <c r="C59" i="82"/>
  <c r="B59" i="82"/>
  <c r="A59" i="82"/>
  <c r="D58" i="82"/>
  <c r="C58" i="82"/>
  <c r="B58" i="82"/>
  <c r="A58" i="82"/>
  <c r="D57" i="82"/>
  <c r="C57" i="82"/>
  <c r="B57" i="82"/>
  <c r="A57" i="82"/>
  <c r="D56" i="82"/>
  <c r="C56" i="82"/>
  <c r="B56" i="82"/>
  <c r="A56" i="82"/>
  <c r="D55" i="82"/>
  <c r="C55" i="82"/>
  <c r="B55" i="82"/>
  <c r="A55" i="82"/>
  <c r="D54" i="82"/>
  <c r="C54" i="82"/>
  <c r="B54" i="82"/>
  <c r="A54" i="82"/>
  <c r="D53" i="82"/>
  <c r="C53" i="82"/>
  <c r="B53" i="82"/>
  <c r="A53" i="82"/>
  <c r="D52" i="82"/>
  <c r="C52" i="82"/>
  <c r="B52" i="82"/>
  <c r="A52" i="82"/>
  <c r="D51" i="82"/>
  <c r="C51" i="82"/>
  <c r="B51" i="82"/>
  <c r="A51" i="82"/>
  <c r="D50" i="82"/>
  <c r="C50" i="82"/>
  <c r="B50" i="82"/>
  <c r="A50" i="82"/>
  <c r="D49" i="82"/>
  <c r="C49" i="82"/>
  <c r="B49" i="82"/>
  <c r="A49" i="82"/>
  <c r="D48" i="82"/>
  <c r="C48" i="82"/>
  <c r="B48" i="82"/>
  <c r="A48" i="82"/>
  <c r="D47" i="82"/>
  <c r="C47" i="82"/>
  <c r="B47" i="82"/>
  <c r="A47" i="82"/>
  <c r="D46" i="82"/>
  <c r="C46" i="82"/>
  <c r="B46" i="82"/>
  <c r="A46" i="82"/>
  <c r="D45" i="82"/>
  <c r="C45" i="82"/>
  <c r="B45" i="82"/>
  <c r="A45" i="82"/>
  <c r="D44" i="82"/>
  <c r="C44" i="82"/>
  <c r="B44" i="82"/>
  <c r="A44" i="82"/>
  <c r="D43" i="82"/>
  <c r="C43" i="82"/>
  <c r="B43" i="82"/>
  <c r="A43" i="82"/>
  <c r="D42" i="82"/>
  <c r="C42" i="82"/>
  <c r="B42" i="82"/>
  <c r="A42" i="82"/>
  <c r="D41" i="82"/>
  <c r="C41" i="82"/>
  <c r="B41" i="82"/>
  <c r="A41" i="82"/>
  <c r="D40" i="82"/>
  <c r="C40" i="82"/>
  <c r="B40" i="82"/>
  <c r="A40" i="82"/>
  <c r="D39" i="82"/>
  <c r="C39" i="82"/>
  <c r="B39" i="82"/>
  <c r="A39" i="82"/>
  <c r="D38" i="82"/>
  <c r="C38" i="82"/>
  <c r="B38" i="82"/>
  <c r="A38" i="82"/>
  <c r="D37" i="82"/>
  <c r="C37" i="82"/>
  <c r="B37" i="82"/>
  <c r="A37" i="82"/>
  <c r="D36" i="82"/>
  <c r="C36" i="82"/>
  <c r="B36" i="82"/>
  <c r="A36" i="82"/>
  <c r="D35" i="82"/>
  <c r="C35" i="82"/>
  <c r="B35" i="82"/>
  <c r="A35" i="82"/>
  <c r="D34" i="82"/>
  <c r="C34" i="82"/>
  <c r="B34" i="82"/>
  <c r="A34" i="82"/>
  <c r="D33" i="82"/>
  <c r="C33" i="82"/>
  <c r="B33" i="82"/>
  <c r="A33" i="82"/>
  <c r="D32" i="82"/>
  <c r="C32" i="82"/>
  <c r="B32" i="82"/>
  <c r="A32" i="82"/>
  <c r="D31" i="82"/>
  <c r="C31" i="82"/>
  <c r="B31" i="82"/>
  <c r="A31" i="82"/>
  <c r="D30" i="82"/>
  <c r="C30" i="82"/>
  <c r="B30" i="82"/>
  <c r="A30" i="82"/>
  <c r="D29" i="82"/>
  <c r="C29" i="82"/>
  <c r="B29" i="82"/>
  <c r="A29" i="82"/>
  <c r="D28" i="82"/>
  <c r="C28" i="82"/>
  <c r="B28" i="82"/>
  <c r="A28" i="82"/>
  <c r="D27" i="82"/>
  <c r="C27" i="82"/>
  <c r="B27" i="82"/>
  <c r="A27" i="82"/>
  <c r="D26" i="82"/>
  <c r="C26" i="82"/>
  <c r="B26" i="82"/>
  <c r="A26" i="82"/>
  <c r="D25" i="82"/>
  <c r="C25" i="82"/>
  <c r="B25" i="82"/>
  <c r="A25" i="82"/>
  <c r="D24" i="82"/>
  <c r="C24" i="82"/>
  <c r="B24" i="82"/>
  <c r="A24" i="82"/>
  <c r="D23" i="82"/>
  <c r="C23" i="82"/>
  <c r="B23" i="82"/>
  <c r="A23" i="82"/>
  <c r="D22" i="82"/>
  <c r="C22" i="82"/>
  <c r="B22" i="82"/>
  <c r="A22" i="82"/>
  <c r="D21" i="82"/>
  <c r="C21" i="82"/>
  <c r="B21" i="82"/>
  <c r="A21" i="82"/>
  <c r="D20" i="82"/>
  <c r="C20" i="82"/>
  <c r="B20" i="82"/>
  <c r="A20" i="82"/>
  <c r="D19" i="82"/>
  <c r="C19" i="82"/>
  <c r="B19" i="82"/>
  <c r="A19" i="82"/>
  <c r="D18" i="82"/>
  <c r="C18" i="82"/>
  <c r="B18" i="82"/>
  <c r="A18" i="82"/>
  <c r="D17" i="82"/>
  <c r="C17" i="82"/>
  <c r="B17" i="82"/>
  <c r="A17" i="82"/>
  <c r="D16" i="82"/>
  <c r="C16" i="82"/>
  <c r="B16" i="82"/>
  <c r="A16" i="82"/>
  <c r="D15" i="82"/>
  <c r="C15" i="82"/>
  <c r="B15" i="82"/>
  <c r="A15" i="82"/>
  <c r="D14" i="82"/>
  <c r="C14" i="82"/>
  <c r="B14" i="82"/>
  <c r="A14" i="82"/>
  <c r="D13" i="82"/>
  <c r="C13" i="82"/>
  <c r="B13" i="82"/>
  <c r="A13" i="82"/>
  <c r="K9" i="82"/>
  <c r="K8" i="82"/>
  <c r="K7" i="82"/>
  <c r="E7" i="82"/>
  <c r="K6" i="82"/>
  <c r="E6" i="82"/>
  <c r="K5" i="82"/>
  <c r="E5" i="82"/>
  <c r="A4" i="82"/>
  <c r="A3" i="82"/>
  <c r="A2" i="82"/>
  <c r="D512" i="81"/>
  <c r="C512" i="81"/>
  <c r="B512" i="81"/>
  <c r="A512" i="81"/>
  <c r="D511" i="81"/>
  <c r="C511" i="81"/>
  <c r="B511" i="81"/>
  <c r="A511" i="81"/>
  <c r="D510" i="81"/>
  <c r="C510" i="81"/>
  <c r="B510" i="81"/>
  <c r="A510" i="81"/>
  <c r="D509" i="81"/>
  <c r="C509" i="81"/>
  <c r="B509" i="81"/>
  <c r="A509" i="81"/>
  <c r="D508" i="81"/>
  <c r="C508" i="81"/>
  <c r="B508" i="81"/>
  <c r="A508" i="81"/>
  <c r="D507" i="81"/>
  <c r="C507" i="81"/>
  <c r="B507" i="81"/>
  <c r="A507" i="81"/>
  <c r="D506" i="81"/>
  <c r="C506" i="81"/>
  <c r="B506" i="81"/>
  <c r="A506" i="81"/>
  <c r="D505" i="81"/>
  <c r="C505" i="81"/>
  <c r="B505" i="81"/>
  <c r="A505" i="81"/>
  <c r="D504" i="81"/>
  <c r="C504" i="81"/>
  <c r="B504" i="81"/>
  <c r="A504" i="81"/>
  <c r="D503" i="81"/>
  <c r="C503" i="81"/>
  <c r="B503" i="81"/>
  <c r="A503" i="81"/>
  <c r="D502" i="81"/>
  <c r="C502" i="81"/>
  <c r="B502" i="81"/>
  <c r="A502" i="81"/>
  <c r="D501" i="81"/>
  <c r="C501" i="81"/>
  <c r="B501" i="81"/>
  <c r="A501" i="81"/>
  <c r="D500" i="81"/>
  <c r="C500" i="81"/>
  <c r="B500" i="81"/>
  <c r="A500" i="81"/>
  <c r="D499" i="81"/>
  <c r="C499" i="81"/>
  <c r="B499" i="81"/>
  <c r="A499" i="81"/>
  <c r="D498" i="81"/>
  <c r="C498" i="81"/>
  <c r="B498" i="81"/>
  <c r="A498" i="81"/>
  <c r="D497" i="81"/>
  <c r="C497" i="81"/>
  <c r="B497" i="81"/>
  <c r="A497" i="81"/>
  <c r="D496" i="81"/>
  <c r="C496" i="81"/>
  <c r="B496" i="81"/>
  <c r="A496" i="81"/>
  <c r="D495" i="81"/>
  <c r="C495" i="81"/>
  <c r="B495" i="81"/>
  <c r="A495" i="81"/>
  <c r="D494" i="81"/>
  <c r="C494" i="81"/>
  <c r="B494" i="81"/>
  <c r="A494" i="81"/>
  <c r="D493" i="81"/>
  <c r="C493" i="81"/>
  <c r="B493" i="81"/>
  <c r="A493" i="81"/>
  <c r="D492" i="81"/>
  <c r="C492" i="81"/>
  <c r="B492" i="81"/>
  <c r="A492" i="81"/>
  <c r="D491" i="81"/>
  <c r="C491" i="81"/>
  <c r="B491" i="81"/>
  <c r="A491" i="81"/>
  <c r="D490" i="81"/>
  <c r="C490" i="81"/>
  <c r="B490" i="81"/>
  <c r="A490" i="81"/>
  <c r="D489" i="81"/>
  <c r="C489" i="81"/>
  <c r="B489" i="81"/>
  <c r="A489" i="81"/>
  <c r="D488" i="81"/>
  <c r="C488" i="81"/>
  <c r="B488" i="81"/>
  <c r="A488" i="81"/>
  <c r="D487" i="81"/>
  <c r="C487" i="81"/>
  <c r="B487" i="81"/>
  <c r="A487" i="81"/>
  <c r="D486" i="81"/>
  <c r="C486" i="81"/>
  <c r="B486" i="81"/>
  <c r="A486" i="81"/>
  <c r="D485" i="81"/>
  <c r="C485" i="81"/>
  <c r="B485" i="81"/>
  <c r="A485" i="81"/>
  <c r="D484" i="81"/>
  <c r="C484" i="81"/>
  <c r="B484" i="81"/>
  <c r="A484" i="81"/>
  <c r="D483" i="81"/>
  <c r="C483" i="81"/>
  <c r="B483" i="81"/>
  <c r="A483" i="81"/>
  <c r="D482" i="81"/>
  <c r="C482" i="81"/>
  <c r="B482" i="81"/>
  <c r="A482" i="81"/>
  <c r="D481" i="81"/>
  <c r="C481" i="81"/>
  <c r="B481" i="81"/>
  <c r="A481" i="81"/>
  <c r="D480" i="81"/>
  <c r="C480" i="81"/>
  <c r="B480" i="81"/>
  <c r="A480" i="81"/>
  <c r="D479" i="81"/>
  <c r="C479" i="81"/>
  <c r="B479" i="81"/>
  <c r="A479" i="81"/>
  <c r="D478" i="81"/>
  <c r="C478" i="81"/>
  <c r="B478" i="81"/>
  <c r="A478" i="81"/>
  <c r="D477" i="81"/>
  <c r="C477" i="81"/>
  <c r="B477" i="81"/>
  <c r="A477" i="81"/>
  <c r="D476" i="81"/>
  <c r="C476" i="81"/>
  <c r="B476" i="81"/>
  <c r="A476" i="81"/>
  <c r="D475" i="81"/>
  <c r="C475" i="81"/>
  <c r="B475" i="81"/>
  <c r="A475" i="81"/>
  <c r="D474" i="81"/>
  <c r="C474" i="81"/>
  <c r="B474" i="81"/>
  <c r="A474" i="81"/>
  <c r="D473" i="81"/>
  <c r="C473" i="81"/>
  <c r="B473" i="81"/>
  <c r="A473" i="81"/>
  <c r="D472" i="81"/>
  <c r="C472" i="81"/>
  <c r="B472" i="81"/>
  <c r="A472" i="81"/>
  <c r="D471" i="81"/>
  <c r="C471" i="81"/>
  <c r="B471" i="81"/>
  <c r="A471" i="81"/>
  <c r="D470" i="81"/>
  <c r="C470" i="81"/>
  <c r="B470" i="81"/>
  <c r="A470" i="81"/>
  <c r="D469" i="81"/>
  <c r="C469" i="81"/>
  <c r="B469" i="81"/>
  <c r="A469" i="81"/>
  <c r="D468" i="81"/>
  <c r="C468" i="81"/>
  <c r="B468" i="81"/>
  <c r="A468" i="81"/>
  <c r="D467" i="81"/>
  <c r="C467" i="81"/>
  <c r="B467" i="81"/>
  <c r="A467" i="81"/>
  <c r="D466" i="81"/>
  <c r="C466" i="81"/>
  <c r="B466" i="81"/>
  <c r="A466" i="81"/>
  <c r="D465" i="81"/>
  <c r="C465" i="81"/>
  <c r="B465" i="81"/>
  <c r="A465" i="81"/>
  <c r="D464" i="81"/>
  <c r="C464" i="81"/>
  <c r="B464" i="81"/>
  <c r="A464" i="81"/>
  <c r="D463" i="81"/>
  <c r="C463" i="81"/>
  <c r="B463" i="81"/>
  <c r="A463" i="81"/>
  <c r="D462" i="81"/>
  <c r="C462" i="81"/>
  <c r="B462" i="81"/>
  <c r="A462" i="81"/>
  <c r="D461" i="81"/>
  <c r="C461" i="81"/>
  <c r="B461" i="81"/>
  <c r="A461" i="81"/>
  <c r="D460" i="81"/>
  <c r="C460" i="81"/>
  <c r="B460" i="81"/>
  <c r="A460" i="81"/>
  <c r="D459" i="81"/>
  <c r="C459" i="81"/>
  <c r="B459" i="81"/>
  <c r="A459" i="81"/>
  <c r="D458" i="81"/>
  <c r="C458" i="81"/>
  <c r="B458" i="81"/>
  <c r="A458" i="81"/>
  <c r="D457" i="81"/>
  <c r="C457" i="81"/>
  <c r="B457" i="81"/>
  <c r="A457" i="81"/>
  <c r="D456" i="81"/>
  <c r="C456" i="81"/>
  <c r="B456" i="81"/>
  <c r="A456" i="81"/>
  <c r="D455" i="81"/>
  <c r="C455" i="81"/>
  <c r="B455" i="81"/>
  <c r="A455" i="81"/>
  <c r="D454" i="81"/>
  <c r="C454" i="81"/>
  <c r="B454" i="81"/>
  <c r="A454" i="81"/>
  <c r="D453" i="81"/>
  <c r="C453" i="81"/>
  <c r="B453" i="81"/>
  <c r="A453" i="81"/>
  <c r="D452" i="81"/>
  <c r="C452" i="81"/>
  <c r="B452" i="81"/>
  <c r="A452" i="81"/>
  <c r="D451" i="81"/>
  <c r="C451" i="81"/>
  <c r="B451" i="81"/>
  <c r="A451" i="81"/>
  <c r="D450" i="81"/>
  <c r="C450" i="81"/>
  <c r="B450" i="81"/>
  <c r="A450" i="81"/>
  <c r="D449" i="81"/>
  <c r="C449" i="81"/>
  <c r="B449" i="81"/>
  <c r="A449" i="81"/>
  <c r="D448" i="81"/>
  <c r="C448" i="81"/>
  <c r="B448" i="81"/>
  <c r="A448" i="81"/>
  <c r="D447" i="81"/>
  <c r="C447" i="81"/>
  <c r="B447" i="81"/>
  <c r="A447" i="81"/>
  <c r="D446" i="81"/>
  <c r="C446" i="81"/>
  <c r="B446" i="81"/>
  <c r="A446" i="81"/>
  <c r="D445" i="81"/>
  <c r="C445" i="81"/>
  <c r="B445" i="81"/>
  <c r="A445" i="81"/>
  <c r="D444" i="81"/>
  <c r="C444" i="81"/>
  <c r="B444" i="81"/>
  <c r="A444" i="81"/>
  <c r="D443" i="81"/>
  <c r="C443" i="81"/>
  <c r="B443" i="81"/>
  <c r="A443" i="81"/>
  <c r="D442" i="81"/>
  <c r="C442" i="81"/>
  <c r="B442" i="81"/>
  <c r="A442" i="81"/>
  <c r="D441" i="81"/>
  <c r="C441" i="81"/>
  <c r="B441" i="81"/>
  <c r="A441" i="81"/>
  <c r="D440" i="81"/>
  <c r="C440" i="81"/>
  <c r="B440" i="81"/>
  <c r="A440" i="81"/>
  <c r="D439" i="81"/>
  <c r="C439" i="81"/>
  <c r="B439" i="81"/>
  <c r="A439" i="81"/>
  <c r="D438" i="81"/>
  <c r="C438" i="81"/>
  <c r="B438" i="81"/>
  <c r="A438" i="81"/>
  <c r="D437" i="81"/>
  <c r="C437" i="81"/>
  <c r="B437" i="81"/>
  <c r="A437" i="81"/>
  <c r="D436" i="81"/>
  <c r="C436" i="81"/>
  <c r="B436" i="81"/>
  <c r="A436" i="81"/>
  <c r="D435" i="81"/>
  <c r="C435" i="81"/>
  <c r="B435" i="81"/>
  <c r="A435" i="81"/>
  <c r="D434" i="81"/>
  <c r="C434" i="81"/>
  <c r="B434" i="81"/>
  <c r="A434" i="81"/>
  <c r="D433" i="81"/>
  <c r="C433" i="81"/>
  <c r="B433" i="81"/>
  <c r="A433" i="81"/>
  <c r="D432" i="81"/>
  <c r="C432" i="81"/>
  <c r="B432" i="81"/>
  <c r="A432" i="81"/>
  <c r="D431" i="81"/>
  <c r="C431" i="81"/>
  <c r="B431" i="81"/>
  <c r="A431" i="81"/>
  <c r="D430" i="81"/>
  <c r="C430" i="81"/>
  <c r="B430" i="81"/>
  <c r="A430" i="81"/>
  <c r="D429" i="81"/>
  <c r="C429" i="81"/>
  <c r="B429" i="81"/>
  <c r="A429" i="81"/>
  <c r="D428" i="81"/>
  <c r="C428" i="81"/>
  <c r="B428" i="81"/>
  <c r="A428" i="81"/>
  <c r="D427" i="81"/>
  <c r="C427" i="81"/>
  <c r="B427" i="81"/>
  <c r="A427" i="81"/>
  <c r="D426" i="81"/>
  <c r="C426" i="81"/>
  <c r="B426" i="81"/>
  <c r="A426" i="81"/>
  <c r="D425" i="81"/>
  <c r="C425" i="81"/>
  <c r="B425" i="81"/>
  <c r="A425" i="81"/>
  <c r="D424" i="81"/>
  <c r="C424" i="81"/>
  <c r="B424" i="81"/>
  <c r="A424" i="81"/>
  <c r="D423" i="81"/>
  <c r="C423" i="81"/>
  <c r="B423" i="81"/>
  <c r="A423" i="81"/>
  <c r="D422" i="81"/>
  <c r="C422" i="81"/>
  <c r="B422" i="81"/>
  <c r="A422" i="81"/>
  <c r="D421" i="81"/>
  <c r="C421" i="81"/>
  <c r="B421" i="81"/>
  <c r="A421" i="81"/>
  <c r="D420" i="81"/>
  <c r="C420" i="81"/>
  <c r="B420" i="81"/>
  <c r="A420" i="81"/>
  <c r="D419" i="81"/>
  <c r="C419" i="81"/>
  <c r="B419" i="81"/>
  <c r="A419" i="81"/>
  <c r="D418" i="81"/>
  <c r="C418" i="81"/>
  <c r="B418" i="81"/>
  <c r="A418" i="81"/>
  <c r="D417" i="81"/>
  <c r="C417" i="81"/>
  <c r="B417" i="81"/>
  <c r="A417" i="81"/>
  <c r="D416" i="81"/>
  <c r="C416" i="81"/>
  <c r="B416" i="81"/>
  <c r="A416" i="81"/>
  <c r="D415" i="81"/>
  <c r="C415" i="81"/>
  <c r="B415" i="81"/>
  <c r="A415" i="81"/>
  <c r="D414" i="81"/>
  <c r="C414" i="81"/>
  <c r="B414" i="81"/>
  <c r="A414" i="81"/>
  <c r="D413" i="81"/>
  <c r="C413" i="81"/>
  <c r="B413" i="81"/>
  <c r="A413" i="81"/>
  <c r="D412" i="81"/>
  <c r="C412" i="81"/>
  <c r="B412" i="81"/>
  <c r="A412" i="81"/>
  <c r="D411" i="81"/>
  <c r="C411" i="81"/>
  <c r="B411" i="81"/>
  <c r="A411" i="81"/>
  <c r="D410" i="81"/>
  <c r="C410" i="81"/>
  <c r="B410" i="81"/>
  <c r="A410" i="81"/>
  <c r="D409" i="81"/>
  <c r="C409" i="81"/>
  <c r="B409" i="81"/>
  <c r="A409" i="81"/>
  <c r="D408" i="81"/>
  <c r="C408" i="81"/>
  <c r="B408" i="81"/>
  <c r="A408" i="81"/>
  <c r="D407" i="81"/>
  <c r="C407" i="81"/>
  <c r="B407" i="81"/>
  <c r="A407" i="81"/>
  <c r="D406" i="81"/>
  <c r="C406" i="81"/>
  <c r="B406" i="81"/>
  <c r="A406" i="81"/>
  <c r="D405" i="81"/>
  <c r="C405" i="81"/>
  <c r="B405" i="81"/>
  <c r="A405" i="81"/>
  <c r="D404" i="81"/>
  <c r="C404" i="81"/>
  <c r="B404" i="81"/>
  <c r="A404" i="81"/>
  <c r="D403" i="81"/>
  <c r="C403" i="81"/>
  <c r="B403" i="81"/>
  <c r="A403" i="81"/>
  <c r="D402" i="81"/>
  <c r="C402" i="81"/>
  <c r="B402" i="81"/>
  <c r="A402" i="81"/>
  <c r="D401" i="81"/>
  <c r="C401" i="81"/>
  <c r="B401" i="81"/>
  <c r="A401" i="81"/>
  <c r="D400" i="81"/>
  <c r="C400" i="81"/>
  <c r="B400" i="81"/>
  <c r="A400" i="81"/>
  <c r="D399" i="81"/>
  <c r="C399" i="81"/>
  <c r="B399" i="81"/>
  <c r="A399" i="81"/>
  <c r="D398" i="81"/>
  <c r="C398" i="81"/>
  <c r="B398" i="81"/>
  <c r="A398" i="81"/>
  <c r="D397" i="81"/>
  <c r="C397" i="81"/>
  <c r="B397" i="81"/>
  <c r="A397" i="81"/>
  <c r="D396" i="81"/>
  <c r="C396" i="81"/>
  <c r="B396" i="81"/>
  <c r="A396" i="81"/>
  <c r="D395" i="81"/>
  <c r="C395" i="81"/>
  <c r="B395" i="81"/>
  <c r="A395" i="81"/>
  <c r="D394" i="81"/>
  <c r="C394" i="81"/>
  <c r="B394" i="81"/>
  <c r="A394" i="81"/>
  <c r="D393" i="81"/>
  <c r="C393" i="81"/>
  <c r="B393" i="81"/>
  <c r="A393" i="81"/>
  <c r="D392" i="81"/>
  <c r="C392" i="81"/>
  <c r="B392" i="81"/>
  <c r="A392" i="81"/>
  <c r="D391" i="81"/>
  <c r="C391" i="81"/>
  <c r="B391" i="81"/>
  <c r="A391" i="81"/>
  <c r="D390" i="81"/>
  <c r="C390" i="81"/>
  <c r="B390" i="81"/>
  <c r="A390" i="81"/>
  <c r="D389" i="81"/>
  <c r="C389" i="81"/>
  <c r="B389" i="81"/>
  <c r="A389" i="81"/>
  <c r="D388" i="81"/>
  <c r="C388" i="81"/>
  <c r="B388" i="81"/>
  <c r="A388" i="81"/>
  <c r="D387" i="81"/>
  <c r="C387" i="81"/>
  <c r="B387" i="81"/>
  <c r="A387" i="81"/>
  <c r="D386" i="81"/>
  <c r="C386" i="81"/>
  <c r="B386" i="81"/>
  <c r="A386" i="81"/>
  <c r="D385" i="81"/>
  <c r="C385" i="81"/>
  <c r="B385" i="81"/>
  <c r="A385" i="81"/>
  <c r="D384" i="81"/>
  <c r="C384" i="81"/>
  <c r="B384" i="81"/>
  <c r="A384" i="81"/>
  <c r="D383" i="81"/>
  <c r="C383" i="81"/>
  <c r="B383" i="81"/>
  <c r="A383" i="81"/>
  <c r="D382" i="81"/>
  <c r="C382" i="81"/>
  <c r="B382" i="81"/>
  <c r="A382" i="81"/>
  <c r="D381" i="81"/>
  <c r="C381" i="81"/>
  <c r="B381" i="81"/>
  <c r="A381" i="81"/>
  <c r="D380" i="81"/>
  <c r="C380" i="81"/>
  <c r="B380" i="81"/>
  <c r="A380" i="81"/>
  <c r="D379" i="81"/>
  <c r="C379" i="81"/>
  <c r="B379" i="81"/>
  <c r="A379" i="81"/>
  <c r="D378" i="81"/>
  <c r="C378" i="81"/>
  <c r="B378" i="81"/>
  <c r="A378" i="81"/>
  <c r="D377" i="81"/>
  <c r="C377" i="81"/>
  <c r="B377" i="81"/>
  <c r="A377" i="81"/>
  <c r="D376" i="81"/>
  <c r="C376" i="81"/>
  <c r="B376" i="81"/>
  <c r="A376" i="81"/>
  <c r="D375" i="81"/>
  <c r="C375" i="81"/>
  <c r="B375" i="81"/>
  <c r="A375" i="81"/>
  <c r="D374" i="81"/>
  <c r="C374" i="81"/>
  <c r="B374" i="81"/>
  <c r="A374" i="81"/>
  <c r="D373" i="81"/>
  <c r="C373" i="81"/>
  <c r="B373" i="81"/>
  <c r="A373" i="81"/>
  <c r="D372" i="81"/>
  <c r="C372" i="81"/>
  <c r="B372" i="81"/>
  <c r="A372" i="81"/>
  <c r="D371" i="81"/>
  <c r="C371" i="81"/>
  <c r="B371" i="81"/>
  <c r="A371" i="81"/>
  <c r="D370" i="81"/>
  <c r="C370" i="81"/>
  <c r="B370" i="81"/>
  <c r="A370" i="81"/>
  <c r="D369" i="81"/>
  <c r="C369" i="81"/>
  <c r="B369" i="81"/>
  <c r="A369" i="81"/>
  <c r="D368" i="81"/>
  <c r="C368" i="81"/>
  <c r="B368" i="81"/>
  <c r="A368" i="81"/>
  <c r="D367" i="81"/>
  <c r="C367" i="81"/>
  <c r="B367" i="81"/>
  <c r="A367" i="81"/>
  <c r="D366" i="81"/>
  <c r="C366" i="81"/>
  <c r="B366" i="81"/>
  <c r="A366" i="81"/>
  <c r="D365" i="81"/>
  <c r="C365" i="81"/>
  <c r="B365" i="81"/>
  <c r="A365" i="81"/>
  <c r="D364" i="81"/>
  <c r="C364" i="81"/>
  <c r="B364" i="81"/>
  <c r="A364" i="81"/>
  <c r="D363" i="81"/>
  <c r="C363" i="81"/>
  <c r="B363" i="81"/>
  <c r="A363" i="81"/>
  <c r="D362" i="81"/>
  <c r="C362" i="81"/>
  <c r="B362" i="81"/>
  <c r="A362" i="81"/>
  <c r="D361" i="81"/>
  <c r="C361" i="81"/>
  <c r="B361" i="81"/>
  <c r="A361" i="81"/>
  <c r="D360" i="81"/>
  <c r="C360" i="81"/>
  <c r="B360" i="81"/>
  <c r="A360" i="81"/>
  <c r="D359" i="81"/>
  <c r="C359" i="81"/>
  <c r="B359" i="81"/>
  <c r="A359" i="81"/>
  <c r="D358" i="81"/>
  <c r="C358" i="81"/>
  <c r="B358" i="81"/>
  <c r="A358" i="81"/>
  <c r="D357" i="81"/>
  <c r="C357" i="81"/>
  <c r="B357" i="81"/>
  <c r="A357" i="81"/>
  <c r="D356" i="81"/>
  <c r="C356" i="81"/>
  <c r="B356" i="81"/>
  <c r="A356" i="81"/>
  <c r="D355" i="81"/>
  <c r="C355" i="81"/>
  <c r="B355" i="81"/>
  <c r="A355" i="81"/>
  <c r="D354" i="81"/>
  <c r="C354" i="81"/>
  <c r="B354" i="81"/>
  <c r="A354" i="81"/>
  <c r="D353" i="81"/>
  <c r="C353" i="81"/>
  <c r="B353" i="81"/>
  <c r="A353" i="81"/>
  <c r="D352" i="81"/>
  <c r="C352" i="81"/>
  <c r="B352" i="81"/>
  <c r="A352" i="81"/>
  <c r="D351" i="81"/>
  <c r="C351" i="81"/>
  <c r="B351" i="81"/>
  <c r="A351" i="81"/>
  <c r="D350" i="81"/>
  <c r="C350" i="81"/>
  <c r="B350" i="81"/>
  <c r="A350" i="81"/>
  <c r="D349" i="81"/>
  <c r="C349" i="81"/>
  <c r="B349" i="81"/>
  <c r="A349" i="81"/>
  <c r="D348" i="81"/>
  <c r="C348" i="81"/>
  <c r="B348" i="81"/>
  <c r="A348" i="81"/>
  <c r="D347" i="81"/>
  <c r="C347" i="81"/>
  <c r="B347" i="81"/>
  <c r="A347" i="81"/>
  <c r="D346" i="81"/>
  <c r="C346" i="81"/>
  <c r="B346" i="81"/>
  <c r="A346" i="81"/>
  <c r="D345" i="81"/>
  <c r="C345" i="81"/>
  <c r="B345" i="81"/>
  <c r="A345" i="81"/>
  <c r="D344" i="81"/>
  <c r="C344" i="81"/>
  <c r="B344" i="81"/>
  <c r="A344" i="81"/>
  <c r="D343" i="81"/>
  <c r="C343" i="81"/>
  <c r="B343" i="81"/>
  <c r="A343" i="81"/>
  <c r="D342" i="81"/>
  <c r="C342" i="81"/>
  <c r="B342" i="81"/>
  <c r="A342" i="81"/>
  <c r="D341" i="81"/>
  <c r="C341" i="81"/>
  <c r="B341" i="81"/>
  <c r="A341" i="81"/>
  <c r="D340" i="81"/>
  <c r="C340" i="81"/>
  <c r="B340" i="81"/>
  <c r="A340" i="81"/>
  <c r="D339" i="81"/>
  <c r="C339" i="81"/>
  <c r="B339" i="81"/>
  <c r="A339" i="81"/>
  <c r="D338" i="81"/>
  <c r="C338" i="81"/>
  <c r="B338" i="81"/>
  <c r="A338" i="81"/>
  <c r="D337" i="81"/>
  <c r="C337" i="81"/>
  <c r="B337" i="81"/>
  <c r="A337" i="81"/>
  <c r="D336" i="81"/>
  <c r="C336" i="81"/>
  <c r="B336" i="81"/>
  <c r="A336" i="81"/>
  <c r="D335" i="81"/>
  <c r="C335" i="81"/>
  <c r="B335" i="81"/>
  <c r="A335" i="81"/>
  <c r="D334" i="81"/>
  <c r="C334" i="81"/>
  <c r="B334" i="81"/>
  <c r="A334" i="81"/>
  <c r="D333" i="81"/>
  <c r="C333" i="81"/>
  <c r="B333" i="81"/>
  <c r="A333" i="81"/>
  <c r="D332" i="81"/>
  <c r="C332" i="81"/>
  <c r="B332" i="81"/>
  <c r="A332" i="81"/>
  <c r="D331" i="81"/>
  <c r="C331" i="81"/>
  <c r="B331" i="81"/>
  <c r="A331" i="81"/>
  <c r="D330" i="81"/>
  <c r="C330" i="81"/>
  <c r="B330" i="81"/>
  <c r="A330" i="81"/>
  <c r="D329" i="81"/>
  <c r="C329" i="81"/>
  <c r="B329" i="81"/>
  <c r="A329" i="81"/>
  <c r="D328" i="81"/>
  <c r="C328" i="81"/>
  <c r="B328" i="81"/>
  <c r="A328" i="81"/>
  <c r="D327" i="81"/>
  <c r="C327" i="81"/>
  <c r="B327" i="81"/>
  <c r="A327" i="81"/>
  <c r="D326" i="81"/>
  <c r="C326" i="81"/>
  <c r="B326" i="81"/>
  <c r="A326" i="81"/>
  <c r="D325" i="81"/>
  <c r="C325" i="81"/>
  <c r="B325" i="81"/>
  <c r="A325" i="81"/>
  <c r="D324" i="81"/>
  <c r="C324" i="81"/>
  <c r="B324" i="81"/>
  <c r="A324" i="81"/>
  <c r="D323" i="81"/>
  <c r="C323" i="81"/>
  <c r="B323" i="81"/>
  <c r="A323" i="81"/>
  <c r="D322" i="81"/>
  <c r="C322" i="81"/>
  <c r="B322" i="81"/>
  <c r="A322" i="81"/>
  <c r="D321" i="81"/>
  <c r="C321" i="81"/>
  <c r="B321" i="81"/>
  <c r="A321" i="81"/>
  <c r="D320" i="81"/>
  <c r="C320" i="81"/>
  <c r="B320" i="81"/>
  <c r="A320" i="81"/>
  <c r="D319" i="81"/>
  <c r="C319" i="81"/>
  <c r="B319" i="81"/>
  <c r="A319" i="81"/>
  <c r="D318" i="81"/>
  <c r="C318" i="81"/>
  <c r="B318" i="81"/>
  <c r="A318" i="81"/>
  <c r="D317" i="81"/>
  <c r="C317" i="81"/>
  <c r="B317" i="81"/>
  <c r="A317" i="81"/>
  <c r="D316" i="81"/>
  <c r="C316" i="81"/>
  <c r="B316" i="81"/>
  <c r="A316" i="81"/>
  <c r="D315" i="81"/>
  <c r="C315" i="81"/>
  <c r="B315" i="81"/>
  <c r="A315" i="81"/>
  <c r="D314" i="81"/>
  <c r="C314" i="81"/>
  <c r="B314" i="81"/>
  <c r="A314" i="81"/>
  <c r="D313" i="81"/>
  <c r="C313" i="81"/>
  <c r="B313" i="81"/>
  <c r="A313" i="81"/>
  <c r="D312" i="81"/>
  <c r="C312" i="81"/>
  <c r="B312" i="81"/>
  <c r="A312" i="81"/>
  <c r="D311" i="81"/>
  <c r="C311" i="81"/>
  <c r="B311" i="81"/>
  <c r="A311" i="81"/>
  <c r="D310" i="81"/>
  <c r="C310" i="81"/>
  <c r="B310" i="81"/>
  <c r="A310" i="81"/>
  <c r="D309" i="81"/>
  <c r="C309" i="81"/>
  <c r="B309" i="81"/>
  <c r="A309" i="81"/>
  <c r="D308" i="81"/>
  <c r="C308" i="81"/>
  <c r="B308" i="81"/>
  <c r="A308" i="81"/>
  <c r="D307" i="81"/>
  <c r="C307" i="81"/>
  <c r="B307" i="81"/>
  <c r="A307" i="81"/>
  <c r="D306" i="81"/>
  <c r="C306" i="81"/>
  <c r="B306" i="81"/>
  <c r="A306" i="81"/>
  <c r="D305" i="81"/>
  <c r="C305" i="81"/>
  <c r="B305" i="81"/>
  <c r="A305" i="81"/>
  <c r="D304" i="81"/>
  <c r="C304" i="81"/>
  <c r="B304" i="81"/>
  <c r="A304" i="81"/>
  <c r="D303" i="81"/>
  <c r="C303" i="81"/>
  <c r="B303" i="81"/>
  <c r="A303" i="81"/>
  <c r="D302" i="81"/>
  <c r="C302" i="81"/>
  <c r="B302" i="81"/>
  <c r="A302" i="81"/>
  <c r="D301" i="81"/>
  <c r="C301" i="81"/>
  <c r="B301" i="81"/>
  <c r="A301" i="81"/>
  <c r="D300" i="81"/>
  <c r="C300" i="81"/>
  <c r="B300" i="81"/>
  <c r="A300" i="81"/>
  <c r="D299" i="81"/>
  <c r="C299" i="81"/>
  <c r="B299" i="81"/>
  <c r="A299" i="81"/>
  <c r="D298" i="81"/>
  <c r="C298" i="81"/>
  <c r="B298" i="81"/>
  <c r="A298" i="81"/>
  <c r="D297" i="81"/>
  <c r="C297" i="81"/>
  <c r="B297" i="81"/>
  <c r="A297" i="81"/>
  <c r="D296" i="81"/>
  <c r="C296" i="81"/>
  <c r="B296" i="81"/>
  <c r="A296" i="81"/>
  <c r="D295" i="81"/>
  <c r="C295" i="81"/>
  <c r="B295" i="81"/>
  <c r="A295" i="81"/>
  <c r="D294" i="81"/>
  <c r="C294" i="81"/>
  <c r="B294" i="81"/>
  <c r="A294" i="81"/>
  <c r="D293" i="81"/>
  <c r="C293" i="81"/>
  <c r="B293" i="81"/>
  <c r="A293" i="81"/>
  <c r="D292" i="81"/>
  <c r="C292" i="81"/>
  <c r="B292" i="81"/>
  <c r="A292" i="81"/>
  <c r="D291" i="81"/>
  <c r="C291" i="81"/>
  <c r="B291" i="81"/>
  <c r="A291" i="81"/>
  <c r="D290" i="81"/>
  <c r="C290" i="81"/>
  <c r="B290" i="81"/>
  <c r="A290" i="81"/>
  <c r="D289" i="81"/>
  <c r="C289" i="81"/>
  <c r="B289" i="81"/>
  <c r="A289" i="81"/>
  <c r="D288" i="81"/>
  <c r="C288" i="81"/>
  <c r="B288" i="81"/>
  <c r="A288" i="81"/>
  <c r="D287" i="81"/>
  <c r="C287" i="81"/>
  <c r="B287" i="81"/>
  <c r="A287" i="81"/>
  <c r="D286" i="81"/>
  <c r="C286" i="81"/>
  <c r="B286" i="81"/>
  <c r="A286" i="81"/>
  <c r="D285" i="81"/>
  <c r="C285" i="81"/>
  <c r="B285" i="81"/>
  <c r="A285" i="81"/>
  <c r="D284" i="81"/>
  <c r="C284" i="81"/>
  <c r="B284" i="81"/>
  <c r="A284" i="81"/>
  <c r="D283" i="81"/>
  <c r="C283" i="81"/>
  <c r="B283" i="81"/>
  <c r="A283" i="81"/>
  <c r="D282" i="81"/>
  <c r="C282" i="81"/>
  <c r="B282" i="81"/>
  <c r="A282" i="81"/>
  <c r="D281" i="81"/>
  <c r="C281" i="81"/>
  <c r="B281" i="81"/>
  <c r="A281" i="81"/>
  <c r="D280" i="81"/>
  <c r="C280" i="81"/>
  <c r="B280" i="81"/>
  <c r="A280" i="81"/>
  <c r="D279" i="81"/>
  <c r="C279" i="81"/>
  <c r="B279" i="81"/>
  <c r="A279" i="81"/>
  <c r="D278" i="81"/>
  <c r="C278" i="81"/>
  <c r="B278" i="81"/>
  <c r="A278" i="81"/>
  <c r="D277" i="81"/>
  <c r="C277" i="81"/>
  <c r="B277" i="81"/>
  <c r="A277" i="81"/>
  <c r="D276" i="81"/>
  <c r="C276" i="81"/>
  <c r="B276" i="81"/>
  <c r="A276" i="81"/>
  <c r="D275" i="81"/>
  <c r="C275" i="81"/>
  <c r="B275" i="81"/>
  <c r="A275" i="81"/>
  <c r="D274" i="81"/>
  <c r="C274" i="81"/>
  <c r="B274" i="81"/>
  <c r="A274" i="81"/>
  <c r="D273" i="81"/>
  <c r="C273" i="81"/>
  <c r="B273" i="81"/>
  <c r="A273" i="81"/>
  <c r="D272" i="81"/>
  <c r="C272" i="81"/>
  <c r="B272" i="81"/>
  <c r="A272" i="81"/>
  <c r="D271" i="81"/>
  <c r="C271" i="81"/>
  <c r="B271" i="81"/>
  <c r="A271" i="81"/>
  <c r="D270" i="81"/>
  <c r="C270" i="81"/>
  <c r="B270" i="81"/>
  <c r="A270" i="81"/>
  <c r="D269" i="81"/>
  <c r="C269" i="81"/>
  <c r="B269" i="81"/>
  <c r="A269" i="81"/>
  <c r="D268" i="81"/>
  <c r="C268" i="81"/>
  <c r="B268" i="81"/>
  <c r="A268" i="81"/>
  <c r="D267" i="81"/>
  <c r="C267" i="81"/>
  <c r="B267" i="81"/>
  <c r="A267" i="81"/>
  <c r="D266" i="81"/>
  <c r="C266" i="81"/>
  <c r="B266" i="81"/>
  <c r="A266" i="81"/>
  <c r="D265" i="81"/>
  <c r="C265" i="81"/>
  <c r="B265" i="81"/>
  <c r="A265" i="81"/>
  <c r="D264" i="81"/>
  <c r="C264" i="81"/>
  <c r="B264" i="81"/>
  <c r="A264" i="81"/>
  <c r="D263" i="81"/>
  <c r="C263" i="81"/>
  <c r="B263" i="81"/>
  <c r="A263" i="81"/>
  <c r="D262" i="81"/>
  <c r="C262" i="81"/>
  <c r="B262" i="81"/>
  <c r="A262" i="81"/>
  <c r="D261" i="81"/>
  <c r="C261" i="81"/>
  <c r="B261" i="81"/>
  <c r="A261" i="81"/>
  <c r="D260" i="81"/>
  <c r="C260" i="81"/>
  <c r="B260" i="81"/>
  <c r="A260" i="81"/>
  <c r="D259" i="81"/>
  <c r="C259" i="81"/>
  <c r="B259" i="81"/>
  <c r="A259" i="81"/>
  <c r="D258" i="81"/>
  <c r="C258" i="81"/>
  <c r="B258" i="81"/>
  <c r="A258" i="81"/>
  <c r="D257" i="81"/>
  <c r="C257" i="81"/>
  <c r="B257" i="81"/>
  <c r="A257" i="81"/>
  <c r="D256" i="81"/>
  <c r="C256" i="81"/>
  <c r="B256" i="81"/>
  <c r="A256" i="81"/>
  <c r="D255" i="81"/>
  <c r="C255" i="81"/>
  <c r="B255" i="81"/>
  <c r="A255" i="81"/>
  <c r="D254" i="81"/>
  <c r="C254" i="81"/>
  <c r="B254" i="81"/>
  <c r="A254" i="81"/>
  <c r="D253" i="81"/>
  <c r="C253" i="81"/>
  <c r="B253" i="81"/>
  <c r="A253" i="81"/>
  <c r="D252" i="81"/>
  <c r="C252" i="81"/>
  <c r="B252" i="81"/>
  <c r="A252" i="81"/>
  <c r="D251" i="81"/>
  <c r="C251" i="81"/>
  <c r="B251" i="81"/>
  <c r="A251" i="81"/>
  <c r="D250" i="81"/>
  <c r="C250" i="81"/>
  <c r="B250" i="81"/>
  <c r="A250" i="81"/>
  <c r="D249" i="81"/>
  <c r="C249" i="81"/>
  <c r="B249" i="81"/>
  <c r="A249" i="81"/>
  <c r="D248" i="81"/>
  <c r="C248" i="81"/>
  <c r="B248" i="81"/>
  <c r="A248" i="81"/>
  <c r="D247" i="81"/>
  <c r="C247" i="81"/>
  <c r="B247" i="81"/>
  <c r="A247" i="81"/>
  <c r="D246" i="81"/>
  <c r="C246" i="81"/>
  <c r="B246" i="81"/>
  <c r="A246" i="81"/>
  <c r="D245" i="81"/>
  <c r="C245" i="81"/>
  <c r="B245" i="81"/>
  <c r="A245" i="81"/>
  <c r="D244" i="81"/>
  <c r="C244" i="81"/>
  <c r="B244" i="81"/>
  <c r="A244" i="81"/>
  <c r="D243" i="81"/>
  <c r="C243" i="81"/>
  <c r="B243" i="81"/>
  <c r="A243" i="81"/>
  <c r="D242" i="81"/>
  <c r="C242" i="81"/>
  <c r="B242" i="81"/>
  <c r="A242" i="81"/>
  <c r="D241" i="81"/>
  <c r="C241" i="81"/>
  <c r="B241" i="81"/>
  <c r="A241" i="81"/>
  <c r="D240" i="81"/>
  <c r="C240" i="81"/>
  <c r="B240" i="81"/>
  <c r="A240" i="81"/>
  <c r="D239" i="81"/>
  <c r="C239" i="81"/>
  <c r="B239" i="81"/>
  <c r="A239" i="81"/>
  <c r="D238" i="81"/>
  <c r="C238" i="81"/>
  <c r="B238" i="81"/>
  <c r="A238" i="81"/>
  <c r="D237" i="81"/>
  <c r="C237" i="81"/>
  <c r="B237" i="81"/>
  <c r="A237" i="81"/>
  <c r="D236" i="81"/>
  <c r="C236" i="81"/>
  <c r="B236" i="81"/>
  <c r="A236" i="81"/>
  <c r="D235" i="81"/>
  <c r="C235" i="81"/>
  <c r="B235" i="81"/>
  <c r="A235" i="81"/>
  <c r="D234" i="81"/>
  <c r="C234" i="81"/>
  <c r="B234" i="81"/>
  <c r="A234" i="81"/>
  <c r="D233" i="81"/>
  <c r="C233" i="81"/>
  <c r="B233" i="81"/>
  <c r="A233" i="81"/>
  <c r="D232" i="81"/>
  <c r="C232" i="81"/>
  <c r="B232" i="81"/>
  <c r="A232" i="81"/>
  <c r="D231" i="81"/>
  <c r="C231" i="81"/>
  <c r="B231" i="81"/>
  <c r="A231" i="81"/>
  <c r="D230" i="81"/>
  <c r="C230" i="81"/>
  <c r="B230" i="81"/>
  <c r="A230" i="81"/>
  <c r="D229" i="81"/>
  <c r="C229" i="81"/>
  <c r="B229" i="81"/>
  <c r="A229" i="81"/>
  <c r="D228" i="81"/>
  <c r="C228" i="81"/>
  <c r="B228" i="81"/>
  <c r="A228" i="81"/>
  <c r="D227" i="81"/>
  <c r="C227" i="81"/>
  <c r="B227" i="81"/>
  <c r="A227" i="81"/>
  <c r="D226" i="81"/>
  <c r="C226" i="81"/>
  <c r="B226" i="81"/>
  <c r="A226" i="81"/>
  <c r="D225" i="81"/>
  <c r="C225" i="81"/>
  <c r="B225" i="81"/>
  <c r="A225" i="81"/>
  <c r="D224" i="81"/>
  <c r="C224" i="81"/>
  <c r="B224" i="81"/>
  <c r="A224" i="81"/>
  <c r="D223" i="81"/>
  <c r="C223" i="81"/>
  <c r="B223" i="81"/>
  <c r="A223" i="81"/>
  <c r="D222" i="81"/>
  <c r="C222" i="81"/>
  <c r="B222" i="81"/>
  <c r="A222" i="81"/>
  <c r="D221" i="81"/>
  <c r="C221" i="81"/>
  <c r="B221" i="81"/>
  <c r="A221" i="81"/>
  <c r="D220" i="81"/>
  <c r="C220" i="81"/>
  <c r="B220" i="81"/>
  <c r="A220" i="81"/>
  <c r="D219" i="81"/>
  <c r="C219" i="81"/>
  <c r="B219" i="81"/>
  <c r="A219" i="81"/>
  <c r="D218" i="81"/>
  <c r="C218" i="81"/>
  <c r="B218" i="81"/>
  <c r="A218" i="81"/>
  <c r="D217" i="81"/>
  <c r="C217" i="81"/>
  <c r="B217" i="81"/>
  <c r="A217" i="81"/>
  <c r="D216" i="81"/>
  <c r="C216" i="81"/>
  <c r="B216" i="81"/>
  <c r="A216" i="81"/>
  <c r="D215" i="81"/>
  <c r="C215" i="81"/>
  <c r="B215" i="81"/>
  <c r="A215" i="81"/>
  <c r="D214" i="81"/>
  <c r="C214" i="81"/>
  <c r="B214" i="81"/>
  <c r="A214" i="81"/>
  <c r="D213" i="81"/>
  <c r="C213" i="81"/>
  <c r="B213" i="81"/>
  <c r="A213" i="81"/>
  <c r="D212" i="81"/>
  <c r="C212" i="81"/>
  <c r="B212" i="81"/>
  <c r="A212" i="81"/>
  <c r="D211" i="81"/>
  <c r="C211" i="81"/>
  <c r="B211" i="81"/>
  <c r="A211" i="81"/>
  <c r="D210" i="81"/>
  <c r="C210" i="81"/>
  <c r="B210" i="81"/>
  <c r="A210" i="81"/>
  <c r="D209" i="81"/>
  <c r="C209" i="81"/>
  <c r="B209" i="81"/>
  <c r="A209" i="81"/>
  <c r="D208" i="81"/>
  <c r="C208" i="81"/>
  <c r="B208" i="81"/>
  <c r="A208" i="81"/>
  <c r="D207" i="81"/>
  <c r="C207" i="81"/>
  <c r="B207" i="81"/>
  <c r="A207" i="81"/>
  <c r="D206" i="81"/>
  <c r="C206" i="81"/>
  <c r="B206" i="81"/>
  <c r="A206" i="81"/>
  <c r="D205" i="81"/>
  <c r="C205" i="81"/>
  <c r="B205" i="81"/>
  <c r="A205" i="81"/>
  <c r="D204" i="81"/>
  <c r="C204" i="81"/>
  <c r="B204" i="81"/>
  <c r="A204" i="81"/>
  <c r="D203" i="81"/>
  <c r="C203" i="81"/>
  <c r="B203" i="81"/>
  <c r="A203" i="81"/>
  <c r="D202" i="81"/>
  <c r="C202" i="81"/>
  <c r="B202" i="81"/>
  <c r="A202" i="81"/>
  <c r="D201" i="81"/>
  <c r="C201" i="81"/>
  <c r="B201" i="81"/>
  <c r="A201" i="81"/>
  <c r="D200" i="81"/>
  <c r="C200" i="81"/>
  <c r="B200" i="81"/>
  <c r="A200" i="81"/>
  <c r="D199" i="81"/>
  <c r="C199" i="81"/>
  <c r="B199" i="81"/>
  <c r="A199" i="81"/>
  <c r="D198" i="81"/>
  <c r="C198" i="81"/>
  <c r="B198" i="81"/>
  <c r="A198" i="81"/>
  <c r="D197" i="81"/>
  <c r="C197" i="81"/>
  <c r="B197" i="81"/>
  <c r="A197" i="81"/>
  <c r="D196" i="81"/>
  <c r="C196" i="81"/>
  <c r="B196" i="81"/>
  <c r="A196" i="81"/>
  <c r="D195" i="81"/>
  <c r="C195" i="81"/>
  <c r="B195" i="81"/>
  <c r="A195" i="81"/>
  <c r="D194" i="81"/>
  <c r="C194" i="81"/>
  <c r="B194" i="81"/>
  <c r="A194" i="81"/>
  <c r="D193" i="81"/>
  <c r="C193" i="81"/>
  <c r="B193" i="81"/>
  <c r="A193" i="81"/>
  <c r="D192" i="81"/>
  <c r="C192" i="81"/>
  <c r="B192" i="81"/>
  <c r="A192" i="81"/>
  <c r="D191" i="81"/>
  <c r="C191" i="81"/>
  <c r="B191" i="81"/>
  <c r="A191" i="81"/>
  <c r="D190" i="81"/>
  <c r="C190" i="81"/>
  <c r="B190" i="81"/>
  <c r="A190" i="81"/>
  <c r="D189" i="81"/>
  <c r="C189" i="81"/>
  <c r="B189" i="81"/>
  <c r="A189" i="81"/>
  <c r="D188" i="81"/>
  <c r="C188" i="81"/>
  <c r="B188" i="81"/>
  <c r="A188" i="81"/>
  <c r="D187" i="81"/>
  <c r="C187" i="81"/>
  <c r="B187" i="81"/>
  <c r="A187" i="81"/>
  <c r="D186" i="81"/>
  <c r="C186" i="81"/>
  <c r="B186" i="81"/>
  <c r="A186" i="81"/>
  <c r="D185" i="81"/>
  <c r="C185" i="81"/>
  <c r="B185" i="81"/>
  <c r="A185" i="81"/>
  <c r="D184" i="81"/>
  <c r="C184" i="81"/>
  <c r="B184" i="81"/>
  <c r="A184" i="81"/>
  <c r="D183" i="81"/>
  <c r="C183" i="81"/>
  <c r="B183" i="81"/>
  <c r="A183" i="81"/>
  <c r="D182" i="81"/>
  <c r="C182" i="81"/>
  <c r="B182" i="81"/>
  <c r="A182" i="81"/>
  <c r="D181" i="81"/>
  <c r="C181" i="81"/>
  <c r="B181" i="81"/>
  <c r="A181" i="81"/>
  <c r="D180" i="81"/>
  <c r="C180" i="81"/>
  <c r="B180" i="81"/>
  <c r="A180" i="81"/>
  <c r="D179" i="81"/>
  <c r="C179" i="81"/>
  <c r="B179" i="81"/>
  <c r="A179" i="81"/>
  <c r="D178" i="81"/>
  <c r="C178" i="81"/>
  <c r="B178" i="81"/>
  <c r="A178" i="81"/>
  <c r="D177" i="81"/>
  <c r="C177" i="81"/>
  <c r="B177" i="81"/>
  <c r="A177" i="81"/>
  <c r="D176" i="81"/>
  <c r="C176" i="81"/>
  <c r="B176" i="81"/>
  <c r="A176" i="81"/>
  <c r="D175" i="81"/>
  <c r="C175" i="81"/>
  <c r="B175" i="81"/>
  <c r="A175" i="81"/>
  <c r="D174" i="81"/>
  <c r="C174" i="81"/>
  <c r="B174" i="81"/>
  <c r="A174" i="81"/>
  <c r="D173" i="81"/>
  <c r="C173" i="81"/>
  <c r="B173" i="81"/>
  <c r="A173" i="81"/>
  <c r="D172" i="81"/>
  <c r="C172" i="81"/>
  <c r="B172" i="81"/>
  <c r="A172" i="81"/>
  <c r="D171" i="81"/>
  <c r="C171" i="81"/>
  <c r="B171" i="81"/>
  <c r="A171" i="81"/>
  <c r="D170" i="81"/>
  <c r="C170" i="81"/>
  <c r="B170" i="81"/>
  <c r="A170" i="81"/>
  <c r="D169" i="81"/>
  <c r="C169" i="81"/>
  <c r="B169" i="81"/>
  <c r="A169" i="81"/>
  <c r="D168" i="81"/>
  <c r="C168" i="81"/>
  <c r="B168" i="81"/>
  <c r="A168" i="81"/>
  <c r="D167" i="81"/>
  <c r="C167" i="81"/>
  <c r="B167" i="81"/>
  <c r="A167" i="81"/>
  <c r="D166" i="81"/>
  <c r="C166" i="81"/>
  <c r="B166" i="81"/>
  <c r="A166" i="81"/>
  <c r="D165" i="81"/>
  <c r="C165" i="81"/>
  <c r="B165" i="81"/>
  <c r="A165" i="81"/>
  <c r="D164" i="81"/>
  <c r="C164" i="81"/>
  <c r="B164" i="81"/>
  <c r="A164" i="81"/>
  <c r="D163" i="81"/>
  <c r="C163" i="81"/>
  <c r="B163" i="81"/>
  <c r="A163" i="81"/>
  <c r="D162" i="81"/>
  <c r="C162" i="81"/>
  <c r="B162" i="81"/>
  <c r="A162" i="81"/>
  <c r="D161" i="81"/>
  <c r="C161" i="81"/>
  <c r="B161" i="81"/>
  <c r="A161" i="81"/>
  <c r="D160" i="81"/>
  <c r="C160" i="81"/>
  <c r="B160" i="81"/>
  <c r="A160" i="81"/>
  <c r="D159" i="81"/>
  <c r="C159" i="81"/>
  <c r="B159" i="81"/>
  <c r="A159" i="81"/>
  <c r="D158" i="81"/>
  <c r="C158" i="81"/>
  <c r="B158" i="81"/>
  <c r="A158" i="81"/>
  <c r="D157" i="81"/>
  <c r="C157" i="81"/>
  <c r="B157" i="81"/>
  <c r="A157" i="81"/>
  <c r="D156" i="81"/>
  <c r="C156" i="81"/>
  <c r="B156" i="81"/>
  <c r="A156" i="81"/>
  <c r="D155" i="81"/>
  <c r="C155" i="81"/>
  <c r="B155" i="81"/>
  <c r="A155" i="81"/>
  <c r="D154" i="81"/>
  <c r="C154" i="81"/>
  <c r="B154" i="81"/>
  <c r="A154" i="81"/>
  <c r="D153" i="81"/>
  <c r="C153" i="81"/>
  <c r="B153" i="81"/>
  <c r="A153" i="81"/>
  <c r="D152" i="81"/>
  <c r="C152" i="81"/>
  <c r="B152" i="81"/>
  <c r="A152" i="81"/>
  <c r="D151" i="81"/>
  <c r="C151" i="81"/>
  <c r="B151" i="81"/>
  <c r="A151" i="81"/>
  <c r="D150" i="81"/>
  <c r="C150" i="81"/>
  <c r="B150" i="81"/>
  <c r="A150" i="81"/>
  <c r="D149" i="81"/>
  <c r="C149" i="81"/>
  <c r="B149" i="81"/>
  <c r="A149" i="81"/>
  <c r="D148" i="81"/>
  <c r="C148" i="81"/>
  <c r="B148" i="81"/>
  <c r="A148" i="81"/>
  <c r="D147" i="81"/>
  <c r="C147" i="81"/>
  <c r="B147" i="81"/>
  <c r="A147" i="81"/>
  <c r="D146" i="81"/>
  <c r="C146" i="81"/>
  <c r="B146" i="81"/>
  <c r="A146" i="81"/>
  <c r="D145" i="81"/>
  <c r="C145" i="81"/>
  <c r="B145" i="81"/>
  <c r="A145" i="81"/>
  <c r="D144" i="81"/>
  <c r="C144" i="81"/>
  <c r="B144" i="81"/>
  <c r="A144" i="81"/>
  <c r="D143" i="81"/>
  <c r="C143" i="81"/>
  <c r="B143" i="81"/>
  <c r="A143" i="81"/>
  <c r="D142" i="81"/>
  <c r="C142" i="81"/>
  <c r="B142" i="81"/>
  <c r="A142" i="81"/>
  <c r="D141" i="81"/>
  <c r="C141" i="81"/>
  <c r="B141" i="81"/>
  <c r="A141" i="81"/>
  <c r="D140" i="81"/>
  <c r="C140" i="81"/>
  <c r="B140" i="81"/>
  <c r="A140" i="81"/>
  <c r="D139" i="81"/>
  <c r="C139" i="81"/>
  <c r="B139" i="81"/>
  <c r="A139" i="81"/>
  <c r="D138" i="81"/>
  <c r="C138" i="81"/>
  <c r="B138" i="81"/>
  <c r="A138" i="81"/>
  <c r="D137" i="81"/>
  <c r="C137" i="81"/>
  <c r="B137" i="81"/>
  <c r="A137" i="81"/>
  <c r="D136" i="81"/>
  <c r="C136" i="81"/>
  <c r="B136" i="81"/>
  <c r="A136" i="81"/>
  <c r="D135" i="81"/>
  <c r="C135" i="81"/>
  <c r="B135" i="81"/>
  <c r="A135" i="81"/>
  <c r="D134" i="81"/>
  <c r="C134" i="81"/>
  <c r="B134" i="81"/>
  <c r="A134" i="81"/>
  <c r="D133" i="81"/>
  <c r="C133" i="81"/>
  <c r="B133" i="81"/>
  <c r="A133" i="81"/>
  <c r="D132" i="81"/>
  <c r="C132" i="81"/>
  <c r="B132" i="81"/>
  <c r="A132" i="81"/>
  <c r="D131" i="81"/>
  <c r="C131" i="81"/>
  <c r="B131" i="81"/>
  <c r="A131" i="81"/>
  <c r="D130" i="81"/>
  <c r="C130" i="81"/>
  <c r="B130" i="81"/>
  <c r="A130" i="81"/>
  <c r="D129" i="81"/>
  <c r="C129" i="81"/>
  <c r="B129" i="81"/>
  <c r="A129" i="81"/>
  <c r="D128" i="81"/>
  <c r="C128" i="81"/>
  <c r="B128" i="81"/>
  <c r="A128" i="81"/>
  <c r="D127" i="81"/>
  <c r="C127" i="81"/>
  <c r="B127" i="81"/>
  <c r="A127" i="81"/>
  <c r="D126" i="81"/>
  <c r="C126" i="81"/>
  <c r="B126" i="81"/>
  <c r="A126" i="81"/>
  <c r="D125" i="81"/>
  <c r="C125" i="81"/>
  <c r="B125" i="81"/>
  <c r="A125" i="81"/>
  <c r="D124" i="81"/>
  <c r="C124" i="81"/>
  <c r="B124" i="81"/>
  <c r="A124" i="81"/>
  <c r="D123" i="81"/>
  <c r="C123" i="81"/>
  <c r="B123" i="81"/>
  <c r="A123" i="81"/>
  <c r="D122" i="81"/>
  <c r="C122" i="81"/>
  <c r="B122" i="81"/>
  <c r="A122" i="81"/>
  <c r="D121" i="81"/>
  <c r="C121" i="81"/>
  <c r="B121" i="81"/>
  <c r="A121" i="81"/>
  <c r="D120" i="81"/>
  <c r="C120" i="81"/>
  <c r="B120" i="81"/>
  <c r="A120" i="81"/>
  <c r="D119" i="81"/>
  <c r="C119" i="81"/>
  <c r="B119" i="81"/>
  <c r="A119" i="81"/>
  <c r="D118" i="81"/>
  <c r="C118" i="81"/>
  <c r="B118" i="81"/>
  <c r="A118" i="81"/>
  <c r="D117" i="81"/>
  <c r="C117" i="81"/>
  <c r="B117" i="81"/>
  <c r="A117" i="81"/>
  <c r="D116" i="81"/>
  <c r="C116" i="81"/>
  <c r="B116" i="81"/>
  <c r="A116" i="81"/>
  <c r="D115" i="81"/>
  <c r="C115" i="81"/>
  <c r="B115" i="81"/>
  <c r="A115" i="81"/>
  <c r="D114" i="81"/>
  <c r="C114" i="81"/>
  <c r="B114" i="81"/>
  <c r="A114" i="81"/>
  <c r="D113" i="81"/>
  <c r="C113" i="81"/>
  <c r="B113" i="81"/>
  <c r="A113" i="81"/>
  <c r="D112" i="81"/>
  <c r="C112" i="81"/>
  <c r="B112" i="81"/>
  <c r="A112" i="81"/>
  <c r="D111" i="81"/>
  <c r="C111" i="81"/>
  <c r="B111" i="81"/>
  <c r="A111" i="81"/>
  <c r="D110" i="81"/>
  <c r="C110" i="81"/>
  <c r="B110" i="81"/>
  <c r="A110" i="81"/>
  <c r="D109" i="81"/>
  <c r="C109" i="81"/>
  <c r="B109" i="81"/>
  <c r="A109" i="81"/>
  <c r="D108" i="81"/>
  <c r="C108" i="81"/>
  <c r="B108" i="81"/>
  <c r="A108" i="81"/>
  <c r="D107" i="81"/>
  <c r="C107" i="81"/>
  <c r="B107" i="81"/>
  <c r="A107" i="81"/>
  <c r="D106" i="81"/>
  <c r="C106" i="81"/>
  <c r="B106" i="81"/>
  <c r="A106" i="81"/>
  <c r="D105" i="81"/>
  <c r="C105" i="81"/>
  <c r="B105" i="81"/>
  <c r="A105" i="81"/>
  <c r="D104" i="81"/>
  <c r="C104" i="81"/>
  <c r="B104" i="81"/>
  <c r="A104" i="81"/>
  <c r="D103" i="81"/>
  <c r="C103" i="81"/>
  <c r="B103" i="81"/>
  <c r="A103" i="81"/>
  <c r="D102" i="81"/>
  <c r="C102" i="81"/>
  <c r="B102" i="81"/>
  <c r="A102" i="81"/>
  <c r="D101" i="81"/>
  <c r="C101" i="81"/>
  <c r="B101" i="81"/>
  <c r="A101" i="81"/>
  <c r="D100" i="81"/>
  <c r="C100" i="81"/>
  <c r="B100" i="81"/>
  <c r="A100" i="81"/>
  <c r="D99" i="81"/>
  <c r="C99" i="81"/>
  <c r="B99" i="81"/>
  <c r="A99" i="81"/>
  <c r="D98" i="81"/>
  <c r="C98" i="81"/>
  <c r="B98" i="81"/>
  <c r="A98" i="81"/>
  <c r="D97" i="81"/>
  <c r="C97" i="81"/>
  <c r="B97" i="81"/>
  <c r="A97" i="81"/>
  <c r="D96" i="81"/>
  <c r="C96" i="81"/>
  <c r="B96" i="81"/>
  <c r="A96" i="81"/>
  <c r="D95" i="81"/>
  <c r="C95" i="81"/>
  <c r="B95" i="81"/>
  <c r="A95" i="81"/>
  <c r="D94" i="81"/>
  <c r="C94" i="81"/>
  <c r="B94" i="81"/>
  <c r="A94" i="81"/>
  <c r="D93" i="81"/>
  <c r="C93" i="81"/>
  <c r="B93" i="81"/>
  <c r="A93" i="81"/>
  <c r="D92" i="81"/>
  <c r="C92" i="81"/>
  <c r="B92" i="81"/>
  <c r="A92" i="81"/>
  <c r="D91" i="81"/>
  <c r="C91" i="81"/>
  <c r="B91" i="81"/>
  <c r="A91" i="81"/>
  <c r="D90" i="81"/>
  <c r="C90" i="81"/>
  <c r="B90" i="81"/>
  <c r="A90" i="81"/>
  <c r="D89" i="81"/>
  <c r="C89" i="81"/>
  <c r="B89" i="81"/>
  <c r="A89" i="81"/>
  <c r="D88" i="81"/>
  <c r="C88" i="81"/>
  <c r="B88" i="81"/>
  <c r="A88" i="81"/>
  <c r="D87" i="81"/>
  <c r="C87" i="81"/>
  <c r="B87" i="81"/>
  <c r="A87" i="81"/>
  <c r="D86" i="81"/>
  <c r="C86" i="81"/>
  <c r="B86" i="81"/>
  <c r="A86" i="81"/>
  <c r="D85" i="81"/>
  <c r="C85" i="81"/>
  <c r="B85" i="81"/>
  <c r="A85" i="81"/>
  <c r="D84" i="81"/>
  <c r="C84" i="81"/>
  <c r="B84" i="81"/>
  <c r="A84" i="81"/>
  <c r="D83" i="81"/>
  <c r="C83" i="81"/>
  <c r="B83" i="81"/>
  <c r="A83" i="81"/>
  <c r="D82" i="81"/>
  <c r="C82" i="81"/>
  <c r="B82" i="81"/>
  <c r="A82" i="81"/>
  <c r="D81" i="81"/>
  <c r="C81" i="81"/>
  <c r="B81" i="81"/>
  <c r="A81" i="81"/>
  <c r="D80" i="81"/>
  <c r="C80" i="81"/>
  <c r="B80" i="81"/>
  <c r="A80" i="81"/>
  <c r="D79" i="81"/>
  <c r="C79" i="81"/>
  <c r="B79" i="81"/>
  <c r="A79" i="81"/>
  <c r="D78" i="81"/>
  <c r="C78" i="81"/>
  <c r="B78" i="81"/>
  <c r="A78" i="81"/>
  <c r="D77" i="81"/>
  <c r="C77" i="81"/>
  <c r="B77" i="81"/>
  <c r="A77" i="81"/>
  <c r="D76" i="81"/>
  <c r="C76" i="81"/>
  <c r="B76" i="81"/>
  <c r="A76" i="81"/>
  <c r="D75" i="81"/>
  <c r="C75" i="81"/>
  <c r="B75" i="81"/>
  <c r="A75" i="81"/>
  <c r="D74" i="81"/>
  <c r="C74" i="81"/>
  <c r="B74" i="81"/>
  <c r="A74" i="81"/>
  <c r="D73" i="81"/>
  <c r="C73" i="81"/>
  <c r="B73" i="81"/>
  <c r="A73" i="81"/>
  <c r="D72" i="81"/>
  <c r="C72" i="81"/>
  <c r="B72" i="81"/>
  <c r="A72" i="81"/>
  <c r="D71" i="81"/>
  <c r="C71" i="81"/>
  <c r="B71" i="81"/>
  <c r="A71" i="81"/>
  <c r="D70" i="81"/>
  <c r="C70" i="81"/>
  <c r="B70" i="81"/>
  <c r="A70" i="81"/>
  <c r="D69" i="81"/>
  <c r="C69" i="81"/>
  <c r="B69" i="81"/>
  <c r="A69" i="81"/>
  <c r="D68" i="81"/>
  <c r="C68" i="81"/>
  <c r="B68" i="81"/>
  <c r="A68" i="81"/>
  <c r="D67" i="81"/>
  <c r="C67" i="81"/>
  <c r="B67" i="81"/>
  <c r="A67" i="81"/>
  <c r="D66" i="81"/>
  <c r="C66" i="81"/>
  <c r="B66" i="81"/>
  <c r="A66" i="81"/>
  <c r="D65" i="81"/>
  <c r="C65" i="81"/>
  <c r="B65" i="81"/>
  <c r="A65" i="81"/>
  <c r="D64" i="81"/>
  <c r="C64" i="81"/>
  <c r="B64" i="81"/>
  <c r="A64" i="81"/>
  <c r="D63" i="81"/>
  <c r="C63" i="81"/>
  <c r="B63" i="81"/>
  <c r="A63" i="81"/>
  <c r="D62" i="81"/>
  <c r="C62" i="81"/>
  <c r="B62" i="81"/>
  <c r="A62" i="81"/>
  <c r="D61" i="81"/>
  <c r="C61" i="81"/>
  <c r="B61" i="81"/>
  <c r="A61" i="81"/>
  <c r="D60" i="81"/>
  <c r="C60" i="81"/>
  <c r="B60" i="81"/>
  <c r="A60" i="81"/>
  <c r="D59" i="81"/>
  <c r="C59" i="81"/>
  <c r="B59" i="81"/>
  <c r="A59" i="81"/>
  <c r="D58" i="81"/>
  <c r="C58" i="81"/>
  <c r="B58" i="81"/>
  <c r="A58" i="81"/>
  <c r="D57" i="81"/>
  <c r="C57" i="81"/>
  <c r="B57" i="81"/>
  <c r="A57" i="81"/>
  <c r="D56" i="81"/>
  <c r="C56" i="81"/>
  <c r="B56" i="81"/>
  <c r="A56" i="81"/>
  <c r="D55" i="81"/>
  <c r="C55" i="81"/>
  <c r="B55" i="81"/>
  <c r="A55" i="81"/>
  <c r="D54" i="81"/>
  <c r="C54" i="81"/>
  <c r="B54" i="81"/>
  <c r="A54" i="81"/>
  <c r="D53" i="81"/>
  <c r="C53" i="81"/>
  <c r="B53" i="81"/>
  <c r="A53" i="81"/>
  <c r="D52" i="81"/>
  <c r="C52" i="81"/>
  <c r="B52" i="81"/>
  <c r="A52" i="81"/>
  <c r="D51" i="81"/>
  <c r="C51" i="81"/>
  <c r="B51" i="81"/>
  <c r="A51" i="81"/>
  <c r="D50" i="81"/>
  <c r="C50" i="81"/>
  <c r="B50" i="81"/>
  <c r="A50" i="81"/>
  <c r="D49" i="81"/>
  <c r="C49" i="81"/>
  <c r="B49" i="81"/>
  <c r="A49" i="81"/>
  <c r="D48" i="81"/>
  <c r="C48" i="81"/>
  <c r="B48" i="81"/>
  <c r="A48" i="81"/>
  <c r="D47" i="81"/>
  <c r="C47" i="81"/>
  <c r="B47" i="81"/>
  <c r="A47" i="81"/>
  <c r="D46" i="81"/>
  <c r="C46" i="81"/>
  <c r="B46" i="81"/>
  <c r="A46" i="81"/>
  <c r="D45" i="81"/>
  <c r="C45" i="81"/>
  <c r="B45" i="81"/>
  <c r="A45" i="81"/>
  <c r="D44" i="81"/>
  <c r="C44" i="81"/>
  <c r="B44" i="81"/>
  <c r="A44" i="81"/>
  <c r="D43" i="81"/>
  <c r="C43" i="81"/>
  <c r="B43" i="81"/>
  <c r="A43" i="81"/>
  <c r="D42" i="81"/>
  <c r="C42" i="81"/>
  <c r="B42" i="81"/>
  <c r="A42" i="81"/>
  <c r="D41" i="81"/>
  <c r="C41" i="81"/>
  <c r="B41" i="81"/>
  <c r="A41" i="81"/>
  <c r="D40" i="81"/>
  <c r="C40" i="81"/>
  <c r="B40" i="81"/>
  <c r="A40" i="81"/>
  <c r="D39" i="81"/>
  <c r="C39" i="81"/>
  <c r="B39" i="81"/>
  <c r="A39" i="81"/>
  <c r="D38" i="81"/>
  <c r="C38" i="81"/>
  <c r="B38" i="81"/>
  <c r="A38" i="81"/>
  <c r="D37" i="81"/>
  <c r="C37" i="81"/>
  <c r="B37" i="81"/>
  <c r="A37" i="81"/>
  <c r="D36" i="81"/>
  <c r="C36" i="81"/>
  <c r="B36" i="81"/>
  <c r="A36" i="81"/>
  <c r="D35" i="81"/>
  <c r="C35" i="81"/>
  <c r="B35" i="81"/>
  <c r="A35" i="81"/>
  <c r="D34" i="81"/>
  <c r="C34" i="81"/>
  <c r="B34" i="81"/>
  <c r="A34" i="81"/>
  <c r="D33" i="81"/>
  <c r="C33" i="81"/>
  <c r="B33" i="81"/>
  <c r="A33" i="81"/>
  <c r="D32" i="81"/>
  <c r="C32" i="81"/>
  <c r="B32" i="81"/>
  <c r="A32" i="81"/>
  <c r="D31" i="81"/>
  <c r="C31" i="81"/>
  <c r="B31" i="81"/>
  <c r="A31" i="81"/>
  <c r="D30" i="81"/>
  <c r="C30" i="81"/>
  <c r="B30" i="81"/>
  <c r="A30" i="81"/>
  <c r="D29" i="81"/>
  <c r="C29" i="81"/>
  <c r="B29" i="81"/>
  <c r="A29" i="81"/>
  <c r="D28" i="81"/>
  <c r="C28" i="81"/>
  <c r="B28" i="81"/>
  <c r="A28" i="81"/>
  <c r="D27" i="81"/>
  <c r="C27" i="81"/>
  <c r="B27" i="81"/>
  <c r="A27" i="81"/>
  <c r="D26" i="81"/>
  <c r="C26" i="81"/>
  <c r="B26" i="81"/>
  <c r="A26" i="81"/>
  <c r="D25" i="81"/>
  <c r="C25" i="81"/>
  <c r="B25" i="81"/>
  <c r="A25" i="81"/>
  <c r="D24" i="81"/>
  <c r="C24" i="81"/>
  <c r="B24" i="81"/>
  <c r="A24" i="81"/>
  <c r="D23" i="81"/>
  <c r="C23" i="81"/>
  <c r="B23" i="81"/>
  <c r="A23" i="81"/>
  <c r="D22" i="81"/>
  <c r="C22" i="81"/>
  <c r="B22" i="81"/>
  <c r="A22" i="81"/>
  <c r="D21" i="81"/>
  <c r="C21" i="81"/>
  <c r="B21" i="81"/>
  <c r="A21" i="81"/>
  <c r="D20" i="81"/>
  <c r="C20" i="81"/>
  <c r="B20" i="81"/>
  <c r="A20" i="81"/>
  <c r="D19" i="81"/>
  <c r="C19" i="81"/>
  <c r="B19" i="81"/>
  <c r="A19" i="81"/>
  <c r="D18" i="81"/>
  <c r="C18" i="81"/>
  <c r="B18" i="81"/>
  <c r="A18" i="81"/>
  <c r="D17" i="81"/>
  <c r="C17" i="81"/>
  <c r="B17" i="81"/>
  <c r="A17" i="81"/>
  <c r="D16" i="81"/>
  <c r="C16" i="81"/>
  <c r="B16" i="81"/>
  <c r="A16" i="81"/>
  <c r="D15" i="81"/>
  <c r="C15" i="81"/>
  <c r="B15" i="81"/>
  <c r="A15" i="81"/>
  <c r="D14" i="81"/>
  <c r="C14" i="81"/>
  <c r="B14" i="81"/>
  <c r="A14" i="81"/>
  <c r="D13" i="81"/>
  <c r="C13" i="81"/>
  <c r="B13" i="81"/>
  <c r="A13" i="81"/>
  <c r="K9" i="81"/>
  <c r="K8" i="81"/>
  <c r="K7" i="81"/>
  <c r="E7" i="81"/>
  <c r="K6" i="81"/>
  <c r="E6" i="81"/>
  <c r="K5" i="81"/>
  <c r="E5" i="81"/>
  <c r="A4" i="81"/>
  <c r="A3" i="81"/>
  <c r="A2" i="81"/>
  <c r="L512" i="36"/>
  <c r="L511" i="36"/>
  <c r="L510" i="36"/>
  <c r="L509" i="36"/>
  <c r="L508" i="36"/>
  <c r="L507" i="36"/>
  <c r="L506" i="36"/>
  <c r="L505" i="36"/>
  <c r="L504" i="36"/>
  <c r="L503" i="36"/>
  <c r="L502" i="36"/>
  <c r="L501" i="36"/>
  <c r="L500" i="36"/>
  <c r="L499" i="36"/>
  <c r="L498" i="36"/>
  <c r="L497" i="36"/>
  <c r="L496" i="36"/>
  <c r="L495" i="36"/>
  <c r="L494" i="36"/>
  <c r="L493" i="36"/>
  <c r="L492" i="36"/>
  <c r="L491" i="36"/>
  <c r="L490" i="36"/>
  <c r="L489" i="36"/>
  <c r="L488" i="36"/>
  <c r="L487" i="36"/>
  <c r="L486" i="36"/>
  <c r="L485" i="36"/>
  <c r="L484" i="36"/>
  <c r="L483" i="36"/>
  <c r="L482" i="36"/>
  <c r="L481" i="36"/>
  <c r="L480" i="36"/>
  <c r="L479" i="36"/>
  <c r="L478" i="36"/>
  <c r="L477" i="36"/>
  <c r="L476" i="36"/>
  <c r="L475" i="36"/>
  <c r="L474" i="36"/>
  <c r="L473" i="36"/>
  <c r="L472" i="36"/>
  <c r="L471" i="36"/>
  <c r="L470" i="36"/>
  <c r="L469" i="36"/>
  <c r="L468" i="36"/>
  <c r="L467" i="36"/>
  <c r="L466" i="36"/>
  <c r="L465" i="36"/>
  <c r="L464" i="36"/>
  <c r="L463" i="36"/>
  <c r="L462" i="36"/>
  <c r="L461" i="36"/>
  <c r="L460" i="36"/>
  <c r="L459" i="36"/>
  <c r="L458" i="36"/>
  <c r="L457" i="36"/>
  <c r="L456" i="36"/>
  <c r="L455" i="36"/>
  <c r="L454" i="36"/>
  <c r="L453" i="36"/>
  <c r="L452" i="36"/>
  <c r="L451" i="36"/>
  <c r="L450" i="36"/>
  <c r="L449" i="36"/>
  <c r="L448" i="36"/>
  <c r="L447" i="36"/>
  <c r="L446" i="36"/>
  <c r="L445" i="36"/>
  <c r="L444" i="36"/>
  <c r="L443" i="36"/>
  <c r="L442" i="36"/>
  <c r="L441" i="36"/>
  <c r="L440" i="36"/>
  <c r="L439" i="36"/>
  <c r="L438" i="36"/>
  <c r="L437" i="36"/>
  <c r="L436" i="36"/>
  <c r="L435" i="36"/>
  <c r="L434" i="36"/>
  <c r="L433" i="36"/>
  <c r="L432" i="36"/>
  <c r="L431" i="36"/>
  <c r="L430" i="36"/>
  <c r="L429" i="36"/>
  <c r="L428" i="36"/>
  <c r="L427" i="36"/>
  <c r="L426" i="36"/>
  <c r="L425" i="36"/>
  <c r="L424" i="36"/>
  <c r="L423" i="36"/>
  <c r="L422" i="36"/>
  <c r="L421" i="36"/>
  <c r="L420" i="36"/>
  <c r="L419" i="36"/>
  <c r="L418" i="36"/>
  <c r="L417" i="36"/>
  <c r="L416" i="36"/>
  <c r="L415" i="36"/>
  <c r="L414" i="36"/>
  <c r="L413" i="36"/>
  <c r="L412" i="36"/>
  <c r="L411" i="36"/>
  <c r="L410" i="36"/>
  <c r="L409" i="36"/>
  <c r="L408" i="36"/>
  <c r="L407" i="36"/>
  <c r="L406" i="36"/>
  <c r="L405" i="36"/>
  <c r="L404" i="36"/>
  <c r="L403" i="36"/>
  <c r="L402" i="36"/>
  <c r="L401" i="36"/>
  <c r="L400" i="36"/>
  <c r="L399" i="36"/>
  <c r="L398" i="36"/>
  <c r="L397" i="36"/>
  <c r="L396" i="36"/>
  <c r="L395" i="36"/>
  <c r="L394" i="36"/>
  <c r="L393" i="36"/>
  <c r="L392" i="36"/>
  <c r="L391" i="36"/>
  <c r="L390" i="36"/>
  <c r="L389" i="36"/>
  <c r="L388" i="36"/>
  <c r="L387" i="36"/>
  <c r="L386" i="36"/>
  <c r="L385" i="36"/>
  <c r="L384" i="36"/>
  <c r="L383" i="36"/>
  <c r="L382" i="36"/>
  <c r="L381" i="36"/>
  <c r="L380" i="36"/>
  <c r="L379" i="36"/>
  <c r="L378" i="36"/>
  <c r="L377" i="36"/>
  <c r="L376" i="36"/>
  <c r="L375" i="36"/>
  <c r="L374" i="36"/>
  <c r="L373" i="36"/>
  <c r="L372" i="36"/>
  <c r="L371" i="36"/>
  <c r="L370" i="36"/>
  <c r="L369" i="36"/>
  <c r="L368" i="36"/>
  <c r="L367" i="36"/>
  <c r="L366" i="36"/>
  <c r="L365" i="36"/>
  <c r="L364" i="36"/>
  <c r="L363" i="36"/>
  <c r="L362" i="36"/>
  <c r="L361" i="36"/>
  <c r="L360" i="36"/>
  <c r="L359" i="36"/>
  <c r="L358" i="36"/>
  <c r="L357" i="36"/>
  <c r="L356" i="36"/>
  <c r="L355" i="36"/>
  <c r="L354" i="36"/>
  <c r="L353" i="36"/>
  <c r="L352" i="36"/>
  <c r="L351" i="36"/>
  <c r="L350" i="36"/>
  <c r="L349" i="36"/>
  <c r="L348" i="36"/>
  <c r="L347" i="36"/>
  <c r="L346" i="36"/>
  <c r="L345" i="36"/>
  <c r="L344" i="36"/>
  <c r="L343" i="36"/>
  <c r="L342" i="36"/>
  <c r="L341" i="36"/>
  <c r="L340" i="36"/>
  <c r="L339" i="36"/>
  <c r="L338" i="36"/>
  <c r="L337" i="36"/>
  <c r="L336" i="36"/>
  <c r="L335" i="36"/>
  <c r="L334" i="36"/>
  <c r="L333" i="36"/>
  <c r="L332" i="36"/>
  <c r="L331" i="36"/>
  <c r="L330" i="36"/>
  <c r="L329" i="36"/>
  <c r="L328" i="36"/>
  <c r="L327" i="36"/>
  <c r="L326" i="36"/>
  <c r="L325" i="36"/>
  <c r="L324" i="36"/>
  <c r="L323" i="36"/>
  <c r="L322" i="36"/>
  <c r="L321" i="36"/>
  <c r="L320" i="36"/>
  <c r="L319" i="36"/>
  <c r="L318" i="36"/>
  <c r="L317" i="36"/>
  <c r="L316" i="36"/>
  <c r="L315" i="36"/>
  <c r="L314" i="36"/>
  <c r="L313" i="36"/>
  <c r="L312" i="36"/>
  <c r="L311" i="36"/>
  <c r="L310" i="36"/>
  <c r="L309" i="36"/>
  <c r="L308" i="36"/>
  <c r="L307" i="36"/>
  <c r="L306" i="36"/>
  <c r="L305" i="36"/>
  <c r="L304" i="36"/>
  <c r="L303" i="36"/>
  <c r="L302" i="36"/>
  <c r="L301" i="36"/>
  <c r="L300" i="36"/>
  <c r="L299" i="36"/>
  <c r="L298" i="36"/>
  <c r="L297" i="36"/>
  <c r="L296" i="36"/>
  <c r="L295" i="36"/>
  <c r="L294" i="36"/>
  <c r="L293" i="36"/>
  <c r="L292" i="36"/>
  <c r="L291" i="36"/>
  <c r="L290" i="36"/>
  <c r="L289" i="36"/>
  <c r="L288" i="36"/>
  <c r="L287" i="36"/>
  <c r="L286" i="36"/>
  <c r="L285" i="36"/>
  <c r="L284" i="36"/>
  <c r="L283" i="36"/>
  <c r="L282" i="36"/>
  <c r="L281" i="36"/>
  <c r="L280" i="36"/>
  <c r="L279" i="36"/>
  <c r="L278" i="36"/>
  <c r="L277" i="36"/>
  <c r="L276" i="36"/>
  <c r="L275" i="36"/>
  <c r="L274" i="36"/>
  <c r="L273" i="36"/>
  <c r="L272" i="36"/>
  <c r="L271" i="36"/>
  <c r="L270" i="36"/>
  <c r="L269" i="36"/>
  <c r="L268" i="36"/>
  <c r="L267" i="36"/>
  <c r="L266" i="36"/>
  <c r="L265" i="36"/>
  <c r="L264" i="36"/>
  <c r="L263" i="36"/>
  <c r="L262" i="36"/>
  <c r="L261" i="36"/>
  <c r="L260" i="36"/>
  <c r="L259" i="36"/>
  <c r="L258" i="36"/>
  <c r="L257" i="36"/>
  <c r="L256" i="36"/>
  <c r="L255" i="36"/>
  <c r="L254" i="36"/>
  <c r="L253" i="36"/>
  <c r="L252" i="36"/>
  <c r="L251" i="36"/>
  <c r="L250" i="36"/>
  <c r="L249" i="36"/>
  <c r="L248" i="36"/>
  <c r="L247" i="36"/>
  <c r="L246" i="36"/>
  <c r="L245" i="36"/>
  <c r="L244" i="36"/>
  <c r="L243" i="36"/>
  <c r="L242" i="36"/>
  <c r="L241" i="36"/>
  <c r="L240" i="36"/>
  <c r="L239" i="36"/>
  <c r="L238" i="36"/>
  <c r="L237" i="36"/>
  <c r="L236" i="36"/>
  <c r="L235" i="36"/>
  <c r="L234" i="36"/>
  <c r="L233" i="36"/>
  <c r="L232" i="36"/>
  <c r="L231" i="36"/>
  <c r="L230" i="36"/>
  <c r="L229" i="36"/>
  <c r="L228" i="36"/>
  <c r="L227" i="36"/>
  <c r="L226" i="36"/>
  <c r="L225" i="36"/>
  <c r="L224" i="36"/>
  <c r="L223" i="36"/>
  <c r="L222" i="36"/>
  <c r="L221" i="36"/>
  <c r="L220" i="36"/>
  <c r="L219" i="36"/>
  <c r="L218" i="36"/>
  <c r="L217" i="36"/>
  <c r="L216" i="36"/>
  <c r="L215" i="36"/>
  <c r="L214" i="36"/>
  <c r="L213" i="36"/>
  <c r="L212" i="36"/>
  <c r="L211" i="36"/>
  <c r="L210" i="36"/>
  <c r="L209" i="36"/>
  <c r="L208" i="36"/>
  <c r="L207" i="36"/>
  <c r="L206" i="36"/>
  <c r="L205" i="36"/>
  <c r="L204" i="36"/>
  <c r="L203" i="36"/>
  <c r="L202" i="36"/>
  <c r="L201" i="36"/>
  <c r="L200" i="36"/>
  <c r="L199" i="36"/>
  <c r="L198" i="36"/>
  <c r="L197" i="36"/>
  <c r="L196" i="36"/>
  <c r="L195" i="36"/>
  <c r="L194" i="36"/>
  <c r="L193" i="36"/>
  <c r="L192" i="36"/>
  <c r="L191" i="36"/>
  <c r="L190" i="36"/>
  <c r="L189" i="36"/>
  <c r="L188" i="36"/>
  <c r="L187" i="36"/>
  <c r="L186" i="36"/>
  <c r="L185" i="36"/>
  <c r="L184" i="36"/>
  <c r="L183" i="36"/>
  <c r="L182" i="36"/>
  <c r="L181" i="36"/>
  <c r="L180" i="36"/>
  <c r="L179" i="36"/>
  <c r="L178" i="36"/>
  <c r="L177" i="36"/>
  <c r="L176" i="36"/>
  <c r="L175" i="36"/>
  <c r="L174" i="36"/>
  <c r="L173" i="36"/>
  <c r="L172" i="36"/>
  <c r="L171" i="36"/>
  <c r="L170" i="36"/>
  <c r="L169" i="36"/>
  <c r="L168" i="36"/>
  <c r="L167" i="36"/>
  <c r="L166" i="36"/>
  <c r="L165" i="36"/>
  <c r="L164" i="36"/>
  <c r="L163" i="36"/>
  <c r="L162" i="36"/>
  <c r="L161" i="36"/>
  <c r="L160" i="36"/>
  <c r="L159" i="36"/>
  <c r="L158" i="36"/>
  <c r="L157" i="36"/>
  <c r="L156" i="36"/>
  <c r="L155" i="36"/>
  <c r="L154" i="36"/>
  <c r="L153" i="36"/>
  <c r="L152" i="36"/>
  <c r="L151" i="36"/>
  <c r="L150" i="36"/>
  <c r="L149" i="36"/>
  <c r="L148" i="36"/>
  <c r="L147" i="36"/>
  <c r="L146" i="36"/>
  <c r="L145" i="36"/>
  <c r="L144" i="36"/>
  <c r="L143" i="36"/>
  <c r="L142" i="36"/>
  <c r="L141" i="36"/>
  <c r="L140" i="36"/>
  <c r="L139" i="36"/>
  <c r="L138" i="36"/>
  <c r="L137" i="36"/>
  <c r="L136" i="36"/>
  <c r="L135" i="36"/>
  <c r="L134" i="36"/>
  <c r="L133" i="36"/>
  <c r="L132" i="36"/>
  <c r="L131" i="36"/>
  <c r="L130" i="36"/>
  <c r="L129" i="36"/>
  <c r="L128" i="36"/>
  <c r="L127" i="36"/>
  <c r="L126" i="36"/>
  <c r="L125" i="36"/>
  <c r="L124" i="36"/>
  <c r="L123" i="36"/>
  <c r="L122" i="36"/>
  <c r="L121" i="36"/>
  <c r="L120" i="36"/>
  <c r="L119" i="36"/>
  <c r="L118" i="36"/>
  <c r="L117" i="36"/>
  <c r="L116" i="36"/>
  <c r="L115" i="36"/>
  <c r="L114" i="36"/>
  <c r="L113" i="36"/>
  <c r="L112" i="36"/>
  <c r="L111" i="36"/>
  <c r="L110" i="36"/>
  <c r="L109" i="36"/>
  <c r="L108" i="36"/>
  <c r="L107" i="36"/>
  <c r="L106" i="36"/>
  <c r="L105" i="36"/>
  <c r="L104" i="36"/>
  <c r="L103" i="36"/>
  <c r="L102" i="36"/>
  <c r="L101" i="36"/>
  <c r="L100" i="36"/>
  <c r="L99" i="36"/>
  <c r="L98" i="36"/>
  <c r="L97" i="36"/>
  <c r="L96" i="36"/>
  <c r="L95" i="36"/>
  <c r="L94" i="36"/>
  <c r="L93" i="36"/>
  <c r="L92" i="36"/>
  <c r="L91" i="36"/>
  <c r="L90" i="36"/>
  <c r="L89" i="36"/>
  <c r="L88" i="36"/>
  <c r="L87" i="36"/>
  <c r="L86" i="36"/>
  <c r="L85" i="36"/>
  <c r="L83" i="36"/>
  <c r="L81" i="36"/>
  <c r="L75" i="36"/>
  <c r="L73" i="36"/>
  <c r="L67" i="36"/>
  <c r="L65" i="36"/>
  <c r="L59" i="36"/>
  <c r="L57" i="36"/>
  <c r="L51" i="36"/>
  <c r="L49" i="36"/>
  <c r="L43" i="36"/>
  <c r="L41" i="36"/>
  <c r="L35" i="36"/>
  <c r="L33" i="36"/>
  <c r="L27" i="36"/>
  <c r="L25" i="36"/>
  <c r="L82" i="36"/>
  <c r="L80" i="36"/>
  <c r="L74" i="36"/>
  <c r="L72" i="36"/>
  <c r="L66" i="36"/>
  <c r="L64" i="36"/>
  <c r="L58" i="36"/>
  <c r="L56" i="36"/>
  <c r="L50" i="36"/>
  <c r="L48" i="36"/>
  <c r="L42" i="36"/>
  <c r="L40" i="36"/>
  <c r="L34" i="36"/>
  <c r="L32" i="36"/>
  <c r="L26" i="36"/>
  <c r="L24" i="36"/>
  <c r="L20" i="36"/>
  <c r="K6" i="36"/>
  <c r="J5" i="62"/>
  <c r="H9" i="75"/>
  <c r="H8" i="75"/>
  <c r="H7" i="75"/>
  <c r="D7" i="75"/>
  <c r="H6" i="75"/>
  <c r="D6" i="75"/>
  <c r="H5" i="75"/>
  <c r="D5" i="75"/>
  <c r="A4" i="75"/>
  <c r="A3" i="75"/>
  <c r="A2" i="75"/>
  <c r="A512" i="74"/>
  <c r="A511" i="74"/>
  <c r="A510" i="74"/>
  <c r="A509" i="74"/>
  <c r="A508" i="74"/>
  <c r="A507" i="74"/>
  <c r="A506" i="74"/>
  <c r="A505" i="74"/>
  <c r="A504" i="74"/>
  <c r="A503" i="74"/>
  <c r="A502" i="74"/>
  <c r="A501" i="74"/>
  <c r="A500" i="74"/>
  <c r="A499" i="74"/>
  <c r="A498" i="74"/>
  <c r="A497" i="74"/>
  <c r="A496" i="74"/>
  <c r="A495" i="74"/>
  <c r="A494" i="74"/>
  <c r="A493" i="74"/>
  <c r="A492" i="74"/>
  <c r="A491" i="74"/>
  <c r="A490" i="74"/>
  <c r="A489" i="74"/>
  <c r="A488" i="74"/>
  <c r="A487" i="74"/>
  <c r="A486" i="74"/>
  <c r="A485" i="74"/>
  <c r="A484" i="74"/>
  <c r="A483" i="74"/>
  <c r="A482" i="74"/>
  <c r="A481" i="74"/>
  <c r="A480" i="74"/>
  <c r="A479" i="74"/>
  <c r="A478" i="74"/>
  <c r="A477" i="74"/>
  <c r="A476" i="74"/>
  <c r="A475" i="74"/>
  <c r="A474" i="74"/>
  <c r="A473" i="74"/>
  <c r="A472" i="74"/>
  <c r="A471" i="74"/>
  <c r="A470" i="74"/>
  <c r="A469" i="74"/>
  <c r="A468" i="74"/>
  <c r="A467" i="74"/>
  <c r="A466" i="74"/>
  <c r="A465" i="74"/>
  <c r="A464" i="74"/>
  <c r="A463" i="74"/>
  <c r="A462" i="74"/>
  <c r="A461" i="74"/>
  <c r="A460" i="74"/>
  <c r="A459" i="74"/>
  <c r="A458" i="74"/>
  <c r="A457" i="74"/>
  <c r="A456" i="74"/>
  <c r="A455" i="74"/>
  <c r="A454" i="74"/>
  <c r="A453" i="74"/>
  <c r="A452" i="74"/>
  <c r="A451" i="74"/>
  <c r="A450" i="74"/>
  <c r="A449" i="74"/>
  <c r="A448" i="74"/>
  <c r="A447" i="74"/>
  <c r="A446" i="74"/>
  <c r="A445" i="74"/>
  <c r="A444" i="74"/>
  <c r="A443" i="74"/>
  <c r="A442" i="74"/>
  <c r="A441" i="74"/>
  <c r="A440" i="74"/>
  <c r="A439" i="74"/>
  <c r="A438" i="74"/>
  <c r="A437" i="74"/>
  <c r="A436" i="74"/>
  <c r="A435" i="74"/>
  <c r="A434" i="74"/>
  <c r="A433" i="74"/>
  <c r="A432" i="74"/>
  <c r="A431" i="74"/>
  <c r="A430" i="74"/>
  <c r="A429" i="74"/>
  <c r="A428" i="74"/>
  <c r="A427" i="74"/>
  <c r="A426" i="74"/>
  <c r="A425" i="74"/>
  <c r="A424" i="74"/>
  <c r="A423" i="74"/>
  <c r="A422" i="74"/>
  <c r="A421" i="74"/>
  <c r="A420" i="74"/>
  <c r="A419" i="74"/>
  <c r="A418" i="74"/>
  <c r="A417" i="74"/>
  <c r="A416" i="74"/>
  <c r="A415" i="74"/>
  <c r="A414" i="74"/>
  <c r="A413" i="74"/>
  <c r="A412" i="74"/>
  <c r="A411" i="74"/>
  <c r="A410" i="74"/>
  <c r="A409" i="74"/>
  <c r="A408" i="74"/>
  <c r="A407" i="74"/>
  <c r="A406" i="74"/>
  <c r="A405" i="74"/>
  <c r="A404" i="74"/>
  <c r="A403" i="74"/>
  <c r="A402" i="74"/>
  <c r="A401" i="74"/>
  <c r="A400" i="74"/>
  <c r="A399" i="74"/>
  <c r="A398" i="74"/>
  <c r="A397" i="74"/>
  <c r="A396" i="74"/>
  <c r="A395" i="74"/>
  <c r="A394" i="74"/>
  <c r="A393" i="74"/>
  <c r="A392" i="74"/>
  <c r="A391" i="74"/>
  <c r="A390" i="74"/>
  <c r="A389" i="74"/>
  <c r="A388" i="74"/>
  <c r="A387" i="74"/>
  <c r="A386" i="74"/>
  <c r="A385" i="74"/>
  <c r="A384" i="74"/>
  <c r="A383" i="74"/>
  <c r="A382" i="74"/>
  <c r="A381" i="74"/>
  <c r="A380" i="74"/>
  <c r="A379" i="74"/>
  <c r="A378" i="74"/>
  <c r="A377" i="74"/>
  <c r="A376" i="74"/>
  <c r="A375" i="74"/>
  <c r="A374" i="74"/>
  <c r="A373" i="74"/>
  <c r="A372" i="74"/>
  <c r="A371" i="74"/>
  <c r="A370" i="74"/>
  <c r="A369" i="74"/>
  <c r="A368" i="74"/>
  <c r="A367" i="74"/>
  <c r="A366" i="74"/>
  <c r="A365" i="74"/>
  <c r="A364" i="74"/>
  <c r="A363" i="74"/>
  <c r="A362" i="74"/>
  <c r="A361" i="74"/>
  <c r="A360" i="74"/>
  <c r="A359" i="74"/>
  <c r="A358" i="74"/>
  <c r="A357" i="74"/>
  <c r="A356" i="74"/>
  <c r="A355" i="74"/>
  <c r="A354" i="74"/>
  <c r="A353" i="74"/>
  <c r="A352" i="74"/>
  <c r="A351" i="74"/>
  <c r="A350" i="74"/>
  <c r="A349" i="74"/>
  <c r="A348" i="74"/>
  <c r="A347" i="74"/>
  <c r="A346" i="74"/>
  <c r="A345" i="74"/>
  <c r="A344" i="74"/>
  <c r="A343" i="74"/>
  <c r="A342" i="74"/>
  <c r="A341" i="74"/>
  <c r="A340" i="74"/>
  <c r="A339" i="74"/>
  <c r="A338" i="74"/>
  <c r="A337" i="74"/>
  <c r="A336" i="74"/>
  <c r="A335" i="74"/>
  <c r="A334" i="74"/>
  <c r="A333" i="74"/>
  <c r="A332" i="74"/>
  <c r="A331" i="74"/>
  <c r="A330" i="74"/>
  <c r="A329" i="74"/>
  <c r="A328" i="74"/>
  <c r="A327" i="74"/>
  <c r="A326" i="74"/>
  <c r="A325" i="74"/>
  <c r="A324" i="74"/>
  <c r="A323" i="74"/>
  <c r="A322" i="74"/>
  <c r="A321" i="74"/>
  <c r="A320" i="74"/>
  <c r="A319" i="74"/>
  <c r="A318" i="74"/>
  <c r="A317" i="74"/>
  <c r="A316" i="74"/>
  <c r="A315" i="74"/>
  <c r="A314" i="74"/>
  <c r="A313" i="74"/>
  <c r="A312" i="74"/>
  <c r="A311" i="74"/>
  <c r="A310" i="74"/>
  <c r="A309" i="74"/>
  <c r="A308" i="74"/>
  <c r="A307" i="74"/>
  <c r="A306" i="74"/>
  <c r="A305" i="74"/>
  <c r="A304" i="74"/>
  <c r="A303" i="74"/>
  <c r="A302" i="74"/>
  <c r="A301" i="74"/>
  <c r="A300" i="74"/>
  <c r="A299" i="74"/>
  <c r="A298" i="74"/>
  <c r="A297" i="74"/>
  <c r="A296" i="74"/>
  <c r="A295" i="74"/>
  <c r="A294" i="74"/>
  <c r="A293" i="74"/>
  <c r="A292" i="74"/>
  <c r="A291" i="74"/>
  <c r="A290" i="74"/>
  <c r="A289" i="74"/>
  <c r="A288" i="74"/>
  <c r="A287" i="74"/>
  <c r="A286" i="74"/>
  <c r="A285" i="74"/>
  <c r="A284" i="74"/>
  <c r="A283" i="74"/>
  <c r="A282" i="74"/>
  <c r="A281" i="74"/>
  <c r="A280" i="74"/>
  <c r="A279" i="74"/>
  <c r="A278" i="74"/>
  <c r="A277" i="74"/>
  <c r="A276" i="74"/>
  <c r="A275" i="74"/>
  <c r="A274" i="74"/>
  <c r="A273" i="74"/>
  <c r="A272" i="74"/>
  <c r="A271" i="74"/>
  <c r="A270" i="74"/>
  <c r="A269" i="74"/>
  <c r="A268" i="74"/>
  <c r="A267" i="74"/>
  <c r="A266" i="74"/>
  <c r="A265" i="74"/>
  <c r="A264" i="74"/>
  <c r="A263" i="74"/>
  <c r="A262" i="74"/>
  <c r="A261" i="74"/>
  <c r="A260" i="74"/>
  <c r="A259" i="74"/>
  <c r="A258" i="74"/>
  <c r="A257" i="74"/>
  <c r="A256" i="74"/>
  <c r="A255" i="74"/>
  <c r="A254" i="74"/>
  <c r="A253" i="74"/>
  <c r="A252" i="74"/>
  <c r="A251" i="74"/>
  <c r="A250" i="74"/>
  <c r="A249" i="74"/>
  <c r="A248" i="74"/>
  <c r="A247" i="74"/>
  <c r="A246" i="74"/>
  <c r="A245" i="74"/>
  <c r="A244" i="74"/>
  <c r="A243" i="74"/>
  <c r="A242" i="74"/>
  <c r="A241" i="74"/>
  <c r="A240" i="74"/>
  <c r="A239" i="74"/>
  <c r="A238" i="74"/>
  <c r="A237" i="74"/>
  <c r="A236" i="74"/>
  <c r="A235" i="74"/>
  <c r="A234" i="74"/>
  <c r="A233" i="74"/>
  <c r="A232" i="74"/>
  <c r="A231" i="74"/>
  <c r="A230" i="74"/>
  <c r="A229" i="74"/>
  <c r="A228" i="74"/>
  <c r="A227" i="74"/>
  <c r="A226" i="74"/>
  <c r="A225" i="74"/>
  <c r="A224" i="74"/>
  <c r="A223" i="74"/>
  <c r="A222" i="74"/>
  <c r="A221" i="74"/>
  <c r="A220" i="74"/>
  <c r="A219" i="74"/>
  <c r="A218" i="74"/>
  <c r="A217" i="74"/>
  <c r="A216" i="74"/>
  <c r="A215" i="74"/>
  <c r="A214" i="74"/>
  <c r="A213" i="74"/>
  <c r="A212" i="74"/>
  <c r="A211" i="74"/>
  <c r="A210" i="74"/>
  <c r="A209" i="74"/>
  <c r="A208" i="74"/>
  <c r="A207" i="74"/>
  <c r="A206" i="74"/>
  <c r="A205" i="74"/>
  <c r="A204" i="74"/>
  <c r="A203" i="74"/>
  <c r="A202" i="74"/>
  <c r="A201" i="74"/>
  <c r="A200" i="74"/>
  <c r="A199" i="74"/>
  <c r="A198" i="74"/>
  <c r="A197" i="74"/>
  <c r="A196" i="74"/>
  <c r="A195" i="74"/>
  <c r="A194" i="74"/>
  <c r="A193" i="74"/>
  <c r="A192" i="74"/>
  <c r="A191" i="74"/>
  <c r="A190" i="74"/>
  <c r="A189" i="74"/>
  <c r="A188" i="74"/>
  <c r="A187" i="74"/>
  <c r="A186" i="74"/>
  <c r="A185" i="74"/>
  <c r="A184" i="74"/>
  <c r="A183" i="74"/>
  <c r="A182" i="74"/>
  <c r="A181" i="74"/>
  <c r="A180" i="74"/>
  <c r="A179" i="74"/>
  <c r="A178" i="74"/>
  <c r="A177" i="74"/>
  <c r="A176" i="74"/>
  <c r="A175" i="74"/>
  <c r="A174" i="74"/>
  <c r="A173" i="74"/>
  <c r="A172" i="74"/>
  <c r="A171" i="74"/>
  <c r="A170" i="74"/>
  <c r="A169" i="74"/>
  <c r="A168" i="74"/>
  <c r="A167" i="74"/>
  <c r="A166" i="74"/>
  <c r="A165" i="74"/>
  <c r="A164" i="74"/>
  <c r="A163" i="74"/>
  <c r="A162" i="74"/>
  <c r="A161" i="74"/>
  <c r="A160" i="74"/>
  <c r="A159" i="74"/>
  <c r="A158" i="74"/>
  <c r="A157" i="74"/>
  <c r="A156" i="74"/>
  <c r="A155" i="74"/>
  <c r="A154" i="74"/>
  <c r="A153" i="74"/>
  <c r="A152" i="74"/>
  <c r="A151" i="74"/>
  <c r="A150" i="74"/>
  <c r="A149" i="74"/>
  <c r="A148" i="74"/>
  <c r="A147" i="74"/>
  <c r="A146" i="74"/>
  <c r="A145" i="74"/>
  <c r="A144" i="74"/>
  <c r="A143" i="74"/>
  <c r="A142" i="74"/>
  <c r="A141" i="74"/>
  <c r="A140" i="74"/>
  <c r="A139" i="74"/>
  <c r="A138" i="74"/>
  <c r="A137" i="74"/>
  <c r="A136" i="74"/>
  <c r="A135" i="74"/>
  <c r="A134" i="74"/>
  <c r="A133" i="74"/>
  <c r="A132" i="74"/>
  <c r="A131" i="74"/>
  <c r="A130" i="74"/>
  <c r="A129" i="74"/>
  <c r="A128" i="74"/>
  <c r="A127" i="74"/>
  <c r="A126" i="74"/>
  <c r="A125" i="74"/>
  <c r="A124" i="74"/>
  <c r="A123" i="74"/>
  <c r="A122" i="74"/>
  <c r="A121" i="74"/>
  <c r="A120" i="74"/>
  <c r="A119" i="74"/>
  <c r="A118" i="74"/>
  <c r="A117" i="74"/>
  <c r="A116" i="74"/>
  <c r="A115" i="74"/>
  <c r="A114" i="74"/>
  <c r="A113" i="74"/>
  <c r="A112" i="74"/>
  <c r="A111" i="74"/>
  <c r="A110" i="74"/>
  <c r="A109" i="74"/>
  <c r="A108" i="74"/>
  <c r="A107" i="74"/>
  <c r="A106" i="74"/>
  <c r="A105" i="74"/>
  <c r="A104" i="74"/>
  <c r="A103" i="74"/>
  <c r="A102" i="74"/>
  <c r="A101" i="74"/>
  <c r="A100" i="74"/>
  <c r="A99" i="74"/>
  <c r="A98" i="74"/>
  <c r="A97" i="74"/>
  <c r="A96" i="74"/>
  <c r="A95" i="74"/>
  <c r="A94" i="74"/>
  <c r="A93" i="74"/>
  <c r="A92" i="74"/>
  <c r="A91" i="74"/>
  <c r="A90" i="74"/>
  <c r="A89" i="74"/>
  <c r="A88" i="74"/>
  <c r="A87" i="74"/>
  <c r="A86" i="74"/>
  <c r="A85" i="74"/>
  <c r="A84" i="74"/>
  <c r="A83" i="74"/>
  <c r="A82" i="74"/>
  <c r="A81" i="74"/>
  <c r="A80" i="74"/>
  <c r="A79" i="74"/>
  <c r="A78" i="74"/>
  <c r="A77" i="74"/>
  <c r="A76" i="74"/>
  <c r="A75" i="74"/>
  <c r="A74" i="74"/>
  <c r="A73" i="74"/>
  <c r="A72" i="74"/>
  <c r="A71" i="74"/>
  <c r="A70" i="74"/>
  <c r="A69" i="74"/>
  <c r="A68" i="74"/>
  <c r="A67" i="74"/>
  <c r="A66" i="74"/>
  <c r="A65" i="74"/>
  <c r="A64" i="74"/>
  <c r="A63" i="74"/>
  <c r="A62" i="74"/>
  <c r="A61" i="74"/>
  <c r="A60" i="74"/>
  <c r="A59" i="74"/>
  <c r="A58" i="74"/>
  <c r="A57" i="74"/>
  <c r="A56" i="74"/>
  <c r="A55" i="74"/>
  <c r="A54" i="74"/>
  <c r="A53" i="74"/>
  <c r="A52" i="74"/>
  <c r="A51" i="74"/>
  <c r="A50" i="74"/>
  <c r="A49" i="74"/>
  <c r="A48" i="74"/>
  <c r="A47" i="74"/>
  <c r="A46" i="74"/>
  <c r="A45" i="74"/>
  <c r="A44" i="74"/>
  <c r="A43" i="74"/>
  <c r="A42" i="74"/>
  <c r="A41" i="74"/>
  <c r="A40" i="74"/>
  <c r="A39" i="74"/>
  <c r="A38" i="74"/>
  <c r="A37" i="74"/>
  <c r="A36" i="74"/>
  <c r="A35" i="74"/>
  <c r="A34" i="74"/>
  <c r="A33" i="74"/>
  <c r="A32" i="74"/>
  <c r="A31" i="74"/>
  <c r="A30" i="74"/>
  <c r="A29" i="74"/>
  <c r="A28" i="74"/>
  <c r="A27" i="74"/>
  <c r="A26" i="74"/>
  <c r="A25" i="74"/>
  <c r="A24" i="74"/>
  <c r="A23" i="74"/>
  <c r="A22" i="74"/>
  <c r="A21" i="74"/>
  <c r="A20" i="74"/>
  <c r="A19" i="74"/>
  <c r="A18" i="74"/>
  <c r="A17" i="74"/>
  <c r="A16" i="74"/>
  <c r="A15" i="74"/>
  <c r="A14" i="74"/>
  <c r="D512" i="74"/>
  <c r="C512" i="74"/>
  <c r="B512" i="74"/>
  <c r="D511" i="74"/>
  <c r="C511" i="74"/>
  <c r="B511" i="74"/>
  <c r="D510" i="74"/>
  <c r="C510" i="74"/>
  <c r="B510" i="74"/>
  <c r="D509" i="74"/>
  <c r="C509" i="74"/>
  <c r="B509" i="74"/>
  <c r="D508" i="74"/>
  <c r="C508" i="74"/>
  <c r="B508" i="74"/>
  <c r="D507" i="74"/>
  <c r="C507" i="74"/>
  <c r="B507" i="74"/>
  <c r="D506" i="74"/>
  <c r="C506" i="74"/>
  <c r="B506" i="74"/>
  <c r="D505" i="74"/>
  <c r="C505" i="74"/>
  <c r="B505" i="74"/>
  <c r="D504" i="74"/>
  <c r="C504" i="74"/>
  <c r="B504" i="74"/>
  <c r="D503" i="74"/>
  <c r="C503" i="74"/>
  <c r="B503" i="74"/>
  <c r="D502" i="74"/>
  <c r="C502" i="74"/>
  <c r="B502" i="74"/>
  <c r="D501" i="74"/>
  <c r="C501" i="74"/>
  <c r="B501" i="74"/>
  <c r="D500" i="74"/>
  <c r="C500" i="74"/>
  <c r="B500" i="74"/>
  <c r="D499" i="74"/>
  <c r="C499" i="74"/>
  <c r="B499" i="74"/>
  <c r="D498" i="74"/>
  <c r="C498" i="74"/>
  <c r="B498" i="74"/>
  <c r="D497" i="74"/>
  <c r="C497" i="74"/>
  <c r="B497" i="74"/>
  <c r="D496" i="74"/>
  <c r="C496" i="74"/>
  <c r="B496" i="74"/>
  <c r="D495" i="74"/>
  <c r="C495" i="74"/>
  <c r="B495" i="74"/>
  <c r="D494" i="74"/>
  <c r="C494" i="74"/>
  <c r="B494" i="74"/>
  <c r="D493" i="74"/>
  <c r="C493" i="74"/>
  <c r="B493" i="74"/>
  <c r="D492" i="74"/>
  <c r="C492" i="74"/>
  <c r="B492" i="74"/>
  <c r="D491" i="74"/>
  <c r="C491" i="74"/>
  <c r="B491" i="74"/>
  <c r="D490" i="74"/>
  <c r="C490" i="74"/>
  <c r="B490" i="74"/>
  <c r="D489" i="74"/>
  <c r="C489" i="74"/>
  <c r="B489" i="74"/>
  <c r="D488" i="74"/>
  <c r="C488" i="74"/>
  <c r="B488" i="74"/>
  <c r="D487" i="74"/>
  <c r="C487" i="74"/>
  <c r="B487" i="74"/>
  <c r="D486" i="74"/>
  <c r="C486" i="74"/>
  <c r="B486" i="74"/>
  <c r="D485" i="74"/>
  <c r="C485" i="74"/>
  <c r="B485" i="74"/>
  <c r="D484" i="74"/>
  <c r="C484" i="74"/>
  <c r="B484" i="74"/>
  <c r="D483" i="74"/>
  <c r="C483" i="74"/>
  <c r="B483" i="74"/>
  <c r="D482" i="74"/>
  <c r="C482" i="74"/>
  <c r="B482" i="74"/>
  <c r="D481" i="74"/>
  <c r="C481" i="74"/>
  <c r="B481" i="74"/>
  <c r="D480" i="74"/>
  <c r="C480" i="74"/>
  <c r="B480" i="74"/>
  <c r="D479" i="74"/>
  <c r="C479" i="74"/>
  <c r="B479" i="74"/>
  <c r="D478" i="74"/>
  <c r="C478" i="74"/>
  <c r="B478" i="74"/>
  <c r="D477" i="74"/>
  <c r="C477" i="74"/>
  <c r="B477" i="74"/>
  <c r="D476" i="74"/>
  <c r="C476" i="74"/>
  <c r="B476" i="74"/>
  <c r="D475" i="74"/>
  <c r="C475" i="74"/>
  <c r="B475" i="74"/>
  <c r="D474" i="74"/>
  <c r="C474" i="74"/>
  <c r="B474" i="74"/>
  <c r="D473" i="74"/>
  <c r="C473" i="74"/>
  <c r="B473" i="74"/>
  <c r="D472" i="74"/>
  <c r="C472" i="74"/>
  <c r="B472" i="74"/>
  <c r="D471" i="74"/>
  <c r="C471" i="74"/>
  <c r="B471" i="74"/>
  <c r="D470" i="74"/>
  <c r="C470" i="74"/>
  <c r="B470" i="74"/>
  <c r="D469" i="74"/>
  <c r="C469" i="74"/>
  <c r="B469" i="74"/>
  <c r="D468" i="74"/>
  <c r="C468" i="74"/>
  <c r="B468" i="74"/>
  <c r="D467" i="74"/>
  <c r="C467" i="74"/>
  <c r="B467" i="74"/>
  <c r="D466" i="74"/>
  <c r="C466" i="74"/>
  <c r="B466" i="74"/>
  <c r="D465" i="74"/>
  <c r="C465" i="74"/>
  <c r="B465" i="74"/>
  <c r="D464" i="74"/>
  <c r="C464" i="74"/>
  <c r="B464" i="74"/>
  <c r="D463" i="74"/>
  <c r="C463" i="74"/>
  <c r="B463" i="74"/>
  <c r="D462" i="74"/>
  <c r="C462" i="74"/>
  <c r="B462" i="74"/>
  <c r="D461" i="74"/>
  <c r="C461" i="74"/>
  <c r="B461" i="74"/>
  <c r="D460" i="74"/>
  <c r="C460" i="74"/>
  <c r="B460" i="74"/>
  <c r="D459" i="74"/>
  <c r="C459" i="74"/>
  <c r="B459" i="74"/>
  <c r="D458" i="74"/>
  <c r="C458" i="74"/>
  <c r="B458" i="74"/>
  <c r="D457" i="74"/>
  <c r="C457" i="74"/>
  <c r="B457" i="74"/>
  <c r="D456" i="74"/>
  <c r="C456" i="74"/>
  <c r="B456" i="74"/>
  <c r="D455" i="74"/>
  <c r="C455" i="74"/>
  <c r="B455" i="74"/>
  <c r="D454" i="74"/>
  <c r="C454" i="74"/>
  <c r="B454" i="74"/>
  <c r="D453" i="74"/>
  <c r="C453" i="74"/>
  <c r="B453" i="74"/>
  <c r="D452" i="74"/>
  <c r="C452" i="74"/>
  <c r="B452" i="74"/>
  <c r="D451" i="74"/>
  <c r="C451" i="74"/>
  <c r="B451" i="74"/>
  <c r="D450" i="74"/>
  <c r="C450" i="74"/>
  <c r="B450" i="74"/>
  <c r="D449" i="74"/>
  <c r="C449" i="74"/>
  <c r="B449" i="74"/>
  <c r="D448" i="74"/>
  <c r="C448" i="74"/>
  <c r="B448" i="74"/>
  <c r="D447" i="74"/>
  <c r="C447" i="74"/>
  <c r="B447" i="74"/>
  <c r="D446" i="74"/>
  <c r="C446" i="74"/>
  <c r="B446" i="74"/>
  <c r="D445" i="74"/>
  <c r="C445" i="74"/>
  <c r="B445" i="74"/>
  <c r="D444" i="74"/>
  <c r="C444" i="74"/>
  <c r="B444" i="74"/>
  <c r="D443" i="74"/>
  <c r="C443" i="74"/>
  <c r="B443" i="74"/>
  <c r="D442" i="74"/>
  <c r="C442" i="74"/>
  <c r="B442" i="74"/>
  <c r="D441" i="74"/>
  <c r="C441" i="74"/>
  <c r="B441" i="74"/>
  <c r="D440" i="74"/>
  <c r="C440" i="74"/>
  <c r="B440" i="74"/>
  <c r="D439" i="74"/>
  <c r="C439" i="74"/>
  <c r="B439" i="74"/>
  <c r="D438" i="74"/>
  <c r="C438" i="74"/>
  <c r="B438" i="74"/>
  <c r="D437" i="74"/>
  <c r="C437" i="74"/>
  <c r="B437" i="74"/>
  <c r="D436" i="74"/>
  <c r="C436" i="74"/>
  <c r="B436" i="74"/>
  <c r="D435" i="74"/>
  <c r="C435" i="74"/>
  <c r="B435" i="74"/>
  <c r="D434" i="74"/>
  <c r="C434" i="74"/>
  <c r="B434" i="74"/>
  <c r="D433" i="74"/>
  <c r="C433" i="74"/>
  <c r="B433" i="74"/>
  <c r="D432" i="74"/>
  <c r="C432" i="74"/>
  <c r="B432" i="74"/>
  <c r="D431" i="74"/>
  <c r="C431" i="74"/>
  <c r="B431" i="74"/>
  <c r="D430" i="74"/>
  <c r="C430" i="74"/>
  <c r="B430" i="74"/>
  <c r="D429" i="74"/>
  <c r="C429" i="74"/>
  <c r="B429" i="74"/>
  <c r="D428" i="74"/>
  <c r="C428" i="74"/>
  <c r="B428" i="74"/>
  <c r="D427" i="74"/>
  <c r="C427" i="74"/>
  <c r="B427" i="74"/>
  <c r="D426" i="74"/>
  <c r="C426" i="74"/>
  <c r="B426" i="74"/>
  <c r="D425" i="74"/>
  <c r="C425" i="74"/>
  <c r="B425" i="74"/>
  <c r="D424" i="74"/>
  <c r="C424" i="74"/>
  <c r="B424" i="74"/>
  <c r="D423" i="74"/>
  <c r="C423" i="74"/>
  <c r="B423" i="74"/>
  <c r="D422" i="74"/>
  <c r="C422" i="74"/>
  <c r="B422" i="74"/>
  <c r="D421" i="74"/>
  <c r="C421" i="74"/>
  <c r="B421" i="74"/>
  <c r="D420" i="74"/>
  <c r="C420" i="74"/>
  <c r="B420" i="74"/>
  <c r="D419" i="74"/>
  <c r="C419" i="74"/>
  <c r="B419" i="74"/>
  <c r="D418" i="74"/>
  <c r="C418" i="74"/>
  <c r="B418" i="74"/>
  <c r="D417" i="74"/>
  <c r="C417" i="74"/>
  <c r="B417" i="74"/>
  <c r="D416" i="74"/>
  <c r="C416" i="74"/>
  <c r="B416" i="74"/>
  <c r="D415" i="74"/>
  <c r="C415" i="74"/>
  <c r="B415" i="74"/>
  <c r="D414" i="74"/>
  <c r="C414" i="74"/>
  <c r="B414" i="74"/>
  <c r="D413" i="74"/>
  <c r="C413" i="74"/>
  <c r="B413" i="74"/>
  <c r="D412" i="74"/>
  <c r="C412" i="74"/>
  <c r="B412" i="74"/>
  <c r="D411" i="74"/>
  <c r="C411" i="74"/>
  <c r="B411" i="74"/>
  <c r="D410" i="74"/>
  <c r="C410" i="74"/>
  <c r="B410" i="74"/>
  <c r="D409" i="74"/>
  <c r="C409" i="74"/>
  <c r="B409" i="74"/>
  <c r="D408" i="74"/>
  <c r="C408" i="74"/>
  <c r="B408" i="74"/>
  <c r="D407" i="74"/>
  <c r="C407" i="74"/>
  <c r="B407" i="74"/>
  <c r="D406" i="74"/>
  <c r="C406" i="74"/>
  <c r="B406" i="74"/>
  <c r="D405" i="74"/>
  <c r="C405" i="74"/>
  <c r="B405" i="74"/>
  <c r="D404" i="74"/>
  <c r="C404" i="74"/>
  <c r="B404" i="74"/>
  <c r="D403" i="74"/>
  <c r="C403" i="74"/>
  <c r="B403" i="74"/>
  <c r="D402" i="74"/>
  <c r="C402" i="74"/>
  <c r="B402" i="74"/>
  <c r="D401" i="74"/>
  <c r="C401" i="74"/>
  <c r="B401" i="74"/>
  <c r="D400" i="74"/>
  <c r="C400" i="74"/>
  <c r="B400" i="74"/>
  <c r="D399" i="74"/>
  <c r="C399" i="74"/>
  <c r="B399" i="74"/>
  <c r="D398" i="74"/>
  <c r="C398" i="74"/>
  <c r="B398" i="74"/>
  <c r="D397" i="74"/>
  <c r="C397" i="74"/>
  <c r="B397" i="74"/>
  <c r="D396" i="74"/>
  <c r="C396" i="74"/>
  <c r="B396" i="74"/>
  <c r="D395" i="74"/>
  <c r="C395" i="74"/>
  <c r="B395" i="74"/>
  <c r="D394" i="74"/>
  <c r="C394" i="74"/>
  <c r="B394" i="74"/>
  <c r="D393" i="74"/>
  <c r="C393" i="74"/>
  <c r="B393" i="74"/>
  <c r="D392" i="74"/>
  <c r="C392" i="74"/>
  <c r="B392" i="74"/>
  <c r="D391" i="74"/>
  <c r="C391" i="74"/>
  <c r="B391" i="74"/>
  <c r="D390" i="74"/>
  <c r="C390" i="74"/>
  <c r="B390" i="74"/>
  <c r="D389" i="74"/>
  <c r="C389" i="74"/>
  <c r="B389" i="74"/>
  <c r="D388" i="74"/>
  <c r="C388" i="74"/>
  <c r="B388" i="74"/>
  <c r="D387" i="74"/>
  <c r="C387" i="74"/>
  <c r="B387" i="74"/>
  <c r="D386" i="74"/>
  <c r="C386" i="74"/>
  <c r="B386" i="74"/>
  <c r="D385" i="74"/>
  <c r="C385" i="74"/>
  <c r="B385" i="74"/>
  <c r="D384" i="74"/>
  <c r="C384" i="74"/>
  <c r="B384" i="74"/>
  <c r="D383" i="74"/>
  <c r="C383" i="74"/>
  <c r="B383" i="74"/>
  <c r="D382" i="74"/>
  <c r="C382" i="74"/>
  <c r="B382" i="74"/>
  <c r="D381" i="74"/>
  <c r="C381" i="74"/>
  <c r="B381" i="74"/>
  <c r="D380" i="74"/>
  <c r="C380" i="74"/>
  <c r="B380" i="74"/>
  <c r="D379" i="74"/>
  <c r="C379" i="74"/>
  <c r="B379" i="74"/>
  <c r="D378" i="74"/>
  <c r="C378" i="74"/>
  <c r="B378" i="74"/>
  <c r="D377" i="74"/>
  <c r="C377" i="74"/>
  <c r="B377" i="74"/>
  <c r="D376" i="74"/>
  <c r="C376" i="74"/>
  <c r="B376" i="74"/>
  <c r="D375" i="74"/>
  <c r="C375" i="74"/>
  <c r="B375" i="74"/>
  <c r="D374" i="74"/>
  <c r="C374" i="74"/>
  <c r="B374" i="74"/>
  <c r="D373" i="74"/>
  <c r="C373" i="74"/>
  <c r="B373" i="74"/>
  <c r="D372" i="74"/>
  <c r="C372" i="74"/>
  <c r="B372" i="74"/>
  <c r="D371" i="74"/>
  <c r="C371" i="74"/>
  <c r="B371" i="74"/>
  <c r="D370" i="74"/>
  <c r="C370" i="74"/>
  <c r="B370" i="74"/>
  <c r="D369" i="74"/>
  <c r="C369" i="74"/>
  <c r="B369" i="74"/>
  <c r="D368" i="74"/>
  <c r="C368" i="74"/>
  <c r="B368" i="74"/>
  <c r="D367" i="74"/>
  <c r="C367" i="74"/>
  <c r="B367" i="74"/>
  <c r="D366" i="74"/>
  <c r="C366" i="74"/>
  <c r="B366" i="74"/>
  <c r="D365" i="74"/>
  <c r="C365" i="74"/>
  <c r="B365" i="74"/>
  <c r="D364" i="74"/>
  <c r="C364" i="74"/>
  <c r="B364" i="74"/>
  <c r="D363" i="74"/>
  <c r="C363" i="74"/>
  <c r="B363" i="74"/>
  <c r="D362" i="74"/>
  <c r="C362" i="74"/>
  <c r="B362" i="74"/>
  <c r="D361" i="74"/>
  <c r="C361" i="74"/>
  <c r="B361" i="74"/>
  <c r="D360" i="74"/>
  <c r="C360" i="74"/>
  <c r="B360" i="74"/>
  <c r="D359" i="74"/>
  <c r="C359" i="74"/>
  <c r="B359" i="74"/>
  <c r="D358" i="74"/>
  <c r="C358" i="74"/>
  <c r="B358" i="74"/>
  <c r="D357" i="74"/>
  <c r="C357" i="74"/>
  <c r="B357" i="74"/>
  <c r="D356" i="74"/>
  <c r="C356" i="74"/>
  <c r="B356" i="74"/>
  <c r="D355" i="74"/>
  <c r="C355" i="74"/>
  <c r="B355" i="74"/>
  <c r="D354" i="74"/>
  <c r="C354" i="74"/>
  <c r="B354" i="74"/>
  <c r="D353" i="74"/>
  <c r="C353" i="74"/>
  <c r="B353" i="74"/>
  <c r="D352" i="74"/>
  <c r="C352" i="74"/>
  <c r="B352" i="74"/>
  <c r="D351" i="74"/>
  <c r="C351" i="74"/>
  <c r="B351" i="74"/>
  <c r="D350" i="74"/>
  <c r="C350" i="74"/>
  <c r="B350" i="74"/>
  <c r="D349" i="74"/>
  <c r="C349" i="74"/>
  <c r="B349" i="74"/>
  <c r="D348" i="74"/>
  <c r="C348" i="74"/>
  <c r="B348" i="74"/>
  <c r="D347" i="74"/>
  <c r="C347" i="74"/>
  <c r="B347" i="74"/>
  <c r="D346" i="74"/>
  <c r="C346" i="74"/>
  <c r="B346" i="74"/>
  <c r="D345" i="74"/>
  <c r="C345" i="74"/>
  <c r="B345" i="74"/>
  <c r="D344" i="74"/>
  <c r="C344" i="74"/>
  <c r="B344" i="74"/>
  <c r="D343" i="74"/>
  <c r="C343" i="74"/>
  <c r="B343" i="74"/>
  <c r="D342" i="74"/>
  <c r="C342" i="74"/>
  <c r="B342" i="74"/>
  <c r="D341" i="74"/>
  <c r="C341" i="74"/>
  <c r="B341" i="74"/>
  <c r="D340" i="74"/>
  <c r="C340" i="74"/>
  <c r="B340" i="74"/>
  <c r="D339" i="74"/>
  <c r="C339" i="74"/>
  <c r="B339" i="74"/>
  <c r="D338" i="74"/>
  <c r="C338" i="74"/>
  <c r="B338" i="74"/>
  <c r="D337" i="74"/>
  <c r="C337" i="74"/>
  <c r="B337" i="74"/>
  <c r="D336" i="74"/>
  <c r="C336" i="74"/>
  <c r="B336" i="74"/>
  <c r="D335" i="74"/>
  <c r="C335" i="74"/>
  <c r="B335" i="74"/>
  <c r="D334" i="74"/>
  <c r="C334" i="74"/>
  <c r="B334" i="74"/>
  <c r="D333" i="74"/>
  <c r="C333" i="74"/>
  <c r="B333" i="74"/>
  <c r="D332" i="74"/>
  <c r="C332" i="74"/>
  <c r="B332" i="74"/>
  <c r="D331" i="74"/>
  <c r="C331" i="74"/>
  <c r="B331" i="74"/>
  <c r="D330" i="74"/>
  <c r="C330" i="74"/>
  <c r="B330" i="74"/>
  <c r="D329" i="74"/>
  <c r="C329" i="74"/>
  <c r="B329" i="74"/>
  <c r="D328" i="74"/>
  <c r="C328" i="74"/>
  <c r="B328" i="74"/>
  <c r="D327" i="74"/>
  <c r="C327" i="74"/>
  <c r="B327" i="74"/>
  <c r="D326" i="74"/>
  <c r="C326" i="74"/>
  <c r="B326" i="74"/>
  <c r="D325" i="74"/>
  <c r="C325" i="74"/>
  <c r="B325" i="74"/>
  <c r="D324" i="74"/>
  <c r="C324" i="74"/>
  <c r="B324" i="74"/>
  <c r="D323" i="74"/>
  <c r="C323" i="74"/>
  <c r="B323" i="74"/>
  <c r="D322" i="74"/>
  <c r="C322" i="74"/>
  <c r="B322" i="74"/>
  <c r="D321" i="74"/>
  <c r="C321" i="74"/>
  <c r="B321" i="74"/>
  <c r="D320" i="74"/>
  <c r="C320" i="74"/>
  <c r="B320" i="74"/>
  <c r="D319" i="74"/>
  <c r="C319" i="74"/>
  <c r="B319" i="74"/>
  <c r="D318" i="74"/>
  <c r="C318" i="74"/>
  <c r="B318" i="74"/>
  <c r="D317" i="74"/>
  <c r="C317" i="74"/>
  <c r="B317" i="74"/>
  <c r="D316" i="74"/>
  <c r="C316" i="74"/>
  <c r="B316" i="74"/>
  <c r="D315" i="74"/>
  <c r="C315" i="74"/>
  <c r="B315" i="74"/>
  <c r="D314" i="74"/>
  <c r="C314" i="74"/>
  <c r="B314" i="74"/>
  <c r="D313" i="74"/>
  <c r="C313" i="74"/>
  <c r="B313" i="74"/>
  <c r="D312" i="74"/>
  <c r="C312" i="74"/>
  <c r="B312" i="74"/>
  <c r="D311" i="74"/>
  <c r="C311" i="74"/>
  <c r="B311" i="74"/>
  <c r="D310" i="74"/>
  <c r="C310" i="74"/>
  <c r="B310" i="74"/>
  <c r="D309" i="74"/>
  <c r="C309" i="74"/>
  <c r="B309" i="74"/>
  <c r="D308" i="74"/>
  <c r="C308" i="74"/>
  <c r="B308" i="74"/>
  <c r="D307" i="74"/>
  <c r="C307" i="74"/>
  <c r="B307" i="74"/>
  <c r="D306" i="74"/>
  <c r="C306" i="74"/>
  <c r="B306" i="74"/>
  <c r="D305" i="74"/>
  <c r="C305" i="74"/>
  <c r="B305" i="74"/>
  <c r="D304" i="74"/>
  <c r="C304" i="74"/>
  <c r="B304" i="74"/>
  <c r="D303" i="74"/>
  <c r="C303" i="74"/>
  <c r="B303" i="74"/>
  <c r="D302" i="74"/>
  <c r="C302" i="74"/>
  <c r="B302" i="74"/>
  <c r="D301" i="74"/>
  <c r="C301" i="74"/>
  <c r="B301" i="74"/>
  <c r="D300" i="74"/>
  <c r="C300" i="74"/>
  <c r="B300" i="74"/>
  <c r="D299" i="74"/>
  <c r="C299" i="74"/>
  <c r="B299" i="74"/>
  <c r="D298" i="74"/>
  <c r="C298" i="74"/>
  <c r="B298" i="74"/>
  <c r="D297" i="74"/>
  <c r="C297" i="74"/>
  <c r="B297" i="74"/>
  <c r="D296" i="74"/>
  <c r="C296" i="74"/>
  <c r="B296" i="74"/>
  <c r="D295" i="74"/>
  <c r="C295" i="74"/>
  <c r="B295" i="74"/>
  <c r="D294" i="74"/>
  <c r="C294" i="74"/>
  <c r="B294" i="74"/>
  <c r="D293" i="74"/>
  <c r="C293" i="74"/>
  <c r="B293" i="74"/>
  <c r="D292" i="74"/>
  <c r="C292" i="74"/>
  <c r="B292" i="74"/>
  <c r="D291" i="74"/>
  <c r="C291" i="74"/>
  <c r="B291" i="74"/>
  <c r="D290" i="74"/>
  <c r="C290" i="74"/>
  <c r="B290" i="74"/>
  <c r="D289" i="74"/>
  <c r="C289" i="74"/>
  <c r="B289" i="74"/>
  <c r="D288" i="74"/>
  <c r="C288" i="74"/>
  <c r="B288" i="74"/>
  <c r="D287" i="74"/>
  <c r="C287" i="74"/>
  <c r="B287" i="74"/>
  <c r="D286" i="74"/>
  <c r="C286" i="74"/>
  <c r="B286" i="74"/>
  <c r="D285" i="74"/>
  <c r="C285" i="74"/>
  <c r="B285" i="74"/>
  <c r="D284" i="74"/>
  <c r="C284" i="74"/>
  <c r="B284" i="74"/>
  <c r="D283" i="74"/>
  <c r="C283" i="74"/>
  <c r="B283" i="74"/>
  <c r="D282" i="74"/>
  <c r="C282" i="74"/>
  <c r="B282" i="74"/>
  <c r="D281" i="74"/>
  <c r="C281" i="74"/>
  <c r="B281" i="74"/>
  <c r="D280" i="74"/>
  <c r="C280" i="74"/>
  <c r="B280" i="74"/>
  <c r="D279" i="74"/>
  <c r="C279" i="74"/>
  <c r="B279" i="74"/>
  <c r="D278" i="74"/>
  <c r="C278" i="74"/>
  <c r="B278" i="74"/>
  <c r="D277" i="74"/>
  <c r="C277" i="74"/>
  <c r="B277" i="74"/>
  <c r="D276" i="74"/>
  <c r="C276" i="74"/>
  <c r="B276" i="74"/>
  <c r="D275" i="74"/>
  <c r="C275" i="74"/>
  <c r="B275" i="74"/>
  <c r="D274" i="74"/>
  <c r="C274" i="74"/>
  <c r="B274" i="74"/>
  <c r="D273" i="74"/>
  <c r="C273" i="74"/>
  <c r="B273" i="74"/>
  <c r="D272" i="74"/>
  <c r="C272" i="74"/>
  <c r="B272" i="74"/>
  <c r="D271" i="74"/>
  <c r="C271" i="74"/>
  <c r="B271" i="74"/>
  <c r="D270" i="74"/>
  <c r="C270" i="74"/>
  <c r="B270" i="74"/>
  <c r="D269" i="74"/>
  <c r="C269" i="74"/>
  <c r="B269" i="74"/>
  <c r="D268" i="74"/>
  <c r="C268" i="74"/>
  <c r="B268" i="74"/>
  <c r="D267" i="74"/>
  <c r="C267" i="74"/>
  <c r="B267" i="74"/>
  <c r="D266" i="74"/>
  <c r="C266" i="74"/>
  <c r="B266" i="74"/>
  <c r="D265" i="74"/>
  <c r="C265" i="74"/>
  <c r="B265" i="74"/>
  <c r="D264" i="74"/>
  <c r="C264" i="74"/>
  <c r="B264" i="74"/>
  <c r="D263" i="74"/>
  <c r="C263" i="74"/>
  <c r="B263" i="74"/>
  <c r="D262" i="74"/>
  <c r="C262" i="74"/>
  <c r="B262" i="74"/>
  <c r="D261" i="74"/>
  <c r="C261" i="74"/>
  <c r="B261" i="74"/>
  <c r="D260" i="74"/>
  <c r="C260" i="74"/>
  <c r="B260" i="74"/>
  <c r="D259" i="74"/>
  <c r="C259" i="74"/>
  <c r="B259" i="74"/>
  <c r="D258" i="74"/>
  <c r="C258" i="74"/>
  <c r="B258" i="74"/>
  <c r="D257" i="74"/>
  <c r="C257" i="74"/>
  <c r="B257" i="74"/>
  <c r="D256" i="74"/>
  <c r="C256" i="74"/>
  <c r="B256" i="74"/>
  <c r="D255" i="74"/>
  <c r="C255" i="74"/>
  <c r="B255" i="74"/>
  <c r="D254" i="74"/>
  <c r="C254" i="74"/>
  <c r="B254" i="74"/>
  <c r="D253" i="74"/>
  <c r="C253" i="74"/>
  <c r="B253" i="74"/>
  <c r="D252" i="74"/>
  <c r="C252" i="74"/>
  <c r="B252" i="74"/>
  <c r="D251" i="74"/>
  <c r="C251" i="74"/>
  <c r="B251" i="74"/>
  <c r="D250" i="74"/>
  <c r="C250" i="74"/>
  <c r="B250" i="74"/>
  <c r="D249" i="74"/>
  <c r="C249" i="74"/>
  <c r="B249" i="74"/>
  <c r="D248" i="74"/>
  <c r="C248" i="74"/>
  <c r="B248" i="74"/>
  <c r="D247" i="74"/>
  <c r="C247" i="74"/>
  <c r="B247" i="74"/>
  <c r="D246" i="74"/>
  <c r="C246" i="74"/>
  <c r="B246" i="74"/>
  <c r="D245" i="74"/>
  <c r="C245" i="74"/>
  <c r="B245" i="74"/>
  <c r="D244" i="74"/>
  <c r="C244" i="74"/>
  <c r="B244" i="74"/>
  <c r="D243" i="74"/>
  <c r="C243" i="74"/>
  <c r="B243" i="74"/>
  <c r="D242" i="74"/>
  <c r="C242" i="74"/>
  <c r="B242" i="74"/>
  <c r="D241" i="74"/>
  <c r="C241" i="74"/>
  <c r="B241" i="74"/>
  <c r="D240" i="74"/>
  <c r="C240" i="74"/>
  <c r="B240" i="74"/>
  <c r="D239" i="74"/>
  <c r="C239" i="74"/>
  <c r="B239" i="74"/>
  <c r="D238" i="74"/>
  <c r="C238" i="74"/>
  <c r="B238" i="74"/>
  <c r="D237" i="74"/>
  <c r="C237" i="74"/>
  <c r="B237" i="74"/>
  <c r="D236" i="74"/>
  <c r="C236" i="74"/>
  <c r="B236" i="74"/>
  <c r="D235" i="74"/>
  <c r="C235" i="74"/>
  <c r="B235" i="74"/>
  <c r="D234" i="74"/>
  <c r="C234" i="74"/>
  <c r="B234" i="74"/>
  <c r="D233" i="74"/>
  <c r="C233" i="74"/>
  <c r="B233" i="74"/>
  <c r="D232" i="74"/>
  <c r="C232" i="74"/>
  <c r="B232" i="74"/>
  <c r="D231" i="74"/>
  <c r="C231" i="74"/>
  <c r="B231" i="74"/>
  <c r="D230" i="74"/>
  <c r="C230" i="74"/>
  <c r="B230" i="74"/>
  <c r="D229" i="74"/>
  <c r="C229" i="74"/>
  <c r="B229" i="74"/>
  <c r="D228" i="74"/>
  <c r="C228" i="74"/>
  <c r="B228" i="74"/>
  <c r="D227" i="74"/>
  <c r="C227" i="74"/>
  <c r="B227" i="74"/>
  <c r="D226" i="74"/>
  <c r="C226" i="74"/>
  <c r="B226" i="74"/>
  <c r="D225" i="74"/>
  <c r="C225" i="74"/>
  <c r="B225" i="74"/>
  <c r="D224" i="74"/>
  <c r="C224" i="74"/>
  <c r="B224" i="74"/>
  <c r="D223" i="74"/>
  <c r="C223" i="74"/>
  <c r="B223" i="74"/>
  <c r="D222" i="74"/>
  <c r="C222" i="74"/>
  <c r="B222" i="74"/>
  <c r="D221" i="74"/>
  <c r="C221" i="74"/>
  <c r="B221" i="74"/>
  <c r="D220" i="74"/>
  <c r="C220" i="74"/>
  <c r="B220" i="74"/>
  <c r="D219" i="74"/>
  <c r="C219" i="74"/>
  <c r="B219" i="74"/>
  <c r="D218" i="74"/>
  <c r="C218" i="74"/>
  <c r="B218" i="74"/>
  <c r="D217" i="74"/>
  <c r="C217" i="74"/>
  <c r="B217" i="74"/>
  <c r="D216" i="74"/>
  <c r="C216" i="74"/>
  <c r="B216" i="74"/>
  <c r="D215" i="74"/>
  <c r="C215" i="74"/>
  <c r="B215" i="74"/>
  <c r="D214" i="74"/>
  <c r="C214" i="74"/>
  <c r="B214" i="74"/>
  <c r="D213" i="74"/>
  <c r="C213" i="74"/>
  <c r="B213" i="74"/>
  <c r="D212" i="74"/>
  <c r="C212" i="74"/>
  <c r="B212" i="74"/>
  <c r="D211" i="74"/>
  <c r="C211" i="74"/>
  <c r="B211" i="74"/>
  <c r="D210" i="74"/>
  <c r="C210" i="74"/>
  <c r="B210" i="74"/>
  <c r="D209" i="74"/>
  <c r="C209" i="74"/>
  <c r="B209" i="74"/>
  <c r="D208" i="74"/>
  <c r="C208" i="74"/>
  <c r="B208" i="74"/>
  <c r="D207" i="74"/>
  <c r="C207" i="74"/>
  <c r="B207" i="74"/>
  <c r="D206" i="74"/>
  <c r="C206" i="74"/>
  <c r="B206" i="74"/>
  <c r="D205" i="74"/>
  <c r="C205" i="74"/>
  <c r="B205" i="74"/>
  <c r="D204" i="74"/>
  <c r="C204" i="74"/>
  <c r="B204" i="74"/>
  <c r="D203" i="74"/>
  <c r="C203" i="74"/>
  <c r="B203" i="74"/>
  <c r="D202" i="74"/>
  <c r="C202" i="74"/>
  <c r="B202" i="74"/>
  <c r="D201" i="74"/>
  <c r="C201" i="74"/>
  <c r="B201" i="74"/>
  <c r="D200" i="74"/>
  <c r="C200" i="74"/>
  <c r="B200" i="74"/>
  <c r="D199" i="74"/>
  <c r="C199" i="74"/>
  <c r="B199" i="74"/>
  <c r="D198" i="74"/>
  <c r="C198" i="74"/>
  <c r="B198" i="74"/>
  <c r="D197" i="74"/>
  <c r="C197" i="74"/>
  <c r="B197" i="74"/>
  <c r="D196" i="74"/>
  <c r="C196" i="74"/>
  <c r="B196" i="74"/>
  <c r="D195" i="74"/>
  <c r="C195" i="74"/>
  <c r="B195" i="74"/>
  <c r="D194" i="74"/>
  <c r="C194" i="74"/>
  <c r="B194" i="74"/>
  <c r="D193" i="74"/>
  <c r="C193" i="74"/>
  <c r="B193" i="74"/>
  <c r="D192" i="74"/>
  <c r="C192" i="74"/>
  <c r="B192" i="74"/>
  <c r="D191" i="74"/>
  <c r="C191" i="74"/>
  <c r="B191" i="74"/>
  <c r="D190" i="74"/>
  <c r="C190" i="74"/>
  <c r="B190" i="74"/>
  <c r="D189" i="74"/>
  <c r="C189" i="74"/>
  <c r="B189" i="74"/>
  <c r="D188" i="74"/>
  <c r="C188" i="74"/>
  <c r="B188" i="74"/>
  <c r="D187" i="74"/>
  <c r="C187" i="74"/>
  <c r="B187" i="74"/>
  <c r="D186" i="74"/>
  <c r="C186" i="74"/>
  <c r="B186" i="74"/>
  <c r="D185" i="74"/>
  <c r="C185" i="74"/>
  <c r="B185" i="74"/>
  <c r="D184" i="74"/>
  <c r="C184" i="74"/>
  <c r="B184" i="74"/>
  <c r="D183" i="74"/>
  <c r="C183" i="74"/>
  <c r="B183" i="74"/>
  <c r="D182" i="74"/>
  <c r="C182" i="74"/>
  <c r="B182" i="74"/>
  <c r="D181" i="74"/>
  <c r="C181" i="74"/>
  <c r="B181" i="74"/>
  <c r="D180" i="74"/>
  <c r="C180" i="74"/>
  <c r="B180" i="74"/>
  <c r="D179" i="74"/>
  <c r="C179" i="74"/>
  <c r="B179" i="74"/>
  <c r="D178" i="74"/>
  <c r="C178" i="74"/>
  <c r="B178" i="74"/>
  <c r="D177" i="74"/>
  <c r="C177" i="74"/>
  <c r="B177" i="74"/>
  <c r="D176" i="74"/>
  <c r="C176" i="74"/>
  <c r="B176" i="74"/>
  <c r="D175" i="74"/>
  <c r="C175" i="74"/>
  <c r="B175" i="74"/>
  <c r="D174" i="74"/>
  <c r="C174" i="74"/>
  <c r="B174" i="74"/>
  <c r="D173" i="74"/>
  <c r="C173" i="74"/>
  <c r="B173" i="74"/>
  <c r="D172" i="74"/>
  <c r="C172" i="74"/>
  <c r="B172" i="74"/>
  <c r="D171" i="74"/>
  <c r="C171" i="74"/>
  <c r="B171" i="74"/>
  <c r="D170" i="74"/>
  <c r="C170" i="74"/>
  <c r="B170" i="74"/>
  <c r="D169" i="74"/>
  <c r="C169" i="74"/>
  <c r="B169" i="74"/>
  <c r="D168" i="74"/>
  <c r="C168" i="74"/>
  <c r="B168" i="74"/>
  <c r="D167" i="74"/>
  <c r="C167" i="74"/>
  <c r="B167" i="74"/>
  <c r="D166" i="74"/>
  <c r="C166" i="74"/>
  <c r="B166" i="74"/>
  <c r="D165" i="74"/>
  <c r="C165" i="74"/>
  <c r="B165" i="74"/>
  <c r="D164" i="74"/>
  <c r="C164" i="74"/>
  <c r="B164" i="74"/>
  <c r="D163" i="74"/>
  <c r="C163" i="74"/>
  <c r="B163" i="74"/>
  <c r="D162" i="74"/>
  <c r="C162" i="74"/>
  <c r="B162" i="74"/>
  <c r="D161" i="74"/>
  <c r="C161" i="74"/>
  <c r="B161" i="74"/>
  <c r="D160" i="74"/>
  <c r="C160" i="74"/>
  <c r="B160" i="74"/>
  <c r="D159" i="74"/>
  <c r="C159" i="74"/>
  <c r="B159" i="74"/>
  <c r="D158" i="74"/>
  <c r="C158" i="74"/>
  <c r="B158" i="74"/>
  <c r="D157" i="74"/>
  <c r="C157" i="74"/>
  <c r="B157" i="74"/>
  <c r="D156" i="74"/>
  <c r="C156" i="74"/>
  <c r="B156" i="74"/>
  <c r="D155" i="74"/>
  <c r="C155" i="74"/>
  <c r="B155" i="74"/>
  <c r="D154" i="74"/>
  <c r="C154" i="74"/>
  <c r="B154" i="74"/>
  <c r="D153" i="74"/>
  <c r="C153" i="74"/>
  <c r="B153" i="74"/>
  <c r="D152" i="74"/>
  <c r="C152" i="74"/>
  <c r="B152" i="74"/>
  <c r="D151" i="74"/>
  <c r="C151" i="74"/>
  <c r="B151" i="74"/>
  <c r="D150" i="74"/>
  <c r="C150" i="74"/>
  <c r="B150" i="74"/>
  <c r="D149" i="74"/>
  <c r="C149" i="74"/>
  <c r="B149" i="74"/>
  <c r="D148" i="74"/>
  <c r="C148" i="74"/>
  <c r="B148" i="74"/>
  <c r="D147" i="74"/>
  <c r="C147" i="74"/>
  <c r="B147" i="74"/>
  <c r="D146" i="74"/>
  <c r="C146" i="74"/>
  <c r="B146" i="74"/>
  <c r="D145" i="74"/>
  <c r="C145" i="74"/>
  <c r="B145" i="74"/>
  <c r="D144" i="74"/>
  <c r="C144" i="74"/>
  <c r="B144" i="74"/>
  <c r="D143" i="74"/>
  <c r="C143" i="74"/>
  <c r="B143" i="74"/>
  <c r="D142" i="74"/>
  <c r="C142" i="74"/>
  <c r="B142" i="74"/>
  <c r="D141" i="74"/>
  <c r="C141" i="74"/>
  <c r="B141" i="74"/>
  <c r="D140" i="74"/>
  <c r="C140" i="74"/>
  <c r="B140" i="74"/>
  <c r="D139" i="74"/>
  <c r="C139" i="74"/>
  <c r="B139" i="74"/>
  <c r="D138" i="74"/>
  <c r="C138" i="74"/>
  <c r="B138" i="74"/>
  <c r="D137" i="74"/>
  <c r="C137" i="74"/>
  <c r="B137" i="74"/>
  <c r="D136" i="74"/>
  <c r="C136" i="74"/>
  <c r="B136" i="74"/>
  <c r="D135" i="74"/>
  <c r="C135" i="74"/>
  <c r="B135" i="74"/>
  <c r="D134" i="74"/>
  <c r="C134" i="74"/>
  <c r="B134" i="74"/>
  <c r="D133" i="74"/>
  <c r="C133" i="74"/>
  <c r="B133" i="74"/>
  <c r="D132" i="74"/>
  <c r="C132" i="74"/>
  <c r="B132" i="74"/>
  <c r="D131" i="74"/>
  <c r="C131" i="74"/>
  <c r="B131" i="74"/>
  <c r="D130" i="74"/>
  <c r="C130" i="74"/>
  <c r="B130" i="74"/>
  <c r="D129" i="74"/>
  <c r="C129" i="74"/>
  <c r="B129" i="74"/>
  <c r="D128" i="74"/>
  <c r="C128" i="74"/>
  <c r="B128" i="74"/>
  <c r="D127" i="74"/>
  <c r="C127" i="74"/>
  <c r="B127" i="74"/>
  <c r="D126" i="74"/>
  <c r="C126" i="74"/>
  <c r="B126" i="74"/>
  <c r="D125" i="74"/>
  <c r="C125" i="74"/>
  <c r="B125" i="74"/>
  <c r="D124" i="74"/>
  <c r="C124" i="74"/>
  <c r="B124" i="74"/>
  <c r="D123" i="74"/>
  <c r="C123" i="74"/>
  <c r="B123" i="74"/>
  <c r="D122" i="74"/>
  <c r="C122" i="74"/>
  <c r="B122" i="74"/>
  <c r="D121" i="74"/>
  <c r="C121" i="74"/>
  <c r="B121" i="74"/>
  <c r="D120" i="74"/>
  <c r="C120" i="74"/>
  <c r="B120" i="74"/>
  <c r="D119" i="74"/>
  <c r="C119" i="74"/>
  <c r="B119" i="74"/>
  <c r="D118" i="74"/>
  <c r="C118" i="74"/>
  <c r="B118" i="74"/>
  <c r="D117" i="74"/>
  <c r="C117" i="74"/>
  <c r="B117" i="74"/>
  <c r="D116" i="74"/>
  <c r="C116" i="74"/>
  <c r="B116" i="74"/>
  <c r="D115" i="74"/>
  <c r="C115" i="74"/>
  <c r="B115" i="74"/>
  <c r="D114" i="74"/>
  <c r="C114" i="74"/>
  <c r="B114" i="74"/>
  <c r="D113" i="74"/>
  <c r="C113" i="74"/>
  <c r="B113" i="74"/>
  <c r="D112" i="74"/>
  <c r="C112" i="74"/>
  <c r="B112" i="74"/>
  <c r="D111" i="74"/>
  <c r="C111" i="74"/>
  <c r="B111" i="74"/>
  <c r="D110" i="74"/>
  <c r="C110" i="74"/>
  <c r="B110" i="74"/>
  <c r="D109" i="74"/>
  <c r="C109" i="74"/>
  <c r="B109" i="74"/>
  <c r="D108" i="74"/>
  <c r="C108" i="74"/>
  <c r="B108" i="74"/>
  <c r="D107" i="74"/>
  <c r="C107" i="74"/>
  <c r="B107" i="74"/>
  <c r="D106" i="74"/>
  <c r="C106" i="74"/>
  <c r="B106" i="74"/>
  <c r="D105" i="74"/>
  <c r="C105" i="74"/>
  <c r="B105" i="74"/>
  <c r="D104" i="74"/>
  <c r="C104" i="74"/>
  <c r="B104" i="74"/>
  <c r="D103" i="74"/>
  <c r="C103" i="74"/>
  <c r="B103" i="74"/>
  <c r="D102" i="74"/>
  <c r="C102" i="74"/>
  <c r="B102" i="74"/>
  <c r="D101" i="74"/>
  <c r="C101" i="74"/>
  <c r="B101" i="74"/>
  <c r="D100" i="74"/>
  <c r="C100" i="74"/>
  <c r="B100" i="74"/>
  <c r="D99" i="74"/>
  <c r="C99" i="74"/>
  <c r="B99" i="74"/>
  <c r="D98" i="74"/>
  <c r="C98" i="74"/>
  <c r="B98" i="74"/>
  <c r="D97" i="74"/>
  <c r="C97" i="74"/>
  <c r="B97" i="74"/>
  <c r="D96" i="74"/>
  <c r="C96" i="74"/>
  <c r="B96" i="74"/>
  <c r="D95" i="74"/>
  <c r="C95" i="74"/>
  <c r="B95" i="74"/>
  <c r="D94" i="74"/>
  <c r="C94" i="74"/>
  <c r="B94" i="74"/>
  <c r="D93" i="74"/>
  <c r="C93" i="74"/>
  <c r="B93" i="74"/>
  <c r="D92" i="74"/>
  <c r="C92" i="74"/>
  <c r="B92" i="74"/>
  <c r="D91" i="74"/>
  <c r="C91" i="74"/>
  <c r="B91" i="74"/>
  <c r="D90" i="74"/>
  <c r="C90" i="74"/>
  <c r="B90" i="74"/>
  <c r="D89" i="74"/>
  <c r="C89" i="74"/>
  <c r="B89" i="74"/>
  <c r="D88" i="74"/>
  <c r="C88" i="74"/>
  <c r="B88" i="74"/>
  <c r="D87" i="74"/>
  <c r="C87" i="74"/>
  <c r="B87" i="74"/>
  <c r="D86" i="74"/>
  <c r="C86" i="74"/>
  <c r="B86" i="74"/>
  <c r="D85" i="74"/>
  <c r="C85" i="74"/>
  <c r="B85" i="74"/>
  <c r="D84" i="74"/>
  <c r="C84" i="74"/>
  <c r="B84" i="74"/>
  <c r="D83" i="74"/>
  <c r="C83" i="74"/>
  <c r="B83" i="74"/>
  <c r="D82" i="74"/>
  <c r="C82" i="74"/>
  <c r="B82" i="74"/>
  <c r="D81" i="74"/>
  <c r="C81" i="74"/>
  <c r="B81" i="74"/>
  <c r="D80" i="74"/>
  <c r="C80" i="74"/>
  <c r="B80" i="74"/>
  <c r="D79" i="74"/>
  <c r="C79" i="74"/>
  <c r="B79" i="74"/>
  <c r="D78" i="74"/>
  <c r="C78" i="74"/>
  <c r="B78" i="74"/>
  <c r="D77" i="74"/>
  <c r="C77" i="74"/>
  <c r="B77" i="74"/>
  <c r="D76" i="74"/>
  <c r="C76" i="74"/>
  <c r="B76" i="74"/>
  <c r="D75" i="74"/>
  <c r="C75" i="74"/>
  <c r="B75" i="74"/>
  <c r="D74" i="74"/>
  <c r="C74" i="74"/>
  <c r="B74" i="74"/>
  <c r="D73" i="74"/>
  <c r="C73" i="74"/>
  <c r="B73" i="74"/>
  <c r="D72" i="74"/>
  <c r="C72" i="74"/>
  <c r="B72" i="74"/>
  <c r="D71" i="74"/>
  <c r="C71" i="74"/>
  <c r="B71" i="74"/>
  <c r="D70" i="74"/>
  <c r="C70" i="74"/>
  <c r="B70" i="74"/>
  <c r="D69" i="74"/>
  <c r="C69" i="74"/>
  <c r="B69" i="74"/>
  <c r="D68" i="74"/>
  <c r="C68" i="74"/>
  <c r="B68" i="74"/>
  <c r="D67" i="74"/>
  <c r="C67" i="74"/>
  <c r="B67" i="74"/>
  <c r="D66" i="74"/>
  <c r="C66" i="74"/>
  <c r="B66" i="74"/>
  <c r="D65" i="74"/>
  <c r="C65" i="74"/>
  <c r="B65" i="74"/>
  <c r="D64" i="74"/>
  <c r="C64" i="74"/>
  <c r="B64" i="74"/>
  <c r="D63" i="74"/>
  <c r="C63" i="74"/>
  <c r="B63" i="74"/>
  <c r="D62" i="74"/>
  <c r="C62" i="74"/>
  <c r="B62" i="74"/>
  <c r="D61" i="74"/>
  <c r="C61" i="74"/>
  <c r="B61" i="74"/>
  <c r="D60" i="74"/>
  <c r="C60" i="74"/>
  <c r="B60" i="74"/>
  <c r="D59" i="74"/>
  <c r="C59" i="74"/>
  <c r="B59" i="74"/>
  <c r="D58" i="74"/>
  <c r="C58" i="74"/>
  <c r="B58" i="74"/>
  <c r="D57" i="74"/>
  <c r="C57" i="74"/>
  <c r="B57" i="74"/>
  <c r="D56" i="74"/>
  <c r="C56" i="74"/>
  <c r="B56" i="74"/>
  <c r="D55" i="74"/>
  <c r="C55" i="74"/>
  <c r="B55" i="74"/>
  <c r="D54" i="74"/>
  <c r="C54" i="74"/>
  <c r="B54" i="74"/>
  <c r="D53" i="74"/>
  <c r="C53" i="74"/>
  <c r="B53" i="74"/>
  <c r="D52" i="74"/>
  <c r="C52" i="74"/>
  <c r="B52" i="74"/>
  <c r="D51" i="74"/>
  <c r="C51" i="74"/>
  <c r="B51" i="74"/>
  <c r="D50" i="74"/>
  <c r="C50" i="74"/>
  <c r="B50" i="74"/>
  <c r="D49" i="74"/>
  <c r="C49" i="74"/>
  <c r="B49" i="74"/>
  <c r="D48" i="74"/>
  <c r="C48" i="74"/>
  <c r="B48" i="74"/>
  <c r="D47" i="74"/>
  <c r="C47" i="74"/>
  <c r="B47" i="74"/>
  <c r="D46" i="74"/>
  <c r="C46" i="74"/>
  <c r="B46" i="74"/>
  <c r="D45" i="74"/>
  <c r="C45" i="74"/>
  <c r="B45" i="74"/>
  <c r="D44" i="74"/>
  <c r="C44" i="74"/>
  <c r="B44" i="74"/>
  <c r="D43" i="74"/>
  <c r="C43" i="74"/>
  <c r="B43" i="74"/>
  <c r="D42" i="74"/>
  <c r="C42" i="74"/>
  <c r="B42" i="74"/>
  <c r="D41" i="74"/>
  <c r="C41" i="74"/>
  <c r="B41" i="74"/>
  <c r="D40" i="74"/>
  <c r="C40" i="74"/>
  <c r="B40" i="74"/>
  <c r="D39" i="74"/>
  <c r="C39" i="74"/>
  <c r="B39" i="74"/>
  <c r="D38" i="74"/>
  <c r="C38" i="74"/>
  <c r="B38" i="74"/>
  <c r="D37" i="74"/>
  <c r="C37" i="74"/>
  <c r="B37" i="74"/>
  <c r="D36" i="74"/>
  <c r="C36" i="74"/>
  <c r="B36" i="74"/>
  <c r="D35" i="74"/>
  <c r="C35" i="74"/>
  <c r="B35" i="74"/>
  <c r="D34" i="74"/>
  <c r="C34" i="74"/>
  <c r="B34" i="74"/>
  <c r="D33" i="74"/>
  <c r="C33" i="74"/>
  <c r="B33" i="74"/>
  <c r="D32" i="74"/>
  <c r="C32" i="74"/>
  <c r="B32" i="74"/>
  <c r="D31" i="74"/>
  <c r="C31" i="74"/>
  <c r="B31" i="74"/>
  <c r="D30" i="74"/>
  <c r="C30" i="74"/>
  <c r="B30" i="74"/>
  <c r="D29" i="74"/>
  <c r="C29" i="74"/>
  <c r="B29" i="74"/>
  <c r="D28" i="74"/>
  <c r="C28" i="74"/>
  <c r="B28" i="74"/>
  <c r="D27" i="74"/>
  <c r="C27" i="74"/>
  <c r="B27" i="74"/>
  <c r="D26" i="74"/>
  <c r="C26" i="74"/>
  <c r="B26" i="74"/>
  <c r="D25" i="74"/>
  <c r="C25" i="74"/>
  <c r="B25" i="74"/>
  <c r="D24" i="74"/>
  <c r="C24" i="74"/>
  <c r="B24" i="74"/>
  <c r="D23" i="74"/>
  <c r="C23" i="74"/>
  <c r="B23" i="74"/>
  <c r="D22" i="74"/>
  <c r="C22" i="74"/>
  <c r="B22" i="74"/>
  <c r="D21" i="74"/>
  <c r="C21" i="74"/>
  <c r="B21" i="74"/>
  <c r="D20" i="74"/>
  <c r="C20" i="74"/>
  <c r="B20" i="74"/>
  <c r="D19" i="74"/>
  <c r="C19" i="74"/>
  <c r="B19" i="74"/>
  <c r="D18" i="74"/>
  <c r="C18" i="74"/>
  <c r="B18" i="74"/>
  <c r="D17" i="74"/>
  <c r="C17" i="74"/>
  <c r="B17" i="74"/>
  <c r="D16" i="74"/>
  <c r="C16" i="74"/>
  <c r="B16" i="74"/>
  <c r="D15" i="74"/>
  <c r="C15" i="74"/>
  <c r="B15" i="74"/>
  <c r="D14" i="74"/>
  <c r="C14" i="74"/>
  <c r="D13" i="74"/>
  <c r="C13" i="74"/>
  <c r="A13" i="74"/>
  <c r="A13" i="75"/>
  <c r="B13" i="75"/>
  <c r="C13" i="75"/>
  <c r="D13" i="75"/>
  <c r="E13" i="75"/>
  <c r="A14" i="75"/>
  <c r="B14" i="75"/>
  <c r="C14" i="75"/>
  <c r="D14" i="75"/>
  <c r="E14" i="75"/>
  <c r="A15" i="75"/>
  <c r="B15" i="75"/>
  <c r="C15" i="75"/>
  <c r="D15" i="75"/>
  <c r="E15" i="75"/>
  <c r="A16" i="75"/>
  <c r="B16" i="75"/>
  <c r="C16" i="75"/>
  <c r="D16" i="75"/>
  <c r="E16" i="75"/>
  <c r="A17" i="75"/>
  <c r="B17" i="75"/>
  <c r="C17" i="75"/>
  <c r="D17" i="75"/>
  <c r="E17" i="75"/>
  <c r="A18" i="75"/>
  <c r="B18" i="75"/>
  <c r="C18" i="75"/>
  <c r="D18" i="75"/>
  <c r="E18" i="75"/>
  <c r="A19" i="75"/>
  <c r="B19" i="75"/>
  <c r="C19" i="75"/>
  <c r="D19" i="75"/>
  <c r="E19" i="75"/>
  <c r="A20" i="75"/>
  <c r="B20" i="75"/>
  <c r="C20" i="75"/>
  <c r="D20" i="75"/>
  <c r="E20" i="75"/>
  <c r="A21" i="75"/>
  <c r="B21" i="75"/>
  <c r="C21" i="75"/>
  <c r="D21" i="75"/>
  <c r="E21" i="75"/>
  <c r="A22" i="75"/>
  <c r="B22" i="75"/>
  <c r="C22" i="75"/>
  <c r="D22" i="75"/>
  <c r="E22" i="75"/>
  <c r="A23" i="75"/>
  <c r="B23" i="75"/>
  <c r="C23" i="75"/>
  <c r="D23" i="75"/>
  <c r="E23" i="75"/>
  <c r="A24" i="75"/>
  <c r="B24" i="75"/>
  <c r="C24" i="75"/>
  <c r="D24" i="75"/>
  <c r="E24" i="75"/>
  <c r="A25" i="75"/>
  <c r="B25" i="75"/>
  <c r="C25" i="75"/>
  <c r="D25" i="75"/>
  <c r="E25" i="75"/>
  <c r="A26" i="75"/>
  <c r="B26" i="75"/>
  <c r="C26" i="75"/>
  <c r="D26" i="75"/>
  <c r="E26" i="75"/>
  <c r="A27" i="75"/>
  <c r="B27" i="75"/>
  <c r="C27" i="75"/>
  <c r="D27" i="75"/>
  <c r="E27" i="75"/>
  <c r="A28" i="75"/>
  <c r="B28" i="75"/>
  <c r="C28" i="75"/>
  <c r="D28" i="75"/>
  <c r="E28" i="75"/>
  <c r="A29" i="75"/>
  <c r="B29" i="75"/>
  <c r="C29" i="75"/>
  <c r="D29" i="75"/>
  <c r="E29" i="75"/>
  <c r="A30" i="75"/>
  <c r="B30" i="75"/>
  <c r="C30" i="75"/>
  <c r="D30" i="75"/>
  <c r="E30" i="75"/>
  <c r="A31" i="75"/>
  <c r="B31" i="75"/>
  <c r="C31" i="75"/>
  <c r="D31" i="75"/>
  <c r="E31" i="75"/>
  <c r="A32" i="75"/>
  <c r="B32" i="75"/>
  <c r="C32" i="75"/>
  <c r="D32" i="75"/>
  <c r="E32" i="75"/>
  <c r="A33" i="75"/>
  <c r="B33" i="75"/>
  <c r="C33" i="75"/>
  <c r="D33" i="75"/>
  <c r="E33" i="75"/>
  <c r="A34" i="75"/>
  <c r="B34" i="75"/>
  <c r="C34" i="75"/>
  <c r="D34" i="75"/>
  <c r="E34" i="75"/>
  <c r="A35" i="75"/>
  <c r="B35" i="75"/>
  <c r="C35" i="75"/>
  <c r="D35" i="75"/>
  <c r="E35" i="75"/>
  <c r="A36" i="75"/>
  <c r="B36" i="75"/>
  <c r="C36" i="75"/>
  <c r="D36" i="75"/>
  <c r="E36" i="75"/>
  <c r="A37" i="75"/>
  <c r="B37" i="75"/>
  <c r="C37" i="75"/>
  <c r="D37" i="75"/>
  <c r="E37" i="75"/>
  <c r="A38" i="75"/>
  <c r="B38" i="75"/>
  <c r="C38" i="75"/>
  <c r="D38" i="75"/>
  <c r="E38" i="75"/>
  <c r="A39" i="75"/>
  <c r="B39" i="75"/>
  <c r="C39" i="75"/>
  <c r="D39" i="75"/>
  <c r="E39" i="75"/>
  <c r="A40" i="75"/>
  <c r="B40" i="75"/>
  <c r="C40" i="75"/>
  <c r="D40" i="75"/>
  <c r="E40" i="75"/>
  <c r="A41" i="75"/>
  <c r="B41" i="75"/>
  <c r="C41" i="75"/>
  <c r="D41" i="75"/>
  <c r="E41" i="75"/>
  <c r="A42" i="75"/>
  <c r="B42" i="75"/>
  <c r="C42" i="75"/>
  <c r="D42" i="75"/>
  <c r="E42" i="75"/>
  <c r="A43" i="75"/>
  <c r="B43" i="75"/>
  <c r="C43" i="75"/>
  <c r="D43" i="75"/>
  <c r="E43" i="75"/>
  <c r="A44" i="75"/>
  <c r="B44" i="75"/>
  <c r="C44" i="75"/>
  <c r="D44" i="75"/>
  <c r="E44" i="75"/>
  <c r="A45" i="75"/>
  <c r="B45" i="75"/>
  <c r="C45" i="75"/>
  <c r="D45" i="75"/>
  <c r="E45" i="75"/>
  <c r="A46" i="75"/>
  <c r="B46" i="75"/>
  <c r="C46" i="75"/>
  <c r="D46" i="75"/>
  <c r="E46" i="75"/>
  <c r="A47" i="75"/>
  <c r="B47" i="75"/>
  <c r="C47" i="75"/>
  <c r="D47" i="75"/>
  <c r="E47" i="75"/>
  <c r="A48" i="75"/>
  <c r="B48" i="75"/>
  <c r="C48" i="75"/>
  <c r="D48" i="75"/>
  <c r="E48" i="75"/>
  <c r="A49" i="75"/>
  <c r="B49" i="75"/>
  <c r="C49" i="75"/>
  <c r="D49" i="75"/>
  <c r="E49" i="75"/>
  <c r="A50" i="75"/>
  <c r="B50" i="75"/>
  <c r="C50" i="75"/>
  <c r="D50" i="75"/>
  <c r="E50" i="75"/>
  <c r="A51" i="75"/>
  <c r="B51" i="75"/>
  <c r="C51" i="75"/>
  <c r="D51" i="75"/>
  <c r="E51" i="75"/>
  <c r="A52" i="75"/>
  <c r="B52" i="75"/>
  <c r="C52" i="75"/>
  <c r="D52" i="75"/>
  <c r="E52" i="75"/>
  <c r="A53" i="75"/>
  <c r="B53" i="75"/>
  <c r="C53" i="75"/>
  <c r="D53" i="75"/>
  <c r="E53" i="75"/>
  <c r="A54" i="75"/>
  <c r="B54" i="75"/>
  <c r="C54" i="75"/>
  <c r="D54" i="75"/>
  <c r="E54" i="75"/>
  <c r="A55" i="75"/>
  <c r="B55" i="75"/>
  <c r="C55" i="75"/>
  <c r="D55" i="75"/>
  <c r="E55" i="75"/>
  <c r="A56" i="75"/>
  <c r="B56" i="75"/>
  <c r="C56" i="75"/>
  <c r="D56" i="75"/>
  <c r="E56" i="75"/>
  <c r="A57" i="75"/>
  <c r="B57" i="75"/>
  <c r="C57" i="75"/>
  <c r="D57" i="75"/>
  <c r="E57" i="75"/>
  <c r="A58" i="75"/>
  <c r="B58" i="75"/>
  <c r="C58" i="75"/>
  <c r="D58" i="75"/>
  <c r="E58" i="75"/>
  <c r="A59" i="75"/>
  <c r="B59" i="75"/>
  <c r="C59" i="75"/>
  <c r="D59" i="75"/>
  <c r="E59" i="75"/>
  <c r="A60" i="75"/>
  <c r="B60" i="75"/>
  <c r="C60" i="75"/>
  <c r="D60" i="75"/>
  <c r="E60" i="75"/>
  <c r="A61" i="75"/>
  <c r="B61" i="75"/>
  <c r="C61" i="75"/>
  <c r="D61" i="75"/>
  <c r="E61" i="75"/>
  <c r="A62" i="75"/>
  <c r="B62" i="75"/>
  <c r="C62" i="75"/>
  <c r="D62" i="75"/>
  <c r="E62" i="75"/>
  <c r="A63" i="75"/>
  <c r="B63" i="75"/>
  <c r="C63" i="75"/>
  <c r="D63" i="75"/>
  <c r="E63" i="75"/>
  <c r="A64" i="75"/>
  <c r="B64" i="75"/>
  <c r="C64" i="75"/>
  <c r="D64" i="75"/>
  <c r="E64" i="75"/>
  <c r="A65" i="75"/>
  <c r="B65" i="75"/>
  <c r="C65" i="75"/>
  <c r="D65" i="75"/>
  <c r="E65" i="75"/>
  <c r="A66" i="75"/>
  <c r="B66" i="75"/>
  <c r="C66" i="75"/>
  <c r="D66" i="75"/>
  <c r="E66" i="75"/>
  <c r="A67" i="75"/>
  <c r="B67" i="75"/>
  <c r="C67" i="75"/>
  <c r="D67" i="75"/>
  <c r="E67" i="75"/>
  <c r="A68" i="75"/>
  <c r="B68" i="75"/>
  <c r="C68" i="75"/>
  <c r="D68" i="75"/>
  <c r="E68" i="75"/>
  <c r="A69" i="75"/>
  <c r="B69" i="75"/>
  <c r="C69" i="75"/>
  <c r="D69" i="75"/>
  <c r="E69" i="75"/>
  <c r="A70" i="75"/>
  <c r="B70" i="75"/>
  <c r="C70" i="75"/>
  <c r="D70" i="75"/>
  <c r="E70" i="75"/>
  <c r="A71" i="75"/>
  <c r="B71" i="75"/>
  <c r="C71" i="75"/>
  <c r="D71" i="75"/>
  <c r="E71" i="75"/>
  <c r="A72" i="75"/>
  <c r="B72" i="75"/>
  <c r="C72" i="75"/>
  <c r="D72" i="75"/>
  <c r="E72" i="75"/>
  <c r="A73" i="75"/>
  <c r="B73" i="75"/>
  <c r="C73" i="75"/>
  <c r="D73" i="75"/>
  <c r="E73" i="75"/>
  <c r="A74" i="75"/>
  <c r="B74" i="75"/>
  <c r="C74" i="75"/>
  <c r="D74" i="75"/>
  <c r="E74" i="75"/>
  <c r="A75" i="75"/>
  <c r="B75" i="75"/>
  <c r="C75" i="75"/>
  <c r="D75" i="75"/>
  <c r="E75" i="75"/>
  <c r="A76" i="75"/>
  <c r="B76" i="75"/>
  <c r="C76" i="75"/>
  <c r="D76" i="75"/>
  <c r="E76" i="75"/>
  <c r="A77" i="75"/>
  <c r="B77" i="75"/>
  <c r="C77" i="75"/>
  <c r="D77" i="75"/>
  <c r="E77" i="75"/>
  <c r="A78" i="75"/>
  <c r="B78" i="75"/>
  <c r="C78" i="75"/>
  <c r="D78" i="75"/>
  <c r="E78" i="75"/>
  <c r="A79" i="75"/>
  <c r="B79" i="75"/>
  <c r="C79" i="75"/>
  <c r="D79" i="75"/>
  <c r="E79" i="75"/>
  <c r="A80" i="75"/>
  <c r="B80" i="75"/>
  <c r="C80" i="75"/>
  <c r="D80" i="75"/>
  <c r="E80" i="75"/>
  <c r="A81" i="75"/>
  <c r="B81" i="75"/>
  <c r="C81" i="75"/>
  <c r="D81" i="75"/>
  <c r="E81" i="75"/>
  <c r="A82" i="75"/>
  <c r="B82" i="75"/>
  <c r="C82" i="75"/>
  <c r="D82" i="75"/>
  <c r="E82" i="75"/>
  <c r="A83" i="75"/>
  <c r="B83" i="75"/>
  <c r="C83" i="75"/>
  <c r="D83" i="75"/>
  <c r="E83" i="75"/>
  <c r="A84" i="75"/>
  <c r="B84" i="75"/>
  <c r="C84" i="75"/>
  <c r="D84" i="75"/>
  <c r="E84" i="75"/>
  <c r="A85" i="75"/>
  <c r="B85" i="75"/>
  <c r="C85" i="75"/>
  <c r="D85" i="75"/>
  <c r="E85" i="75"/>
  <c r="A86" i="75"/>
  <c r="B86" i="75"/>
  <c r="C86" i="75"/>
  <c r="D86" i="75"/>
  <c r="E86" i="75"/>
  <c r="A87" i="75"/>
  <c r="B87" i="75"/>
  <c r="C87" i="75"/>
  <c r="D87" i="75"/>
  <c r="E87" i="75"/>
  <c r="A88" i="75"/>
  <c r="B88" i="75"/>
  <c r="C88" i="75"/>
  <c r="D88" i="75"/>
  <c r="E88" i="75"/>
  <c r="A89" i="75"/>
  <c r="B89" i="75"/>
  <c r="C89" i="75"/>
  <c r="D89" i="75"/>
  <c r="E89" i="75"/>
  <c r="A90" i="75"/>
  <c r="B90" i="75"/>
  <c r="C90" i="75"/>
  <c r="D90" i="75"/>
  <c r="E90" i="75"/>
  <c r="A91" i="75"/>
  <c r="B91" i="75"/>
  <c r="C91" i="75"/>
  <c r="D91" i="75"/>
  <c r="E91" i="75"/>
  <c r="A92" i="75"/>
  <c r="B92" i="75"/>
  <c r="C92" i="75"/>
  <c r="D92" i="75"/>
  <c r="E92" i="75"/>
  <c r="A93" i="75"/>
  <c r="B93" i="75"/>
  <c r="C93" i="75"/>
  <c r="D93" i="75"/>
  <c r="E93" i="75"/>
  <c r="A94" i="75"/>
  <c r="B94" i="75"/>
  <c r="C94" i="75"/>
  <c r="D94" i="75"/>
  <c r="E94" i="75"/>
  <c r="A95" i="75"/>
  <c r="B95" i="75"/>
  <c r="C95" i="75"/>
  <c r="D95" i="75"/>
  <c r="E95" i="75"/>
  <c r="A96" i="75"/>
  <c r="B96" i="75"/>
  <c r="C96" i="75"/>
  <c r="D96" i="75"/>
  <c r="E96" i="75"/>
  <c r="A97" i="75"/>
  <c r="B97" i="75"/>
  <c r="C97" i="75"/>
  <c r="D97" i="75"/>
  <c r="E97" i="75"/>
  <c r="A98" i="75"/>
  <c r="B98" i="75"/>
  <c r="C98" i="75"/>
  <c r="D98" i="75"/>
  <c r="E98" i="75"/>
  <c r="A99" i="75"/>
  <c r="B99" i="75"/>
  <c r="C99" i="75"/>
  <c r="D99" i="75"/>
  <c r="E99" i="75"/>
  <c r="A100" i="75"/>
  <c r="B100" i="75"/>
  <c r="C100" i="75"/>
  <c r="D100" i="75"/>
  <c r="E100" i="75"/>
  <c r="A101" i="75"/>
  <c r="B101" i="75"/>
  <c r="C101" i="75"/>
  <c r="D101" i="75"/>
  <c r="E101" i="75"/>
  <c r="A102" i="75"/>
  <c r="B102" i="75"/>
  <c r="C102" i="75"/>
  <c r="D102" i="75"/>
  <c r="E102" i="75"/>
  <c r="A103" i="75"/>
  <c r="B103" i="75"/>
  <c r="C103" i="75"/>
  <c r="D103" i="75"/>
  <c r="E103" i="75"/>
  <c r="A104" i="75"/>
  <c r="B104" i="75"/>
  <c r="C104" i="75"/>
  <c r="D104" i="75"/>
  <c r="E104" i="75"/>
  <c r="A105" i="75"/>
  <c r="B105" i="75"/>
  <c r="C105" i="75"/>
  <c r="D105" i="75"/>
  <c r="E105" i="75"/>
  <c r="A106" i="75"/>
  <c r="B106" i="75"/>
  <c r="C106" i="75"/>
  <c r="D106" i="75"/>
  <c r="E106" i="75"/>
  <c r="A107" i="75"/>
  <c r="B107" i="75"/>
  <c r="C107" i="75"/>
  <c r="D107" i="75"/>
  <c r="E107" i="75"/>
  <c r="A108" i="75"/>
  <c r="B108" i="75"/>
  <c r="C108" i="75"/>
  <c r="D108" i="75"/>
  <c r="E108" i="75"/>
  <c r="A109" i="75"/>
  <c r="B109" i="75"/>
  <c r="C109" i="75"/>
  <c r="D109" i="75"/>
  <c r="E109" i="75"/>
  <c r="A110" i="75"/>
  <c r="B110" i="75"/>
  <c r="C110" i="75"/>
  <c r="D110" i="75"/>
  <c r="E110" i="75"/>
  <c r="A111" i="75"/>
  <c r="B111" i="75"/>
  <c r="C111" i="75"/>
  <c r="D111" i="75"/>
  <c r="E111" i="75"/>
  <c r="A112" i="75"/>
  <c r="B112" i="75"/>
  <c r="C112" i="75"/>
  <c r="D112" i="75"/>
  <c r="E112" i="75"/>
  <c r="A113" i="75"/>
  <c r="B113" i="75"/>
  <c r="C113" i="75"/>
  <c r="D113" i="75"/>
  <c r="E113" i="75"/>
  <c r="A114" i="75"/>
  <c r="B114" i="75"/>
  <c r="C114" i="75"/>
  <c r="D114" i="75"/>
  <c r="E114" i="75"/>
  <c r="A115" i="75"/>
  <c r="B115" i="75"/>
  <c r="C115" i="75"/>
  <c r="D115" i="75"/>
  <c r="E115" i="75"/>
  <c r="A116" i="75"/>
  <c r="B116" i="75"/>
  <c r="C116" i="75"/>
  <c r="D116" i="75"/>
  <c r="E116" i="75"/>
  <c r="A117" i="75"/>
  <c r="B117" i="75"/>
  <c r="C117" i="75"/>
  <c r="D117" i="75"/>
  <c r="E117" i="75"/>
  <c r="A118" i="75"/>
  <c r="B118" i="75"/>
  <c r="C118" i="75"/>
  <c r="D118" i="75"/>
  <c r="E118" i="75"/>
  <c r="A119" i="75"/>
  <c r="B119" i="75"/>
  <c r="C119" i="75"/>
  <c r="D119" i="75"/>
  <c r="E119" i="75"/>
  <c r="A120" i="75"/>
  <c r="B120" i="75"/>
  <c r="C120" i="75"/>
  <c r="D120" i="75"/>
  <c r="E120" i="75"/>
  <c r="A121" i="75"/>
  <c r="B121" i="75"/>
  <c r="C121" i="75"/>
  <c r="D121" i="75"/>
  <c r="E121" i="75"/>
  <c r="A122" i="75"/>
  <c r="B122" i="75"/>
  <c r="C122" i="75"/>
  <c r="D122" i="75"/>
  <c r="E122" i="75"/>
  <c r="A123" i="75"/>
  <c r="B123" i="75"/>
  <c r="C123" i="75"/>
  <c r="D123" i="75"/>
  <c r="E123" i="75"/>
  <c r="A124" i="75"/>
  <c r="B124" i="75"/>
  <c r="C124" i="75"/>
  <c r="D124" i="75"/>
  <c r="E124" i="75"/>
  <c r="A125" i="75"/>
  <c r="B125" i="75"/>
  <c r="C125" i="75"/>
  <c r="D125" i="75"/>
  <c r="E125" i="75"/>
  <c r="A126" i="75"/>
  <c r="B126" i="75"/>
  <c r="C126" i="75"/>
  <c r="D126" i="75"/>
  <c r="E126" i="75"/>
  <c r="A127" i="75"/>
  <c r="B127" i="75"/>
  <c r="C127" i="75"/>
  <c r="D127" i="75"/>
  <c r="E127" i="75"/>
  <c r="A128" i="75"/>
  <c r="B128" i="75"/>
  <c r="C128" i="75"/>
  <c r="D128" i="75"/>
  <c r="E128" i="75"/>
  <c r="A129" i="75"/>
  <c r="B129" i="75"/>
  <c r="C129" i="75"/>
  <c r="D129" i="75"/>
  <c r="E129" i="75"/>
  <c r="A130" i="75"/>
  <c r="B130" i="75"/>
  <c r="C130" i="75"/>
  <c r="D130" i="75"/>
  <c r="E130" i="75"/>
  <c r="A131" i="75"/>
  <c r="B131" i="75"/>
  <c r="C131" i="75"/>
  <c r="D131" i="75"/>
  <c r="E131" i="75"/>
  <c r="A132" i="75"/>
  <c r="B132" i="75"/>
  <c r="C132" i="75"/>
  <c r="D132" i="75"/>
  <c r="E132" i="75"/>
  <c r="A133" i="75"/>
  <c r="B133" i="75"/>
  <c r="C133" i="75"/>
  <c r="D133" i="75"/>
  <c r="E133" i="75"/>
  <c r="A134" i="75"/>
  <c r="B134" i="75"/>
  <c r="C134" i="75"/>
  <c r="D134" i="75"/>
  <c r="E134" i="75"/>
  <c r="A135" i="75"/>
  <c r="B135" i="75"/>
  <c r="C135" i="75"/>
  <c r="D135" i="75"/>
  <c r="E135" i="75"/>
  <c r="A136" i="75"/>
  <c r="B136" i="75"/>
  <c r="C136" i="75"/>
  <c r="D136" i="75"/>
  <c r="E136" i="75"/>
  <c r="A137" i="75"/>
  <c r="B137" i="75"/>
  <c r="C137" i="75"/>
  <c r="D137" i="75"/>
  <c r="E137" i="75"/>
  <c r="A138" i="75"/>
  <c r="B138" i="75"/>
  <c r="C138" i="75"/>
  <c r="D138" i="75"/>
  <c r="E138" i="75"/>
  <c r="A139" i="75"/>
  <c r="B139" i="75"/>
  <c r="C139" i="75"/>
  <c r="D139" i="75"/>
  <c r="E139" i="75"/>
  <c r="A140" i="75"/>
  <c r="B140" i="75"/>
  <c r="C140" i="75"/>
  <c r="D140" i="75"/>
  <c r="E140" i="75"/>
  <c r="A141" i="75"/>
  <c r="B141" i="75"/>
  <c r="C141" i="75"/>
  <c r="D141" i="75"/>
  <c r="E141" i="75"/>
  <c r="A142" i="75"/>
  <c r="B142" i="75"/>
  <c r="C142" i="75"/>
  <c r="D142" i="75"/>
  <c r="E142" i="75"/>
  <c r="A143" i="75"/>
  <c r="B143" i="75"/>
  <c r="C143" i="75"/>
  <c r="D143" i="75"/>
  <c r="E143" i="75"/>
  <c r="A144" i="75"/>
  <c r="B144" i="75"/>
  <c r="C144" i="75"/>
  <c r="D144" i="75"/>
  <c r="E144" i="75"/>
  <c r="A145" i="75"/>
  <c r="B145" i="75"/>
  <c r="C145" i="75"/>
  <c r="D145" i="75"/>
  <c r="E145" i="75"/>
  <c r="A146" i="75"/>
  <c r="B146" i="75"/>
  <c r="C146" i="75"/>
  <c r="D146" i="75"/>
  <c r="E146" i="75"/>
  <c r="A147" i="75"/>
  <c r="B147" i="75"/>
  <c r="C147" i="75"/>
  <c r="D147" i="75"/>
  <c r="E147" i="75"/>
  <c r="A148" i="75"/>
  <c r="B148" i="75"/>
  <c r="C148" i="75"/>
  <c r="D148" i="75"/>
  <c r="E148" i="75"/>
  <c r="A149" i="75"/>
  <c r="B149" i="75"/>
  <c r="C149" i="75"/>
  <c r="D149" i="75"/>
  <c r="E149" i="75"/>
  <c r="A150" i="75"/>
  <c r="B150" i="75"/>
  <c r="C150" i="75"/>
  <c r="D150" i="75"/>
  <c r="E150" i="75"/>
  <c r="A151" i="75"/>
  <c r="B151" i="75"/>
  <c r="C151" i="75"/>
  <c r="D151" i="75"/>
  <c r="E151" i="75"/>
  <c r="A152" i="75"/>
  <c r="B152" i="75"/>
  <c r="C152" i="75"/>
  <c r="D152" i="75"/>
  <c r="E152" i="75"/>
  <c r="A153" i="75"/>
  <c r="B153" i="75"/>
  <c r="C153" i="75"/>
  <c r="D153" i="75"/>
  <c r="E153" i="75"/>
  <c r="A154" i="75"/>
  <c r="B154" i="75"/>
  <c r="C154" i="75"/>
  <c r="D154" i="75"/>
  <c r="E154" i="75"/>
  <c r="A155" i="75"/>
  <c r="B155" i="75"/>
  <c r="C155" i="75"/>
  <c r="D155" i="75"/>
  <c r="E155" i="75"/>
  <c r="A156" i="75"/>
  <c r="B156" i="75"/>
  <c r="C156" i="75"/>
  <c r="D156" i="75"/>
  <c r="E156" i="75"/>
  <c r="A157" i="75"/>
  <c r="B157" i="75"/>
  <c r="C157" i="75"/>
  <c r="D157" i="75"/>
  <c r="E157" i="75"/>
  <c r="A158" i="75"/>
  <c r="B158" i="75"/>
  <c r="C158" i="75"/>
  <c r="D158" i="75"/>
  <c r="E158" i="75"/>
  <c r="A159" i="75"/>
  <c r="B159" i="75"/>
  <c r="C159" i="75"/>
  <c r="D159" i="75"/>
  <c r="E159" i="75"/>
  <c r="A160" i="75"/>
  <c r="B160" i="75"/>
  <c r="C160" i="75"/>
  <c r="D160" i="75"/>
  <c r="E160" i="75"/>
  <c r="A161" i="75"/>
  <c r="B161" i="75"/>
  <c r="C161" i="75"/>
  <c r="D161" i="75"/>
  <c r="E161" i="75"/>
  <c r="A162" i="75"/>
  <c r="B162" i="75"/>
  <c r="C162" i="75"/>
  <c r="D162" i="75"/>
  <c r="E162" i="75"/>
  <c r="A163" i="75"/>
  <c r="B163" i="75"/>
  <c r="C163" i="75"/>
  <c r="D163" i="75"/>
  <c r="E163" i="75"/>
  <c r="A164" i="75"/>
  <c r="B164" i="75"/>
  <c r="C164" i="75"/>
  <c r="D164" i="75"/>
  <c r="E164" i="75"/>
  <c r="A165" i="75"/>
  <c r="B165" i="75"/>
  <c r="C165" i="75"/>
  <c r="D165" i="75"/>
  <c r="E165" i="75"/>
  <c r="A166" i="75"/>
  <c r="B166" i="75"/>
  <c r="C166" i="75"/>
  <c r="D166" i="75"/>
  <c r="E166" i="75"/>
  <c r="A167" i="75"/>
  <c r="B167" i="75"/>
  <c r="C167" i="75"/>
  <c r="D167" i="75"/>
  <c r="E167" i="75"/>
  <c r="A168" i="75"/>
  <c r="B168" i="75"/>
  <c r="C168" i="75"/>
  <c r="D168" i="75"/>
  <c r="E168" i="75"/>
  <c r="A169" i="75"/>
  <c r="B169" i="75"/>
  <c r="C169" i="75"/>
  <c r="D169" i="75"/>
  <c r="E169" i="75"/>
  <c r="A170" i="75"/>
  <c r="B170" i="75"/>
  <c r="C170" i="75"/>
  <c r="D170" i="75"/>
  <c r="E170" i="75"/>
  <c r="A171" i="75"/>
  <c r="B171" i="75"/>
  <c r="C171" i="75"/>
  <c r="D171" i="75"/>
  <c r="E171" i="75"/>
  <c r="A172" i="75"/>
  <c r="B172" i="75"/>
  <c r="C172" i="75"/>
  <c r="D172" i="75"/>
  <c r="E172" i="75"/>
  <c r="A173" i="75"/>
  <c r="B173" i="75"/>
  <c r="C173" i="75"/>
  <c r="D173" i="75"/>
  <c r="E173" i="75"/>
  <c r="A174" i="75"/>
  <c r="B174" i="75"/>
  <c r="C174" i="75"/>
  <c r="D174" i="75"/>
  <c r="E174" i="75"/>
  <c r="A175" i="75"/>
  <c r="B175" i="75"/>
  <c r="C175" i="75"/>
  <c r="D175" i="75"/>
  <c r="E175" i="75"/>
  <c r="A176" i="75"/>
  <c r="B176" i="75"/>
  <c r="C176" i="75"/>
  <c r="D176" i="75"/>
  <c r="E176" i="75"/>
  <c r="A177" i="75"/>
  <c r="B177" i="75"/>
  <c r="C177" i="75"/>
  <c r="D177" i="75"/>
  <c r="E177" i="75"/>
  <c r="A178" i="75"/>
  <c r="B178" i="75"/>
  <c r="C178" i="75"/>
  <c r="D178" i="75"/>
  <c r="E178" i="75"/>
  <c r="A179" i="75"/>
  <c r="B179" i="75"/>
  <c r="C179" i="75"/>
  <c r="D179" i="75"/>
  <c r="E179" i="75"/>
  <c r="A180" i="75"/>
  <c r="B180" i="75"/>
  <c r="C180" i="75"/>
  <c r="D180" i="75"/>
  <c r="E180" i="75"/>
  <c r="A181" i="75"/>
  <c r="B181" i="75"/>
  <c r="C181" i="75"/>
  <c r="D181" i="75"/>
  <c r="E181" i="75"/>
  <c r="A182" i="75"/>
  <c r="B182" i="75"/>
  <c r="C182" i="75"/>
  <c r="D182" i="75"/>
  <c r="E182" i="75"/>
  <c r="A183" i="75"/>
  <c r="B183" i="75"/>
  <c r="C183" i="75"/>
  <c r="D183" i="75"/>
  <c r="E183" i="75"/>
  <c r="A184" i="75"/>
  <c r="B184" i="75"/>
  <c r="C184" i="75"/>
  <c r="D184" i="75"/>
  <c r="E184" i="75"/>
  <c r="A185" i="75"/>
  <c r="B185" i="75"/>
  <c r="C185" i="75"/>
  <c r="D185" i="75"/>
  <c r="E185" i="75"/>
  <c r="A186" i="75"/>
  <c r="B186" i="75"/>
  <c r="C186" i="75"/>
  <c r="D186" i="75"/>
  <c r="E186" i="75"/>
  <c r="A187" i="75"/>
  <c r="B187" i="75"/>
  <c r="C187" i="75"/>
  <c r="D187" i="75"/>
  <c r="E187" i="75"/>
  <c r="A188" i="75"/>
  <c r="B188" i="75"/>
  <c r="C188" i="75"/>
  <c r="D188" i="75"/>
  <c r="E188" i="75"/>
  <c r="A189" i="75"/>
  <c r="B189" i="75"/>
  <c r="C189" i="75"/>
  <c r="D189" i="75"/>
  <c r="E189" i="75"/>
  <c r="A190" i="75"/>
  <c r="B190" i="75"/>
  <c r="C190" i="75"/>
  <c r="D190" i="75"/>
  <c r="E190" i="75"/>
  <c r="A191" i="75"/>
  <c r="B191" i="75"/>
  <c r="C191" i="75"/>
  <c r="D191" i="75"/>
  <c r="E191" i="75"/>
  <c r="A192" i="75"/>
  <c r="B192" i="75"/>
  <c r="C192" i="75"/>
  <c r="D192" i="75"/>
  <c r="E192" i="75"/>
  <c r="A193" i="75"/>
  <c r="B193" i="75"/>
  <c r="C193" i="75"/>
  <c r="D193" i="75"/>
  <c r="E193" i="75"/>
  <c r="A194" i="75"/>
  <c r="B194" i="75"/>
  <c r="C194" i="75"/>
  <c r="D194" i="75"/>
  <c r="E194" i="75"/>
  <c r="A195" i="75"/>
  <c r="B195" i="75"/>
  <c r="C195" i="75"/>
  <c r="D195" i="75"/>
  <c r="E195" i="75"/>
  <c r="A196" i="75"/>
  <c r="B196" i="75"/>
  <c r="C196" i="75"/>
  <c r="D196" i="75"/>
  <c r="E196" i="75"/>
  <c r="A197" i="75"/>
  <c r="B197" i="75"/>
  <c r="C197" i="75"/>
  <c r="D197" i="75"/>
  <c r="E197" i="75"/>
  <c r="A198" i="75"/>
  <c r="B198" i="75"/>
  <c r="C198" i="75"/>
  <c r="D198" i="75"/>
  <c r="E198" i="75"/>
  <c r="A199" i="75"/>
  <c r="B199" i="75"/>
  <c r="C199" i="75"/>
  <c r="D199" i="75"/>
  <c r="E199" i="75"/>
  <c r="A200" i="75"/>
  <c r="B200" i="75"/>
  <c r="C200" i="75"/>
  <c r="D200" i="75"/>
  <c r="E200" i="75"/>
  <c r="A201" i="75"/>
  <c r="B201" i="75"/>
  <c r="C201" i="75"/>
  <c r="D201" i="75"/>
  <c r="E201" i="75"/>
  <c r="A202" i="75"/>
  <c r="B202" i="75"/>
  <c r="C202" i="75"/>
  <c r="D202" i="75"/>
  <c r="E202" i="75"/>
  <c r="A203" i="75"/>
  <c r="B203" i="75"/>
  <c r="C203" i="75"/>
  <c r="D203" i="75"/>
  <c r="E203" i="75"/>
  <c r="A204" i="75"/>
  <c r="B204" i="75"/>
  <c r="C204" i="75"/>
  <c r="D204" i="75"/>
  <c r="E204" i="75"/>
  <c r="A205" i="75"/>
  <c r="B205" i="75"/>
  <c r="C205" i="75"/>
  <c r="D205" i="75"/>
  <c r="E205" i="75"/>
  <c r="A206" i="75"/>
  <c r="B206" i="75"/>
  <c r="C206" i="75"/>
  <c r="D206" i="75"/>
  <c r="E206" i="75"/>
  <c r="A207" i="75"/>
  <c r="B207" i="75"/>
  <c r="C207" i="75"/>
  <c r="D207" i="75"/>
  <c r="E207" i="75"/>
  <c r="A208" i="75"/>
  <c r="B208" i="75"/>
  <c r="C208" i="75"/>
  <c r="D208" i="75"/>
  <c r="E208" i="75"/>
  <c r="A209" i="75"/>
  <c r="B209" i="75"/>
  <c r="C209" i="75"/>
  <c r="D209" i="75"/>
  <c r="E209" i="75"/>
  <c r="A210" i="75"/>
  <c r="B210" i="75"/>
  <c r="C210" i="75"/>
  <c r="D210" i="75"/>
  <c r="E210" i="75"/>
  <c r="A211" i="75"/>
  <c r="B211" i="75"/>
  <c r="C211" i="75"/>
  <c r="D211" i="75"/>
  <c r="E211" i="75"/>
  <c r="A212" i="75"/>
  <c r="B212" i="75"/>
  <c r="C212" i="75"/>
  <c r="D212" i="75"/>
  <c r="E212" i="75"/>
  <c r="A213" i="75"/>
  <c r="B213" i="75"/>
  <c r="C213" i="75"/>
  <c r="D213" i="75"/>
  <c r="E213" i="75"/>
  <c r="A214" i="75"/>
  <c r="B214" i="75"/>
  <c r="C214" i="75"/>
  <c r="D214" i="75"/>
  <c r="E214" i="75"/>
  <c r="A215" i="75"/>
  <c r="B215" i="75"/>
  <c r="C215" i="75"/>
  <c r="D215" i="75"/>
  <c r="E215" i="75"/>
  <c r="A216" i="75"/>
  <c r="B216" i="75"/>
  <c r="C216" i="75"/>
  <c r="D216" i="75"/>
  <c r="E216" i="75"/>
  <c r="A217" i="75"/>
  <c r="B217" i="75"/>
  <c r="C217" i="75"/>
  <c r="D217" i="75"/>
  <c r="E217" i="75"/>
  <c r="A218" i="75"/>
  <c r="B218" i="75"/>
  <c r="C218" i="75"/>
  <c r="D218" i="75"/>
  <c r="E218" i="75"/>
  <c r="A219" i="75"/>
  <c r="B219" i="75"/>
  <c r="C219" i="75"/>
  <c r="D219" i="75"/>
  <c r="E219" i="75"/>
  <c r="A220" i="75"/>
  <c r="B220" i="75"/>
  <c r="C220" i="75"/>
  <c r="D220" i="75"/>
  <c r="E220" i="75"/>
  <c r="A221" i="75"/>
  <c r="B221" i="75"/>
  <c r="C221" i="75"/>
  <c r="D221" i="75"/>
  <c r="E221" i="75"/>
  <c r="A222" i="75"/>
  <c r="B222" i="75"/>
  <c r="C222" i="75"/>
  <c r="D222" i="75"/>
  <c r="E222" i="75"/>
  <c r="A223" i="75"/>
  <c r="B223" i="75"/>
  <c r="C223" i="75"/>
  <c r="D223" i="75"/>
  <c r="E223" i="75"/>
  <c r="A224" i="75"/>
  <c r="B224" i="75"/>
  <c r="C224" i="75"/>
  <c r="D224" i="75"/>
  <c r="E224" i="75"/>
  <c r="A225" i="75"/>
  <c r="B225" i="75"/>
  <c r="C225" i="75"/>
  <c r="D225" i="75"/>
  <c r="E225" i="75"/>
  <c r="A226" i="75"/>
  <c r="B226" i="75"/>
  <c r="C226" i="75"/>
  <c r="D226" i="75"/>
  <c r="E226" i="75"/>
  <c r="A227" i="75"/>
  <c r="B227" i="75"/>
  <c r="C227" i="75"/>
  <c r="D227" i="75"/>
  <c r="E227" i="75"/>
  <c r="A228" i="75"/>
  <c r="B228" i="75"/>
  <c r="C228" i="75"/>
  <c r="D228" i="75"/>
  <c r="E228" i="75"/>
  <c r="A229" i="75"/>
  <c r="B229" i="75"/>
  <c r="C229" i="75"/>
  <c r="D229" i="75"/>
  <c r="E229" i="75"/>
  <c r="A230" i="75"/>
  <c r="B230" i="75"/>
  <c r="C230" i="75"/>
  <c r="D230" i="75"/>
  <c r="E230" i="75"/>
  <c r="A231" i="75"/>
  <c r="B231" i="75"/>
  <c r="C231" i="75"/>
  <c r="D231" i="75"/>
  <c r="E231" i="75"/>
  <c r="A232" i="75"/>
  <c r="B232" i="75"/>
  <c r="C232" i="75"/>
  <c r="D232" i="75"/>
  <c r="E232" i="75"/>
  <c r="A233" i="75"/>
  <c r="B233" i="75"/>
  <c r="C233" i="75"/>
  <c r="D233" i="75"/>
  <c r="E233" i="75"/>
  <c r="A234" i="75"/>
  <c r="B234" i="75"/>
  <c r="C234" i="75"/>
  <c r="D234" i="75"/>
  <c r="E234" i="75"/>
  <c r="A235" i="75"/>
  <c r="B235" i="75"/>
  <c r="C235" i="75"/>
  <c r="D235" i="75"/>
  <c r="E235" i="75"/>
  <c r="A236" i="75"/>
  <c r="B236" i="75"/>
  <c r="C236" i="75"/>
  <c r="D236" i="75"/>
  <c r="E236" i="75"/>
  <c r="A237" i="75"/>
  <c r="B237" i="75"/>
  <c r="C237" i="75"/>
  <c r="D237" i="75"/>
  <c r="E237" i="75"/>
  <c r="A238" i="75"/>
  <c r="B238" i="75"/>
  <c r="C238" i="75"/>
  <c r="D238" i="75"/>
  <c r="E238" i="75"/>
  <c r="A239" i="75"/>
  <c r="B239" i="75"/>
  <c r="C239" i="75"/>
  <c r="D239" i="75"/>
  <c r="E239" i="75"/>
  <c r="A240" i="75"/>
  <c r="B240" i="75"/>
  <c r="C240" i="75"/>
  <c r="D240" i="75"/>
  <c r="E240" i="75"/>
  <c r="A241" i="75"/>
  <c r="B241" i="75"/>
  <c r="C241" i="75"/>
  <c r="D241" i="75"/>
  <c r="E241" i="75"/>
  <c r="A242" i="75"/>
  <c r="B242" i="75"/>
  <c r="C242" i="75"/>
  <c r="D242" i="75"/>
  <c r="E242" i="75"/>
  <c r="A243" i="75"/>
  <c r="B243" i="75"/>
  <c r="C243" i="75"/>
  <c r="D243" i="75"/>
  <c r="E243" i="75"/>
  <c r="A244" i="75"/>
  <c r="B244" i="75"/>
  <c r="C244" i="75"/>
  <c r="D244" i="75"/>
  <c r="E244" i="75"/>
  <c r="A245" i="75"/>
  <c r="B245" i="75"/>
  <c r="C245" i="75"/>
  <c r="D245" i="75"/>
  <c r="E245" i="75"/>
  <c r="A246" i="75"/>
  <c r="B246" i="75"/>
  <c r="C246" i="75"/>
  <c r="D246" i="75"/>
  <c r="E246" i="75"/>
  <c r="A247" i="75"/>
  <c r="B247" i="75"/>
  <c r="C247" i="75"/>
  <c r="D247" i="75"/>
  <c r="E247" i="75"/>
  <c r="A248" i="75"/>
  <c r="B248" i="75"/>
  <c r="C248" i="75"/>
  <c r="D248" i="75"/>
  <c r="E248" i="75"/>
  <c r="A249" i="75"/>
  <c r="B249" i="75"/>
  <c r="C249" i="75"/>
  <c r="D249" i="75"/>
  <c r="E249" i="75"/>
  <c r="A250" i="75"/>
  <c r="B250" i="75"/>
  <c r="C250" i="75"/>
  <c r="D250" i="75"/>
  <c r="E250" i="75"/>
  <c r="A251" i="75"/>
  <c r="B251" i="75"/>
  <c r="C251" i="75"/>
  <c r="D251" i="75"/>
  <c r="E251" i="75"/>
  <c r="A252" i="75"/>
  <c r="B252" i="75"/>
  <c r="C252" i="75"/>
  <c r="D252" i="75"/>
  <c r="E252" i="75"/>
  <c r="A253" i="75"/>
  <c r="B253" i="75"/>
  <c r="C253" i="75"/>
  <c r="D253" i="75"/>
  <c r="E253" i="75"/>
  <c r="A254" i="75"/>
  <c r="B254" i="75"/>
  <c r="C254" i="75"/>
  <c r="D254" i="75"/>
  <c r="E254" i="75"/>
  <c r="A255" i="75"/>
  <c r="B255" i="75"/>
  <c r="C255" i="75"/>
  <c r="D255" i="75"/>
  <c r="E255" i="75"/>
  <c r="A256" i="75"/>
  <c r="B256" i="75"/>
  <c r="C256" i="75"/>
  <c r="D256" i="75"/>
  <c r="E256" i="75"/>
  <c r="A257" i="75"/>
  <c r="B257" i="75"/>
  <c r="C257" i="75"/>
  <c r="D257" i="75"/>
  <c r="E257" i="75"/>
  <c r="A258" i="75"/>
  <c r="B258" i="75"/>
  <c r="C258" i="75"/>
  <c r="D258" i="75"/>
  <c r="E258" i="75"/>
  <c r="A259" i="75"/>
  <c r="B259" i="75"/>
  <c r="C259" i="75"/>
  <c r="D259" i="75"/>
  <c r="E259" i="75"/>
  <c r="A260" i="75"/>
  <c r="B260" i="75"/>
  <c r="C260" i="75"/>
  <c r="D260" i="75"/>
  <c r="E260" i="75"/>
  <c r="A261" i="75"/>
  <c r="B261" i="75"/>
  <c r="C261" i="75"/>
  <c r="D261" i="75"/>
  <c r="E261" i="75"/>
  <c r="A262" i="75"/>
  <c r="B262" i="75"/>
  <c r="C262" i="75"/>
  <c r="D262" i="75"/>
  <c r="E262" i="75"/>
  <c r="A263" i="75"/>
  <c r="B263" i="75"/>
  <c r="C263" i="75"/>
  <c r="D263" i="75"/>
  <c r="E263" i="75"/>
  <c r="A264" i="75"/>
  <c r="B264" i="75"/>
  <c r="C264" i="75"/>
  <c r="D264" i="75"/>
  <c r="E264" i="75"/>
  <c r="A265" i="75"/>
  <c r="B265" i="75"/>
  <c r="C265" i="75"/>
  <c r="D265" i="75"/>
  <c r="E265" i="75"/>
  <c r="A266" i="75"/>
  <c r="B266" i="75"/>
  <c r="C266" i="75"/>
  <c r="D266" i="75"/>
  <c r="E266" i="75"/>
  <c r="A267" i="75"/>
  <c r="B267" i="75"/>
  <c r="C267" i="75"/>
  <c r="D267" i="75"/>
  <c r="E267" i="75"/>
  <c r="A268" i="75"/>
  <c r="B268" i="75"/>
  <c r="C268" i="75"/>
  <c r="D268" i="75"/>
  <c r="E268" i="75"/>
  <c r="A269" i="75"/>
  <c r="B269" i="75"/>
  <c r="C269" i="75"/>
  <c r="D269" i="75"/>
  <c r="E269" i="75"/>
  <c r="A270" i="75"/>
  <c r="B270" i="75"/>
  <c r="C270" i="75"/>
  <c r="D270" i="75"/>
  <c r="E270" i="75"/>
  <c r="A271" i="75"/>
  <c r="B271" i="75"/>
  <c r="C271" i="75"/>
  <c r="D271" i="75"/>
  <c r="E271" i="75"/>
  <c r="A272" i="75"/>
  <c r="B272" i="75"/>
  <c r="C272" i="75"/>
  <c r="D272" i="75"/>
  <c r="E272" i="75"/>
  <c r="A273" i="75"/>
  <c r="B273" i="75"/>
  <c r="C273" i="75"/>
  <c r="D273" i="75"/>
  <c r="E273" i="75"/>
  <c r="A274" i="75"/>
  <c r="B274" i="75"/>
  <c r="C274" i="75"/>
  <c r="D274" i="75"/>
  <c r="E274" i="75"/>
  <c r="A275" i="75"/>
  <c r="B275" i="75"/>
  <c r="C275" i="75"/>
  <c r="D275" i="75"/>
  <c r="E275" i="75"/>
  <c r="A276" i="75"/>
  <c r="B276" i="75"/>
  <c r="C276" i="75"/>
  <c r="D276" i="75"/>
  <c r="E276" i="75"/>
  <c r="A277" i="75"/>
  <c r="B277" i="75"/>
  <c r="C277" i="75"/>
  <c r="D277" i="75"/>
  <c r="E277" i="75"/>
  <c r="A278" i="75"/>
  <c r="B278" i="75"/>
  <c r="C278" i="75"/>
  <c r="D278" i="75"/>
  <c r="E278" i="75"/>
  <c r="A279" i="75"/>
  <c r="B279" i="75"/>
  <c r="C279" i="75"/>
  <c r="D279" i="75"/>
  <c r="E279" i="75"/>
  <c r="A280" i="75"/>
  <c r="B280" i="75"/>
  <c r="C280" i="75"/>
  <c r="D280" i="75"/>
  <c r="E280" i="75"/>
  <c r="A281" i="75"/>
  <c r="B281" i="75"/>
  <c r="C281" i="75"/>
  <c r="D281" i="75"/>
  <c r="E281" i="75"/>
  <c r="A282" i="75"/>
  <c r="B282" i="75"/>
  <c r="C282" i="75"/>
  <c r="D282" i="75"/>
  <c r="E282" i="75"/>
  <c r="A283" i="75"/>
  <c r="B283" i="75"/>
  <c r="C283" i="75"/>
  <c r="D283" i="75"/>
  <c r="E283" i="75"/>
  <c r="A284" i="75"/>
  <c r="B284" i="75"/>
  <c r="C284" i="75"/>
  <c r="D284" i="75"/>
  <c r="E284" i="75"/>
  <c r="A285" i="75"/>
  <c r="B285" i="75"/>
  <c r="C285" i="75"/>
  <c r="D285" i="75"/>
  <c r="E285" i="75"/>
  <c r="A286" i="75"/>
  <c r="B286" i="75"/>
  <c r="C286" i="75"/>
  <c r="D286" i="75"/>
  <c r="E286" i="75"/>
  <c r="A287" i="75"/>
  <c r="B287" i="75"/>
  <c r="C287" i="75"/>
  <c r="D287" i="75"/>
  <c r="E287" i="75"/>
  <c r="A288" i="75"/>
  <c r="B288" i="75"/>
  <c r="C288" i="75"/>
  <c r="D288" i="75"/>
  <c r="E288" i="75"/>
  <c r="A289" i="75"/>
  <c r="B289" i="75"/>
  <c r="C289" i="75"/>
  <c r="D289" i="75"/>
  <c r="E289" i="75"/>
  <c r="A290" i="75"/>
  <c r="B290" i="75"/>
  <c r="C290" i="75"/>
  <c r="D290" i="75"/>
  <c r="E290" i="75"/>
  <c r="A291" i="75"/>
  <c r="B291" i="75"/>
  <c r="C291" i="75"/>
  <c r="D291" i="75"/>
  <c r="E291" i="75"/>
  <c r="A292" i="75"/>
  <c r="B292" i="75"/>
  <c r="C292" i="75"/>
  <c r="D292" i="75"/>
  <c r="E292" i="75"/>
  <c r="A293" i="75"/>
  <c r="B293" i="75"/>
  <c r="C293" i="75"/>
  <c r="D293" i="75"/>
  <c r="E293" i="75"/>
  <c r="A294" i="75"/>
  <c r="B294" i="75"/>
  <c r="C294" i="75"/>
  <c r="D294" i="75"/>
  <c r="E294" i="75"/>
  <c r="A295" i="75"/>
  <c r="B295" i="75"/>
  <c r="C295" i="75"/>
  <c r="D295" i="75"/>
  <c r="E295" i="75"/>
  <c r="A296" i="75"/>
  <c r="B296" i="75"/>
  <c r="C296" i="75"/>
  <c r="D296" i="75"/>
  <c r="E296" i="75"/>
  <c r="A297" i="75"/>
  <c r="B297" i="75"/>
  <c r="C297" i="75"/>
  <c r="D297" i="75"/>
  <c r="E297" i="75"/>
  <c r="A298" i="75"/>
  <c r="B298" i="75"/>
  <c r="C298" i="75"/>
  <c r="D298" i="75"/>
  <c r="E298" i="75"/>
  <c r="A299" i="75"/>
  <c r="B299" i="75"/>
  <c r="C299" i="75"/>
  <c r="D299" i="75"/>
  <c r="E299" i="75"/>
  <c r="A300" i="75"/>
  <c r="B300" i="75"/>
  <c r="C300" i="75"/>
  <c r="D300" i="75"/>
  <c r="E300" i="75"/>
  <c r="A301" i="75"/>
  <c r="B301" i="75"/>
  <c r="C301" i="75"/>
  <c r="D301" i="75"/>
  <c r="E301" i="75"/>
  <c r="A302" i="75"/>
  <c r="B302" i="75"/>
  <c r="C302" i="75"/>
  <c r="D302" i="75"/>
  <c r="E302" i="75"/>
  <c r="A303" i="75"/>
  <c r="B303" i="75"/>
  <c r="C303" i="75"/>
  <c r="D303" i="75"/>
  <c r="E303" i="75"/>
  <c r="A304" i="75"/>
  <c r="B304" i="75"/>
  <c r="C304" i="75"/>
  <c r="D304" i="75"/>
  <c r="E304" i="75"/>
  <c r="A305" i="75"/>
  <c r="B305" i="75"/>
  <c r="C305" i="75"/>
  <c r="D305" i="75"/>
  <c r="E305" i="75"/>
  <c r="A306" i="75"/>
  <c r="B306" i="75"/>
  <c r="C306" i="75"/>
  <c r="D306" i="75"/>
  <c r="E306" i="75"/>
  <c r="A307" i="75"/>
  <c r="B307" i="75"/>
  <c r="C307" i="75"/>
  <c r="D307" i="75"/>
  <c r="E307" i="75"/>
  <c r="A308" i="75"/>
  <c r="B308" i="75"/>
  <c r="C308" i="75"/>
  <c r="D308" i="75"/>
  <c r="E308" i="75"/>
  <c r="A309" i="75"/>
  <c r="B309" i="75"/>
  <c r="C309" i="75"/>
  <c r="D309" i="75"/>
  <c r="E309" i="75"/>
  <c r="A310" i="75"/>
  <c r="B310" i="75"/>
  <c r="C310" i="75"/>
  <c r="D310" i="75"/>
  <c r="E310" i="75"/>
  <c r="A311" i="75"/>
  <c r="B311" i="75"/>
  <c r="C311" i="75"/>
  <c r="D311" i="75"/>
  <c r="E311" i="75"/>
  <c r="A312" i="75"/>
  <c r="B312" i="75"/>
  <c r="C312" i="75"/>
  <c r="D312" i="75"/>
  <c r="E312" i="75"/>
  <c r="A313" i="75"/>
  <c r="B313" i="75"/>
  <c r="C313" i="75"/>
  <c r="D313" i="75"/>
  <c r="E313" i="75"/>
  <c r="A314" i="75"/>
  <c r="B314" i="75"/>
  <c r="C314" i="75"/>
  <c r="D314" i="75"/>
  <c r="E314" i="75"/>
  <c r="A315" i="75"/>
  <c r="B315" i="75"/>
  <c r="C315" i="75"/>
  <c r="D315" i="75"/>
  <c r="E315" i="75"/>
  <c r="A316" i="75"/>
  <c r="B316" i="75"/>
  <c r="C316" i="75"/>
  <c r="D316" i="75"/>
  <c r="E316" i="75"/>
  <c r="A317" i="75"/>
  <c r="B317" i="75"/>
  <c r="C317" i="75"/>
  <c r="D317" i="75"/>
  <c r="E317" i="75"/>
  <c r="A318" i="75"/>
  <c r="B318" i="75"/>
  <c r="C318" i="75"/>
  <c r="D318" i="75"/>
  <c r="E318" i="75"/>
  <c r="A319" i="75"/>
  <c r="B319" i="75"/>
  <c r="C319" i="75"/>
  <c r="D319" i="75"/>
  <c r="E319" i="75"/>
  <c r="A320" i="75"/>
  <c r="B320" i="75"/>
  <c r="C320" i="75"/>
  <c r="D320" i="75"/>
  <c r="E320" i="75"/>
  <c r="A321" i="75"/>
  <c r="B321" i="75"/>
  <c r="C321" i="75"/>
  <c r="D321" i="75"/>
  <c r="E321" i="75"/>
  <c r="A322" i="75"/>
  <c r="B322" i="75"/>
  <c r="C322" i="75"/>
  <c r="D322" i="75"/>
  <c r="E322" i="75"/>
  <c r="A323" i="75"/>
  <c r="B323" i="75"/>
  <c r="C323" i="75"/>
  <c r="D323" i="75"/>
  <c r="E323" i="75"/>
  <c r="A324" i="75"/>
  <c r="B324" i="75"/>
  <c r="C324" i="75"/>
  <c r="D324" i="75"/>
  <c r="E324" i="75"/>
  <c r="A325" i="75"/>
  <c r="B325" i="75"/>
  <c r="C325" i="75"/>
  <c r="D325" i="75"/>
  <c r="E325" i="75"/>
  <c r="A326" i="75"/>
  <c r="B326" i="75"/>
  <c r="C326" i="75"/>
  <c r="D326" i="75"/>
  <c r="E326" i="75"/>
  <c r="A327" i="75"/>
  <c r="B327" i="75"/>
  <c r="C327" i="75"/>
  <c r="D327" i="75"/>
  <c r="E327" i="75"/>
  <c r="A328" i="75"/>
  <c r="B328" i="75"/>
  <c r="C328" i="75"/>
  <c r="D328" i="75"/>
  <c r="E328" i="75"/>
  <c r="A329" i="75"/>
  <c r="B329" i="75"/>
  <c r="C329" i="75"/>
  <c r="D329" i="75"/>
  <c r="E329" i="75"/>
  <c r="A330" i="75"/>
  <c r="B330" i="75"/>
  <c r="C330" i="75"/>
  <c r="D330" i="75"/>
  <c r="E330" i="75"/>
  <c r="A331" i="75"/>
  <c r="B331" i="75"/>
  <c r="C331" i="75"/>
  <c r="D331" i="75"/>
  <c r="E331" i="75"/>
  <c r="A332" i="75"/>
  <c r="B332" i="75"/>
  <c r="C332" i="75"/>
  <c r="D332" i="75"/>
  <c r="E332" i="75"/>
  <c r="A333" i="75"/>
  <c r="B333" i="75"/>
  <c r="C333" i="75"/>
  <c r="D333" i="75"/>
  <c r="E333" i="75"/>
  <c r="A334" i="75"/>
  <c r="B334" i="75"/>
  <c r="C334" i="75"/>
  <c r="D334" i="75"/>
  <c r="E334" i="75"/>
  <c r="A335" i="75"/>
  <c r="B335" i="75"/>
  <c r="C335" i="75"/>
  <c r="D335" i="75"/>
  <c r="E335" i="75"/>
  <c r="A336" i="75"/>
  <c r="B336" i="75"/>
  <c r="C336" i="75"/>
  <c r="D336" i="75"/>
  <c r="E336" i="75"/>
  <c r="A337" i="75"/>
  <c r="B337" i="75"/>
  <c r="C337" i="75"/>
  <c r="D337" i="75"/>
  <c r="E337" i="75"/>
  <c r="A338" i="75"/>
  <c r="B338" i="75"/>
  <c r="C338" i="75"/>
  <c r="D338" i="75"/>
  <c r="E338" i="75"/>
  <c r="A339" i="75"/>
  <c r="B339" i="75"/>
  <c r="C339" i="75"/>
  <c r="D339" i="75"/>
  <c r="E339" i="75"/>
  <c r="A340" i="75"/>
  <c r="B340" i="75"/>
  <c r="C340" i="75"/>
  <c r="D340" i="75"/>
  <c r="E340" i="75"/>
  <c r="A341" i="75"/>
  <c r="B341" i="75"/>
  <c r="C341" i="75"/>
  <c r="D341" i="75"/>
  <c r="E341" i="75"/>
  <c r="A342" i="75"/>
  <c r="B342" i="75"/>
  <c r="C342" i="75"/>
  <c r="D342" i="75"/>
  <c r="E342" i="75"/>
  <c r="A343" i="75"/>
  <c r="B343" i="75"/>
  <c r="C343" i="75"/>
  <c r="D343" i="75"/>
  <c r="E343" i="75"/>
  <c r="A344" i="75"/>
  <c r="B344" i="75"/>
  <c r="C344" i="75"/>
  <c r="D344" i="75"/>
  <c r="E344" i="75"/>
  <c r="A345" i="75"/>
  <c r="B345" i="75"/>
  <c r="C345" i="75"/>
  <c r="D345" i="75"/>
  <c r="E345" i="75"/>
  <c r="A346" i="75"/>
  <c r="B346" i="75"/>
  <c r="C346" i="75"/>
  <c r="D346" i="75"/>
  <c r="E346" i="75"/>
  <c r="A347" i="75"/>
  <c r="B347" i="75"/>
  <c r="C347" i="75"/>
  <c r="D347" i="75"/>
  <c r="E347" i="75"/>
  <c r="A348" i="75"/>
  <c r="B348" i="75"/>
  <c r="C348" i="75"/>
  <c r="D348" i="75"/>
  <c r="E348" i="75"/>
  <c r="A349" i="75"/>
  <c r="B349" i="75"/>
  <c r="C349" i="75"/>
  <c r="D349" i="75"/>
  <c r="E349" i="75"/>
  <c r="A350" i="75"/>
  <c r="B350" i="75"/>
  <c r="C350" i="75"/>
  <c r="D350" i="75"/>
  <c r="E350" i="75"/>
  <c r="A351" i="75"/>
  <c r="B351" i="75"/>
  <c r="C351" i="75"/>
  <c r="D351" i="75"/>
  <c r="E351" i="75"/>
  <c r="A352" i="75"/>
  <c r="B352" i="75"/>
  <c r="C352" i="75"/>
  <c r="D352" i="75"/>
  <c r="E352" i="75"/>
  <c r="A353" i="75"/>
  <c r="B353" i="75"/>
  <c r="C353" i="75"/>
  <c r="D353" i="75"/>
  <c r="E353" i="75"/>
  <c r="A354" i="75"/>
  <c r="B354" i="75"/>
  <c r="C354" i="75"/>
  <c r="D354" i="75"/>
  <c r="E354" i="75"/>
  <c r="A355" i="75"/>
  <c r="B355" i="75"/>
  <c r="C355" i="75"/>
  <c r="D355" i="75"/>
  <c r="E355" i="75"/>
  <c r="A356" i="75"/>
  <c r="B356" i="75"/>
  <c r="C356" i="75"/>
  <c r="D356" i="75"/>
  <c r="E356" i="75"/>
  <c r="A357" i="75"/>
  <c r="B357" i="75"/>
  <c r="C357" i="75"/>
  <c r="D357" i="75"/>
  <c r="E357" i="75"/>
  <c r="A358" i="75"/>
  <c r="B358" i="75"/>
  <c r="C358" i="75"/>
  <c r="D358" i="75"/>
  <c r="E358" i="75"/>
  <c r="A359" i="75"/>
  <c r="B359" i="75"/>
  <c r="C359" i="75"/>
  <c r="D359" i="75"/>
  <c r="E359" i="75"/>
  <c r="A360" i="75"/>
  <c r="B360" i="75"/>
  <c r="C360" i="75"/>
  <c r="D360" i="75"/>
  <c r="E360" i="75"/>
  <c r="A361" i="75"/>
  <c r="B361" i="75"/>
  <c r="C361" i="75"/>
  <c r="D361" i="75"/>
  <c r="E361" i="75"/>
  <c r="A362" i="75"/>
  <c r="B362" i="75"/>
  <c r="C362" i="75"/>
  <c r="D362" i="75"/>
  <c r="E362" i="75"/>
  <c r="A363" i="75"/>
  <c r="B363" i="75"/>
  <c r="C363" i="75"/>
  <c r="D363" i="75"/>
  <c r="E363" i="75"/>
  <c r="A364" i="75"/>
  <c r="B364" i="75"/>
  <c r="C364" i="75"/>
  <c r="D364" i="75"/>
  <c r="E364" i="75"/>
  <c r="A365" i="75"/>
  <c r="B365" i="75"/>
  <c r="C365" i="75"/>
  <c r="D365" i="75"/>
  <c r="E365" i="75"/>
  <c r="A366" i="75"/>
  <c r="B366" i="75"/>
  <c r="C366" i="75"/>
  <c r="D366" i="75"/>
  <c r="E366" i="75"/>
  <c r="A367" i="75"/>
  <c r="B367" i="75"/>
  <c r="C367" i="75"/>
  <c r="D367" i="75"/>
  <c r="E367" i="75"/>
  <c r="A368" i="75"/>
  <c r="B368" i="75"/>
  <c r="C368" i="75"/>
  <c r="D368" i="75"/>
  <c r="E368" i="75"/>
  <c r="A369" i="75"/>
  <c r="B369" i="75"/>
  <c r="C369" i="75"/>
  <c r="D369" i="75"/>
  <c r="E369" i="75"/>
  <c r="A370" i="75"/>
  <c r="B370" i="75"/>
  <c r="C370" i="75"/>
  <c r="D370" i="75"/>
  <c r="E370" i="75"/>
  <c r="A371" i="75"/>
  <c r="B371" i="75"/>
  <c r="C371" i="75"/>
  <c r="D371" i="75"/>
  <c r="E371" i="75"/>
  <c r="A372" i="75"/>
  <c r="B372" i="75"/>
  <c r="C372" i="75"/>
  <c r="D372" i="75"/>
  <c r="E372" i="75"/>
  <c r="A373" i="75"/>
  <c r="B373" i="75"/>
  <c r="C373" i="75"/>
  <c r="D373" i="75"/>
  <c r="E373" i="75"/>
  <c r="A374" i="75"/>
  <c r="B374" i="75"/>
  <c r="C374" i="75"/>
  <c r="D374" i="75"/>
  <c r="E374" i="75"/>
  <c r="A375" i="75"/>
  <c r="B375" i="75"/>
  <c r="C375" i="75"/>
  <c r="D375" i="75"/>
  <c r="E375" i="75"/>
  <c r="A376" i="75"/>
  <c r="B376" i="75"/>
  <c r="C376" i="75"/>
  <c r="D376" i="75"/>
  <c r="E376" i="75"/>
  <c r="A377" i="75"/>
  <c r="B377" i="75"/>
  <c r="C377" i="75"/>
  <c r="D377" i="75"/>
  <c r="E377" i="75"/>
  <c r="A378" i="75"/>
  <c r="B378" i="75"/>
  <c r="C378" i="75"/>
  <c r="D378" i="75"/>
  <c r="E378" i="75"/>
  <c r="A379" i="75"/>
  <c r="B379" i="75"/>
  <c r="C379" i="75"/>
  <c r="D379" i="75"/>
  <c r="E379" i="75"/>
  <c r="A380" i="75"/>
  <c r="B380" i="75"/>
  <c r="C380" i="75"/>
  <c r="D380" i="75"/>
  <c r="E380" i="75"/>
  <c r="A381" i="75"/>
  <c r="B381" i="75"/>
  <c r="C381" i="75"/>
  <c r="D381" i="75"/>
  <c r="E381" i="75"/>
  <c r="A382" i="75"/>
  <c r="B382" i="75"/>
  <c r="C382" i="75"/>
  <c r="D382" i="75"/>
  <c r="E382" i="75"/>
  <c r="A383" i="75"/>
  <c r="B383" i="75"/>
  <c r="C383" i="75"/>
  <c r="D383" i="75"/>
  <c r="E383" i="75"/>
  <c r="A384" i="75"/>
  <c r="B384" i="75"/>
  <c r="C384" i="75"/>
  <c r="D384" i="75"/>
  <c r="E384" i="75"/>
  <c r="A385" i="75"/>
  <c r="B385" i="75"/>
  <c r="C385" i="75"/>
  <c r="D385" i="75"/>
  <c r="E385" i="75"/>
  <c r="A386" i="75"/>
  <c r="B386" i="75"/>
  <c r="C386" i="75"/>
  <c r="D386" i="75"/>
  <c r="E386" i="75"/>
  <c r="A387" i="75"/>
  <c r="B387" i="75"/>
  <c r="C387" i="75"/>
  <c r="D387" i="75"/>
  <c r="E387" i="75"/>
  <c r="A388" i="75"/>
  <c r="B388" i="75"/>
  <c r="C388" i="75"/>
  <c r="D388" i="75"/>
  <c r="E388" i="75"/>
  <c r="A389" i="75"/>
  <c r="B389" i="75"/>
  <c r="C389" i="75"/>
  <c r="D389" i="75"/>
  <c r="E389" i="75"/>
  <c r="A390" i="75"/>
  <c r="B390" i="75"/>
  <c r="C390" i="75"/>
  <c r="D390" i="75"/>
  <c r="E390" i="75"/>
  <c r="A391" i="75"/>
  <c r="B391" i="75"/>
  <c r="C391" i="75"/>
  <c r="D391" i="75"/>
  <c r="E391" i="75"/>
  <c r="A392" i="75"/>
  <c r="B392" i="75"/>
  <c r="C392" i="75"/>
  <c r="D392" i="75"/>
  <c r="E392" i="75"/>
  <c r="A393" i="75"/>
  <c r="B393" i="75"/>
  <c r="C393" i="75"/>
  <c r="D393" i="75"/>
  <c r="E393" i="75"/>
  <c r="A394" i="75"/>
  <c r="B394" i="75"/>
  <c r="C394" i="75"/>
  <c r="D394" i="75"/>
  <c r="E394" i="75"/>
  <c r="A395" i="75"/>
  <c r="B395" i="75"/>
  <c r="C395" i="75"/>
  <c r="D395" i="75"/>
  <c r="E395" i="75"/>
  <c r="A396" i="75"/>
  <c r="B396" i="75"/>
  <c r="C396" i="75"/>
  <c r="D396" i="75"/>
  <c r="E396" i="75"/>
  <c r="A397" i="75"/>
  <c r="B397" i="75"/>
  <c r="C397" i="75"/>
  <c r="D397" i="75"/>
  <c r="E397" i="75"/>
  <c r="A398" i="75"/>
  <c r="B398" i="75"/>
  <c r="C398" i="75"/>
  <c r="D398" i="75"/>
  <c r="E398" i="75"/>
  <c r="A399" i="75"/>
  <c r="B399" i="75"/>
  <c r="C399" i="75"/>
  <c r="D399" i="75"/>
  <c r="E399" i="75"/>
  <c r="A400" i="75"/>
  <c r="B400" i="75"/>
  <c r="C400" i="75"/>
  <c r="D400" i="75"/>
  <c r="E400" i="75"/>
  <c r="A401" i="75"/>
  <c r="B401" i="75"/>
  <c r="C401" i="75"/>
  <c r="D401" i="75"/>
  <c r="E401" i="75"/>
  <c r="A402" i="75"/>
  <c r="B402" i="75"/>
  <c r="C402" i="75"/>
  <c r="D402" i="75"/>
  <c r="E402" i="75"/>
  <c r="A403" i="75"/>
  <c r="B403" i="75"/>
  <c r="C403" i="75"/>
  <c r="D403" i="75"/>
  <c r="E403" i="75"/>
  <c r="A404" i="75"/>
  <c r="B404" i="75"/>
  <c r="C404" i="75"/>
  <c r="D404" i="75"/>
  <c r="E404" i="75"/>
  <c r="A405" i="75"/>
  <c r="B405" i="75"/>
  <c r="C405" i="75"/>
  <c r="D405" i="75"/>
  <c r="E405" i="75"/>
  <c r="A406" i="75"/>
  <c r="B406" i="75"/>
  <c r="C406" i="75"/>
  <c r="D406" i="75"/>
  <c r="E406" i="75"/>
  <c r="A407" i="75"/>
  <c r="B407" i="75"/>
  <c r="C407" i="75"/>
  <c r="D407" i="75"/>
  <c r="E407" i="75"/>
  <c r="A408" i="75"/>
  <c r="B408" i="75"/>
  <c r="C408" i="75"/>
  <c r="D408" i="75"/>
  <c r="E408" i="75"/>
  <c r="A409" i="75"/>
  <c r="B409" i="75"/>
  <c r="C409" i="75"/>
  <c r="D409" i="75"/>
  <c r="E409" i="75"/>
  <c r="A410" i="75"/>
  <c r="B410" i="75"/>
  <c r="C410" i="75"/>
  <c r="D410" i="75"/>
  <c r="E410" i="75"/>
  <c r="A411" i="75"/>
  <c r="B411" i="75"/>
  <c r="C411" i="75"/>
  <c r="D411" i="75"/>
  <c r="E411" i="75"/>
  <c r="A412" i="75"/>
  <c r="B412" i="75"/>
  <c r="C412" i="75"/>
  <c r="D412" i="75"/>
  <c r="E412" i="75"/>
  <c r="A413" i="75"/>
  <c r="B413" i="75"/>
  <c r="C413" i="75"/>
  <c r="D413" i="75"/>
  <c r="E413" i="75"/>
  <c r="A414" i="75"/>
  <c r="B414" i="75"/>
  <c r="C414" i="75"/>
  <c r="D414" i="75"/>
  <c r="E414" i="75"/>
  <c r="A415" i="75"/>
  <c r="B415" i="75"/>
  <c r="C415" i="75"/>
  <c r="D415" i="75"/>
  <c r="E415" i="75"/>
  <c r="A416" i="75"/>
  <c r="B416" i="75"/>
  <c r="C416" i="75"/>
  <c r="D416" i="75"/>
  <c r="E416" i="75"/>
  <c r="A417" i="75"/>
  <c r="B417" i="75"/>
  <c r="C417" i="75"/>
  <c r="D417" i="75"/>
  <c r="E417" i="75"/>
  <c r="A418" i="75"/>
  <c r="B418" i="75"/>
  <c r="C418" i="75"/>
  <c r="D418" i="75"/>
  <c r="E418" i="75"/>
  <c r="A419" i="75"/>
  <c r="B419" i="75"/>
  <c r="C419" i="75"/>
  <c r="D419" i="75"/>
  <c r="E419" i="75"/>
  <c r="A420" i="75"/>
  <c r="B420" i="75"/>
  <c r="C420" i="75"/>
  <c r="D420" i="75"/>
  <c r="E420" i="75"/>
  <c r="A421" i="75"/>
  <c r="B421" i="75"/>
  <c r="C421" i="75"/>
  <c r="D421" i="75"/>
  <c r="E421" i="75"/>
  <c r="A422" i="75"/>
  <c r="B422" i="75"/>
  <c r="C422" i="75"/>
  <c r="D422" i="75"/>
  <c r="E422" i="75"/>
  <c r="A423" i="75"/>
  <c r="B423" i="75"/>
  <c r="C423" i="75"/>
  <c r="D423" i="75"/>
  <c r="E423" i="75"/>
  <c r="A424" i="75"/>
  <c r="B424" i="75"/>
  <c r="C424" i="75"/>
  <c r="D424" i="75"/>
  <c r="E424" i="75"/>
  <c r="A425" i="75"/>
  <c r="B425" i="75"/>
  <c r="C425" i="75"/>
  <c r="D425" i="75"/>
  <c r="E425" i="75"/>
  <c r="A426" i="75"/>
  <c r="B426" i="75"/>
  <c r="C426" i="75"/>
  <c r="D426" i="75"/>
  <c r="E426" i="75"/>
  <c r="A427" i="75"/>
  <c r="B427" i="75"/>
  <c r="C427" i="75"/>
  <c r="D427" i="75"/>
  <c r="E427" i="75"/>
  <c r="A428" i="75"/>
  <c r="B428" i="75"/>
  <c r="C428" i="75"/>
  <c r="D428" i="75"/>
  <c r="E428" i="75"/>
  <c r="A429" i="75"/>
  <c r="B429" i="75"/>
  <c r="C429" i="75"/>
  <c r="D429" i="75"/>
  <c r="E429" i="75"/>
  <c r="A430" i="75"/>
  <c r="B430" i="75"/>
  <c r="C430" i="75"/>
  <c r="D430" i="75"/>
  <c r="E430" i="75"/>
  <c r="A431" i="75"/>
  <c r="B431" i="75"/>
  <c r="C431" i="75"/>
  <c r="D431" i="75"/>
  <c r="E431" i="75"/>
  <c r="A432" i="75"/>
  <c r="B432" i="75"/>
  <c r="C432" i="75"/>
  <c r="D432" i="75"/>
  <c r="E432" i="75"/>
  <c r="A433" i="75"/>
  <c r="B433" i="75"/>
  <c r="C433" i="75"/>
  <c r="D433" i="75"/>
  <c r="E433" i="75"/>
  <c r="A434" i="75"/>
  <c r="B434" i="75"/>
  <c r="C434" i="75"/>
  <c r="D434" i="75"/>
  <c r="E434" i="75"/>
  <c r="A435" i="75"/>
  <c r="B435" i="75"/>
  <c r="C435" i="75"/>
  <c r="D435" i="75"/>
  <c r="E435" i="75"/>
  <c r="A436" i="75"/>
  <c r="B436" i="75"/>
  <c r="C436" i="75"/>
  <c r="D436" i="75"/>
  <c r="E436" i="75"/>
  <c r="A437" i="75"/>
  <c r="B437" i="75"/>
  <c r="C437" i="75"/>
  <c r="D437" i="75"/>
  <c r="E437" i="75"/>
  <c r="A438" i="75"/>
  <c r="B438" i="75"/>
  <c r="C438" i="75"/>
  <c r="D438" i="75"/>
  <c r="E438" i="75"/>
  <c r="A439" i="75"/>
  <c r="B439" i="75"/>
  <c r="C439" i="75"/>
  <c r="D439" i="75"/>
  <c r="E439" i="75"/>
  <c r="A440" i="75"/>
  <c r="B440" i="75"/>
  <c r="C440" i="75"/>
  <c r="D440" i="75"/>
  <c r="E440" i="75"/>
  <c r="A441" i="75"/>
  <c r="B441" i="75"/>
  <c r="C441" i="75"/>
  <c r="D441" i="75"/>
  <c r="E441" i="75"/>
  <c r="A442" i="75"/>
  <c r="B442" i="75"/>
  <c r="C442" i="75"/>
  <c r="D442" i="75"/>
  <c r="E442" i="75"/>
  <c r="A443" i="75"/>
  <c r="B443" i="75"/>
  <c r="C443" i="75"/>
  <c r="D443" i="75"/>
  <c r="E443" i="75"/>
  <c r="A444" i="75"/>
  <c r="B444" i="75"/>
  <c r="C444" i="75"/>
  <c r="D444" i="75"/>
  <c r="E444" i="75"/>
  <c r="A445" i="75"/>
  <c r="B445" i="75"/>
  <c r="C445" i="75"/>
  <c r="D445" i="75"/>
  <c r="E445" i="75"/>
  <c r="A446" i="75"/>
  <c r="B446" i="75"/>
  <c r="C446" i="75"/>
  <c r="D446" i="75"/>
  <c r="E446" i="75"/>
  <c r="A447" i="75"/>
  <c r="B447" i="75"/>
  <c r="C447" i="75"/>
  <c r="D447" i="75"/>
  <c r="E447" i="75"/>
  <c r="A448" i="75"/>
  <c r="B448" i="75"/>
  <c r="C448" i="75"/>
  <c r="D448" i="75"/>
  <c r="E448" i="75"/>
  <c r="A449" i="75"/>
  <c r="B449" i="75"/>
  <c r="C449" i="75"/>
  <c r="D449" i="75"/>
  <c r="E449" i="75"/>
  <c r="A450" i="75"/>
  <c r="B450" i="75"/>
  <c r="C450" i="75"/>
  <c r="D450" i="75"/>
  <c r="E450" i="75"/>
  <c r="A451" i="75"/>
  <c r="B451" i="75"/>
  <c r="C451" i="75"/>
  <c r="D451" i="75"/>
  <c r="E451" i="75"/>
  <c r="A452" i="75"/>
  <c r="B452" i="75"/>
  <c r="C452" i="75"/>
  <c r="D452" i="75"/>
  <c r="E452" i="75"/>
  <c r="A453" i="75"/>
  <c r="B453" i="75"/>
  <c r="C453" i="75"/>
  <c r="D453" i="75"/>
  <c r="E453" i="75"/>
  <c r="A454" i="75"/>
  <c r="B454" i="75"/>
  <c r="C454" i="75"/>
  <c r="D454" i="75"/>
  <c r="E454" i="75"/>
  <c r="A455" i="75"/>
  <c r="B455" i="75"/>
  <c r="C455" i="75"/>
  <c r="D455" i="75"/>
  <c r="E455" i="75"/>
  <c r="A456" i="75"/>
  <c r="B456" i="75"/>
  <c r="C456" i="75"/>
  <c r="D456" i="75"/>
  <c r="E456" i="75"/>
  <c r="A457" i="75"/>
  <c r="B457" i="75"/>
  <c r="C457" i="75"/>
  <c r="D457" i="75"/>
  <c r="E457" i="75"/>
  <c r="A458" i="75"/>
  <c r="B458" i="75"/>
  <c r="C458" i="75"/>
  <c r="D458" i="75"/>
  <c r="E458" i="75"/>
  <c r="A459" i="75"/>
  <c r="B459" i="75"/>
  <c r="C459" i="75"/>
  <c r="D459" i="75"/>
  <c r="E459" i="75"/>
  <c r="A460" i="75"/>
  <c r="B460" i="75"/>
  <c r="C460" i="75"/>
  <c r="D460" i="75"/>
  <c r="E460" i="75"/>
  <c r="A461" i="75"/>
  <c r="B461" i="75"/>
  <c r="C461" i="75"/>
  <c r="D461" i="75"/>
  <c r="E461" i="75"/>
  <c r="A462" i="75"/>
  <c r="B462" i="75"/>
  <c r="C462" i="75"/>
  <c r="D462" i="75"/>
  <c r="E462" i="75"/>
  <c r="A463" i="75"/>
  <c r="B463" i="75"/>
  <c r="C463" i="75"/>
  <c r="D463" i="75"/>
  <c r="E463" i="75"/>
  <c r="A464" i="75"/>
  <c r="B464" i="75"/>
  <c r="C464" i="75"/>
  <c r="D464" i="75"/>
  <c r="E464" i="75"/>
  <c r="A465" i="75"/>
  <c r="B465" i="75"/>
  <c r="C465" i="75"/>
  <c r="D465" i="75"/>
  <c r="E465" i="75"/>
  <c r="A466" i="75"/>
  <c r="B466" i="75"/>
  <c r="C466" i="75"/>
  <c r="D466" i="75"/>
  <c r="E466" i="75"/>
  <c r="A467" i="75"/>
  <c r="B467" i="75"/>
  <c r="C467" i="75"/>
  <c r="D467" i="75"/>
  <c r="E467" i="75"/>
  <c r="A468" i="75"/>
  <c r="B468" i="75"/>
  <c r="C468" i="75"/>
  <c r="D468" i="75"/>
  <c r="E468" i="75"/>
  <c r="A469" i="75"/>
  <c r="B469" i="75"/>
  <c r="C469" i="75"/>
  <c r="D469" i="75"/>
  <c r="E469" i="75"/>
  <c r="A470" i="75"/>
  <c r="B470" i="75"/>
  <c r="C470" i="75"/>
  <c r="D470" i="75"/>
  <c r="E470" i="75"/>
  <c r="A471" i="75"/>
  <c r="B471" i="75"/>
  <c r="C471" i="75"/>
  <c r="D471" i="75"/>
  <c r="E471" i="75"/>
  <c r="A472" i="75"/>
  <c r="B472" i="75"/>
  <c r="C472" i="75"/>
  <c r="D472" i="75"/>
  <c r="E472" i="75"/>
  <c r="A473" i="75"/>
  <c r="B473" i="75"/>
  <c r="C473" i="75"/>
  <c r="D473" i="75"/>
  <c r="E473" i="75"/>
  <c r="A474" i="75"/>
  <c r="B474" i="75"/>
  <c r="C474" i="75"/>
  <c r="D474" i="75"/>
  <c r="E474" i="75"/>
  <c r="A475" i="75"/>
  <c r="B475" i="75"/>
  <c r="C475" i="75"/>
  <c r="D475" i="75"/>
  <c r="E475" i="75"/>
  <c r="A476" i="75"/>
  <c r="B476" i="75"/>
  <c r="C476" i="75"/>
  <c r="D476" i="75"/>
  <c r="E476" i="75"/>
  <c r="A477" i="75"/>
  <c r="B477" i="75"/>
  <c r="C477" i="75"/>
  <c r="D477" i="75"/>
  <c r="E477" i="75"/>
  <c r="A478" i="75"/>
  <c r="B478" i="75"/>
  <c r="C478" i="75"/>
  <c r="D478" i="75"/>
  <c r="E478" i="75"/>
  <c r="A479" i="75"/>
  <c r="B479" i="75"/>
  <c r="C479" i="75"/>
  <c r="D479" i="75"/>
  <c r="E479" i="75"/>
  <c r="A480" i="75"/>
  <c r="B480" i="75"/>
  <c r="C480" i="75"/>
  <c r="D480" i="75"/>
  <c r="E480" i="75"/>
  <c r="A481" i="75"/>
  <c r="B481" i="75"/>
  <c r="C481" i="75"/>
  <c r="D481" i="75"/>
  <c r="E481" i="75"/>
  <c r="A482" i="75"/>
  <c r="B482" i="75"/>
  <c r="C482" i="75"/>
  <c r="D482" i="75"/>
  <c r="E482" i="75"/>
  <c r="A483" i="75"/>
  <c r="B483" i="75"/>
  <c r="C483" i="75"/>
  <c r="D483" i="75"/>
  <c r="E483" i="75"/>
  <c r="A484" i="75"/>
  <c r="B484" i="75"/>
  <c r="C484" i="75"/>
  <c r="D484" i="75"/>
  <c r="E484" i="75"/>
  <c r="A485" i="75"/>
  <c r="B485" i="75"/>
  <c r="C485" i="75"/>
  <c r="D485" i="75"/>
  <c r="E485" i="75"/>
  <c r="A486" i="75"/>
  <c r="B486" i="75"/>
  <c r="C486" i="75"/>
  <c r="D486" i="75"/>
  <c r="E486" i="75"/>
  <c r="A487" i="75"/>
  <c r="B487" i="75"/>
  <c r="C487" i="75"/>
  <c r="D487" i="75"/>
  <c r="E487" i="75"/>
  <c r="A488" i="75"/>
  <c r="B488" i="75"/>
  <c r="C488" i="75"/>
  <c r="D488" i="75"/>
  <c r="E488" i="75"/>
  <c r="A489" i="75"/>
  <c r="B489" i="75"/>
  <c r="C489" i="75"/>
  <c r="D489" i="75"/>
  <c r="E489" i="75"/>
  <c r="A490" i="75"/>
  <c r="B490" i="75"/>
  <c r="C490" i="75"/>
  <c r="D490" i="75"/>
  <c r="E490" i="75"/>
  <c r="A491" i="75"/>
  <c r="B491" i="75"/>
  <c r="C491" i="75"/>
  <c r="D491" i="75"/>
  <c r="E491" i="75"/>
  <c r="A492" i="75"/>
  <c r="B492" i="75"/>
  <c r="C492" i="75"/>
  <c r="D492" i="75"/>
  <c r="E492" i="75"/>
  <c r="A493" i="75"/>
  <c r="B493" i="75"/>
  <c r="C493" i="75"/>
  <c r="D493" i="75"/>
  <c r="E493" i="75"/>
  <c r="A494" i="75"/>
  <c r="B494" i="75"/>
  <c r="C494" i="75"/>
  <c r="D494" i="75"/>
  <c r="E494" i="75"/>
  <c r="A495" i="75"/>
  <c r="B495" i="75"/>
  <c r="C495" i="75"/>
  <c r="D495" i="75"/>
  <c r="E495" i="75"/>
  <c r="A496" i="75"/>
  <c r="B496" i="75"/>
  <c r="C496" i="75"/>
  <c r="D496" i="75"/>
  <c r="E496" i="75"/>
  <c r="A497" i="75"/>
  <c r="B497" i="75"/>
  <c r="C497" i="75"/>
  <c r="D497" i="75"/>
  <c r="E497" i="75"/>
  <c r="A498" i="75"/>
  <c r="B498" i="75"/>
  <c r="C498" i="75"/>
  <c r="D498" i="75"/>
  <c r="E498" i="75"/>
  <c r="A499" i="75"/>
  <c r="B499" i="75"/>
  <c r="C499" i="75"/>
  <c r="D499" i="75"/>
  <c r="E499" i="75"/>
  <c r="A500" i="75"/>
  <c r="B500" i="75"/>
  <c r="C500" i="75"/>
  <c r="D500" i="75"/>
  <c r="E500" i="75"/>
  <c r="A501" i="75"/>
  <c r="B501" i="75"/>
  <c r="C501" i="75"/>
  <c r="D501" i="75"/>
  <c r="E501" i="75"/>
  <c r="A502" i="75"/>
  <c r="B502" i="75"/>
  <c r="C502" i="75"/>
  <c r="D502" i="75"/>
  <c r="E502" i="75"/>
  <c r="A503" i="75"/>
  <c r="B503" i="75"/>
  <c r="C503" i="75"/>
  <c r="D503" i="75"/>
  <c r="E503" i="75"/>
  <c r="A504" i="75"/>
  <c r="B504" i="75"/>
  <c r="C504" i="75"/>
  <c r="D504" i="75"/>
  <c r="E504" i="75"/>
  <c r="A505" i="75"/>
  <c r="B505" i="75"/>
  <c r="C505" i="75"/>
  <c r="D505" i="75"/>
  <c r="E505" i="75"/>
  <c r="A506" i="75"/>
  <c r="B506" i="75"/>
  <c r="C506" i="75"/>
  <c r="D506" i="75"/>
  <c r="E506" i="75"/>
  <c r="A507" i="75"/>
  <c r="B507" i="75"/>
  <c r="C507" i="75"/>
  <c r="D507" i="75"/>
  <c r="E507" i="75"/>
  <c r="A508" i="75"/>
  <c r="B508" i="75"/>
  <c r="C508" i="75"/>
  <c r="D508" i="75"/>
  <c r="E508" i="75"/>
  <c r="A509" i="75"/>
  <c r="B509" i="75"/>
  <c r="C509" i="75"/>
  <c r="D509" i="75"/>
  <c r="E509" i="75"/>
  <c r="A510" i="75"/>
  <c r="B510" i="75"/>
  <c r="C510" i="75"/>
  <c r="D510" i="75"/>
  <c r="E510" i="75"/>
  <c r="A511" i="75"/>
  <c r="B511" i="75"/>
  <c r="C511" i="75"/>
  <c r="D511" i="75"/>
  <c r="E511" i="75"/>
  <c r="A512" i="75"/>
  <c r="B512" i="75"/>
  <c r="C512" i="75"/>
  <c r="D512" i="75"/>
  <c r="E512" i="75"/>
  <c r="J76" i="39" l="1"/>
  <c r="AT74" i="39"/>
  <c r="AT76" i="39" s="1"/>
  <c r="L15" i="36"/>
  <c r="L13" i="36"/>
  <c r="L14" i="36"/>
  <c r="L16" i="36"/>
  <c r="L28" i="36"/>
  <c r="L36" i="36"/>
  <c r="L44" i="36"/>
  <c r="L52" i="36"/>
  <c r="L60" i="36"/>
  <c r="L68" i="36"/>
  <c r="L76" i="36"/>
  <c r="L84" i="36"/>
  <c r="L21" i="36"/>
  <c r="L29" i="36"/>
  <c r="L37" i="36"/>
  <c r="L45" i="36"/>
  <c r="L53" i="36"/>
  <c r="L61" i="36"/>
  <c r="L69" i="36"/>
  <c r="L77" i="36"/>
  <c r="L22" i="36"/>
  <c r="L30" i="36"/>
  <c r="L38" i="36"/>
  <c r="L46" i="36"/>
  <c r="L54" i="36"/>
  <c r="L62" i="36"/>
  <c r="L70" i="36"/>
  <c r="L78" i="36"/>
  <c r="L23" i="36"/>
  <c r="L31" i="36"/>
  <c r="L39" i="36"/>
  <c r="L47" i="36"/>
  <c r="L55" i="36"/>
  <c r="L63" i="36"/>
  <c r="L71" i="36"/>
  <c r="L79" i="36"/>
  <c r="L19" i="36"/>
  <c r="L18" i="36"/>
  <c r="L17" i="36"/>
  <c r="A1" i="39"/>
  <c r="A2" i="39"/>
  <c r="A3" i="39"/>
  <c r="J4" i="39"/>
  <c r="AH4" i="39"/>
  <c r="J5" i="39"/>
  <c r="AH5" i="39"/>
  <c r="J6" i="39"/>
  <c r="AH6" i="39"/>
  <c r="AH7" i="39"/>
  <c r="M8" i="39"/>
  <c r="T8" i="39"/>
  <c r="AH8" i="39"/>
  <c r="X17" i="39"/>
  <c r="I18" i="39"/>
  <c r="X18" i="39"/>
  <c r="I19" i="39"/>
  <c r="X19" i="39"/>
  <c r="I20" i="39"/>
  <c r="X20" i="39"/>
  <c r="I21" i="39"/>
  <c r="X21" i="39"/>
  <c r="I22" i="39"/>
  <c r="X22" i="39"/>
  <c r="X23" i="39"/>
  <c r="X24" i="39"/>
  <c r="I29" i="39"/>
  <c r="I30" i="39"/>
  <c r="J37" i="39"/>
  <c r="Z37" i="39"/>
  <c r="AJ37" i="39"/>
  <c r="J38" i="39"/>
  <c r="Z38" i="39"/>
  <c r="AJ38" i="39"/>
  <c r="Z39" i="39"/>
  <c r="AJ39" i="39"/>
  <c r="AJ40" i="39"/>
  <c r="J41" i="39"/>
  <c r="AJ41" i="39"/>
  <c r="J42" i="39"/>
  <c r="Z42" i="39"/>
  <c r="AJ42" i="39"/>
  <c r="J43" i="39"/>
  <c r="Z43" i="39"/>
  <c r="AJ43" i="39"/>
  <c r="J44" i="39"/>
  <c r="AJ44" i="39"/>
  <c r="J45" i="39"/>
  <c r="AJ45" i="39"/>
  <c r="J46" i="39"/>
  <c r="AJ46" i="39"/>
  <c r="J47" i="39"/>
  <c r="A512" i="36"/>
  <c r="A511" i="36"/>
  <c r="A510" i="36"/>
  <c r="A509" i="36"/>
  <c r="A508" i="36"/>
  <c r="A507" i="36"/>
  <c r="A506" i="36"/>
  <c r="A505" i="36"/>
  <c r="A504" i="36"/>
  <c r="A503" i="36"/>
  <c r="A502" i="36"/>
  <c r="A501" i="36"/>
  <c r="A500" i="36"/>
  <c r="A499" i="36"/>
  <c r="A498" i="36"/>
  <c r="A497" i="36"/>
  <c r="A496" i="36"/>
  <c r="A495" i="36"/>
  <c r="A494" i="36"/>
  <c r="A493" i="36"/>
  <c r="A492" i="36"/>
  <c r="A491" i="36"/>
  <c r="A490" i="36"/>
  <c r="A489" i="36"/>
  <c r="A488" i="36"/>
  <c r="A487" i="36"/>
  <c r="A486" i="36"/>
  <c r="A485" i="36"/>
  <c r="A484" i="36"/>
  <c r="A483" i="36"/>
  <c r="A482" i="36"/>
  <c r="A481" i="36"/>
  <c r="A480" i="36"/>
  <c r="A479" i="36"/>
  <c r="A478" i="36"/>
  <c r="A477" i="36"/>
  <c r="A476" i="36"/>
  <c r="A475" i="36"/>
  <c r="A474" i="36"/>
  <c r="A473" i="36"/>
  <c r="A472" i="36"/>
  <c r="A471" i="36"/>
  <c r="A470" i="36"/>
  <c r="A469" i="36"/>
  <c r="A468" i="36"/>
  <c r="A467" i="36"/>
  <c r="A466" i="36"/>
  <c r="A465" i="36"/>
  <c r="A464" i="36"/>
  <c r="A463" i="36"/>
  <c r="A462" i="36"/>
  <c r="A461" i="36"/>
  <c r="A460" i="36"/>
  <c r="A459" i="36"/>
  <c r="A458" i="36"/>
  <c r="A457" i="36"/>
  <c r="A456" i="36"/>
  <c r="A455" i="36"/>
  <c r="A454" i="36"/>
  <c r="A453" i="36"/>
  <c r="A452" i="36"/>
  <c r="A451" i="36"/>
  <c r="A450" i="36"/>
  <c r="A449" i="36"/>
  <c r="A448" i="36"/>
  <c r="A447" i="36"/>
  <c r="A446" i="36"/>
  <c r="A445" i="36"/>
  <c r="A444" i="36"/>
  <c r="A443" i="36"/>
  <c r="A442" i="36"/>
  <c r="A441" i="36"/>
  <c r="A440" i="36"/>
  <c r="A439" i="36"/>
  <c r="A438" i="36"/>
  <c r="A437" i="36"/>
  <c r="A436" i="36"/>
  <c r="A435" i="36"/>
  <c r="A434" i="36"/>
  <c r="A433" i="36"/>
  <c r="A432" i="36"/>
  <c r="A431" i="36"/>
  <c r="A430" i="36"/>
  <c r="A429" i="36"/>
  <c r="A428" i="36"/>
  <c r="A427" i="36"/>
  <c r="A426" i="36"/>
  <c r="A425" i="36"/>
  <c r="A424" i="36"/>
  <c r="A423" i="36"/>
  <c r="A422" i="36"/>
  <c r="A421" i="36"/>
  <c r="A420" i="36"/>
  <c r="A419" i="36"/>
  <c r="A418" i="36"/>
  <c r="A417" i="36"/>
  <c r="A416" i="36"/>
  <c r="A415" i="36"/>
  <c r="A414" i="36"/>
  <c r="A413" i="36"/>
  <c r="A412" i="36"/>
  <c r="A411" i="36"/>
  <c r="A410" i="36"/>
  <c r="A409" i="36"/>
  <c r="A408" i="36"/>
  <c r="A407" i="36"/>
  <c r="A406" i="36"/>
  <c r="A405" i="36"/>
  <c r="A404" i="36"/>
  <c r="A403" i="36"/>
  <c r="A402" i="36"/>
  <c r="A401" i="36"/>
  <c r="A400" i="36"/>
  <c r="A399" i="36"/>
  <c r="A398" i="36"/>
  <c r="A397" i="36"/>
  <c r="A396" i="36"/>
  <c r="A395" i="36"/>
  <c r="A394" i="36"/>
  <c r="A393" i="36"/>
  <c r="A392" i="36"/>
  <c r="A391" i="36"/>
  <c r="A390" i="36"/>
  <c r="A389" i="36"/>
  <c r="A388" i="36"/>
  <c r="A387" i="36"/>
  <c r="A386" i="36"/>
  <c r="A385" i="36"/>
  <c r="A384" i="36"/>
  <c r="A383" i="36"/>
  <c r="A382" i="36"/>
  <c r="A381" i="36"/>
  <c r="A380" i="36"/>
  <c r="A379" i="36"/>
  <c r="A378" i="36"/>
  <c r="A377" i="36"/>
  <c r="A376" i="36"/>
  <c r="A375" i="36"/>
  <c r="A374" i="36"/>
  <c r="A373" i="36"/>
  <c r="A372" i="36"/>
  <c r="A371" i="36"/>
  <c r="A370" i="36"/>
  <c r="A369" i="36"/>
  <c r="A368" i="36"/>
  <c r="A367" i="36"/>
  <c r="A366" i="36"/>
  <c r="A365" i="36"/>
  <c r="A364" i="36"/>
  <c r="A363" i="36"/>
  <c r="A362" i="36"/>
  <c r="A361" i="36"/>
  <c r="A360" i="36"/>
  <c r="A359" i="36"/>
  <c r="A358" i="36"/>
  <c r="A357" i="36"/>
  <c r="A356" i="36"/>
  <c r="A355" i="36"/>
  <c r="A354" i="36"/>
  <c r="A353" i="36"/>
  <c r="A352" i="36"/>
  <c r="A351" i="36"/>
  <c r="A350" i="36"/>
  <c r="A349" i="36"/>
  <c r="A348" i="36"/>
  <c r="A347" i="36"/>
  <c r="A346" i="36"/>
  <c r="A345" i="36"/>
  <c r="A344" i="36"/>
  <c r="A343" i="36"/>
  <c r="A342" i="36"/>
  <c r="A341" i="36"/>
  <c r="A340" i="36"/>
  <c r="A339" i="36"/>
  <c r="A338" i="36"/>
  <c r="A337" i="36"/>
  <c r="A336" i="36"/>
  <c r="A335" i="36"/>
  <c r="A334" i="36"/>
  <c r="A333" i="36"/>
  <c r="A332" i="36"/>
  <c r="A331" i="36"/>
  <c r="A330" i="36"/>
  <c r="A329" i="36"/>
  <c r="A328" i="36"/>
  <c r="A327" i="36"/>
  <c r="A326" i="36"/>
  <c r="A325" i="36"/>
  <c r="A324" i="36"/>
  <c r="A323" i="36"/>
  <c r="A322" i="36"/>
  <c r="A321" i="36"/>
  <c r="A320" i="36"/>
  <c r="A319" i="36"/>
  <c r="A318" i="36"/>
  <c r="A317" i="36"/>
  <c r="A316" i="36"/>
  <c r="A315" i="36"/>
  <c r="A314" i="36"/>
  <c r="A313" i="36"/>
  <c r="A312" i="36"/>
  <c r="A311" i="36"/>
  <c r="A310" i="36"/>
  <c r="A309" i="36"/>
  <c r="A308" i="36"/>
  <c r="A307" i="36"/>
  <c r="A306" i="36"/>
  <c r="A305" i="36"/>
  <c r="A304" i="36"/>
  <c r="A303" i="36"/>
  <c r="A302" i="36"/>
  <c r="A301" i="36"/>
  <c r="A300" i="36"/>
  <c r="A299" i="36"/>
  <c r="A298" i="36"/>
  <c r="A297" i="36"/>
  <c r="A296" i="36"/>
  <c r="A295" i="36"/>
  <c r="A294" i="36"/>
  <c r="A293" i="36"/>
  <c r="A292" i="36"/>
  <c r="A291" i="36"/>
  <c r="A290" i="36"/>
  <c r="A289" i="36"/>
  <c r="A288" i="36"/>
  <c r="A287" i="36"/>
  <c r="A286" i="36"/>
  <c r="A285" i="36"/>
  <c r="A284" i="36"/>
  <c r="A283" i="36"/>
  <c r="A282" i="36"/>
  <c r="A281" i="36"/>
  <c r="A280" i="36"/>
  <c r="A279" i="36"/>
  <c r="A278" i="36"/>
  <c r="A277" i="36"/>
  <c r="A276" i="36"/>
  <c r="A275" i="36"/>
  <c r="A274" i="36"/>
  <c r="A273" i="36"/>
  <c r="A272" i="36"/>
  <c r="A271" i="36"/>
  <c r="A270" i="36"/>
  <c r="A269" i="36"/>
  <c r="A268" i="36"/>
  <c r="A267" i="36"/>
  <c r="A266" i="36"/>
  <c r="A265" i="36"/>
  <c r="A264" i="36"/>
  <c r="A263" i="36"/>
  <c r="A262" i="36"/>
  <c r="A261" i="36"/>
  <c r="A260" i="36"/>
  <c r="A259" i="36"/>
  <c r="A258" i="36"/>
  <c r="A257" i="36"/>
  <c r="A256" i="36"/>
  <c r="A255" i="36"/>
  <c r="A254" i="36"/>
  <c r="A253" i="36"/>
  <c r="A252" i="36"/>
  <c r="A251" i="36"/>
  <c r="A250" i="36"/>
  <c r="A249" i="36"/>
  <c r="A248" i="36"/>
  <c r="A247" i="36"/>
  <c r="A246" i="36"/>
  <c r="A245" i="36"/>
  <c r="A244" i="36"/>
  <c r="A243" i="36"/>
  <c r="A242" i="36"/>
  <c r="A241" i="36"/>
  <c r="A240" i="36"/>
  <c r="A239" i="36"/>
  <c r="A238" i="36"/>
  <c r="A237" i="36"/>
  <c r="A236" i="36"/>
  <c r="A235" i="36"/>
  <c r="A234" i="36"/>
  <c r="A233" i="36"/>
  <c r="A232" i="36"/>
  <c r="A231" i="36"/>
  <c r="A230" i="36"/>
  <c r="A229" i="36"/>
  <c r="A228" i="36"/>
  <c r="A227" i="36"/>
  <c r="A226" i="36"/>
  <c r="A225" i="36"/>
  <c r="A224" i="36"/>
  <c r="A223" i="36"/>
  <c r="A222" i="36"/>
  <c r="A221" i="36"/>
  <c r="A220" i="36"/>
  <c r="A219" i="36"/>
  <c r="A218" i="36"/>
  <c r="A217" i="36"/>
  <c r="A216" i="36"/>
  <c r="A215" i="36"/>
  <c r="A214" i="36"/>
  <c r="A213" i="36"/>
  <c r="A212" i="36"/>
  <c r="A211" i="36"/>
  <c r="A210" i="36"/>
  <c r="A209" i="36"/>
  <c r="A208" i="36"/>
  <c r="A207" i="36"/>
  <c r="A206" i="36"/>
  <c r="A205" i="36"/>
  <c r="A204" i="36"/>
  <c r="A203" i="36"/>
  <c r="A202" i="36"/>
  <c r="A201" i="36"/>
  <c r="A200" i="36"/>
  <c r="A199" i="36"/>
  <c r="A198" i="36"/>
  <c r="A197" i="36"/>
  <c r="A196" i="36"/>
  <c r="A195" i="36"/>
  <c r="A194" i="36"/>
  <c r="A193" i="36"/>
  <c r="A192" i="36"/>
  <c r="A191" i="36"/>
  <c r="A190" i="36"/>
  <c r="A189" i="36"/>
  <c r="A188" i="36"/>
  <c r="A187" i="36"/>
  <c r="A186" i="36"/>
  <c r="A185" i="36"/>
  <c r="A184" i="36"/>
  <c r="A183" i="36"/>
  <c r="A182" i="36"/>
  <c r="A181" i="36"/>
  <c r="A180" i="36"/>
  <c r="A179" i="36"/>
  <c r="A178" i="36"/>
  <c r="A177" i="36"/>
  <c r="A176" i="36"/>
  <c r="A175" i="36"/>
  <c r="A174" i="36"/>
  <c r="A173" i="36"/>
  <c r="A172" i="36"/>
  <c r="A171" i="36"/>
  <c r="A170" i="36"/>
  <c r="A169" i="36"/>
  <c r="A168" i="36"/>
  <c r="A167" i="36"/>
  <c r="A166" i="36"/>
  <c r="A165" i="36"/>
  <c r="A164" i="36"/>
  <c r="A163" i="36"/>
  <c r="A162" i="36"/>
  <c r="A161" i="36"/>
  <c r="A160" i="36"/>
  <c r="A159" i="36"/>
  <c r="A158" i="36"/>
  <c r="A157" i="36"/>
  <c r="A156" i="36"/>
  <c r="A155" i="36"/>
  <c r="A154" i="36"/>
  <c r="A153" i="36"/>
  <c r="A152" i="36"/>
  <c r="A151" i="36"/>
  <c r="A150" i="36"/>
  <c r="A149" i="36"/>
  <c r="A148" i="36"/>
  <c r="A147" i="36"/>
  <c r="A146" i="36"/>
  <c r="A145" i="36"/>
  <c r="A144" i="36"/>
  <c r="A143" i="36"/>
  <c r="A142" i="36"/>
  <c r="A141" i="36"/>
  <c r="A140" i="36"/>
  <c r="A139" i="36"/>
  <c r="A138" i="36"/>
  <c r="A137" i="36"/>
  <c r="A136" i="36"/>
  <c r="A135" i="36"/>
  <c r="A134" i="36"/>
  <c r="A133" i="36"/>
  <c r="A132" i="36"/>
  <c r="A131" i="36"/>
  <c r="A130" i="36"/>
  <c r="A129" i="36"/>
  <c r="A128" i="36"/>
  <c r="A127" i="36"/>
  <c r="A126" i="36"/>
  <c r="A125" i="36"/>
  <c r="A124" i="36"/>
  <c r="A123" i="36"/>
  <c r="A122" i="36"/>
  <c r="A121" i="36"/>
  <c r="A120" i="36"/>
  <c r="A119" i="36"/>
  <c r="A118" i="36"/>
  <c r="A117" i="36"/>
  <c r="A116" i="36"/>
  <c r="A115" i="36"/>
  <c r="A114" i="36"/>
  <c r="A113" i="36"/>
  <c r="A112" i="36"/>
  <c r="A111" i="36"/>
  <c r="A110" i="36"/>
  <c r="A109" i="36"/>
  <c r="A108" i="36"/>
  <c r="A107" i="36"/>
  <c r="A106" i="36"/>
  <c r="A105" i="36"/>
  <c r="A104" i="36"/>
  <c r="A103" i="36"/>
  <c r="A102" i="36"/>
  <c r="A101" i="36"/>
  <c r="A100" i="36"/>
  <c r="A99" i="36"/>
  <c r="A98" i="36"/>
  <c r="A97" i="36"/>
  <c r="A96" i="36"/>
  <c r="A95" i="36"/>
  <c r="A94" i="36"/>
  <c r="A93" i="36"/>
  <c r="A92" i="36"/>
  <c r="A91" i="36"/>
  <c r="A90" i="36"/>
  <c r="A89" i="36"/>
  <c r="A88" i="36"/>
  <c r="A87" i="36"/>
  <c r="A86" i="36"/>
  <c r="A85" i="36"/>
  <c r="A84" i="36"/>
  <c r="A83" i="36"/>
  <c r="A82" i="36"/>
  <c r="A81" i="36"/>
  <c r="A80" i="36"/>
  <c r="A79" i="36"/>
  <c r="A78" i="36"/>
  <c r="A77" i="36"/>
  <c r="A76" i="36"/>
  <c r="A75" i="36"/>
  <c r="A74" i="36"/>
  <c r="A73" i="36"/>
  <c r="A72" i="36"/>
  <c r="A71" i="36"/>
  <c r="A70" i="36"/>
  <c r="A69" i="36"/>
  <c r="A68" i="36"/>
  <c r="A67" i="36"/>
  <c r="A66" i="36"/>
  <c r="A65" i="36"/>
  <c r="A64" i="36"/>
  <c r="A63" i="36"/>
  <c r="A62" i="36"/>
  <c r="A61" i="36"/>
  <c r="A60" i="36"/>
  <c r="A59" i="36"/>
  <c r="A58" i="36"/>
  <c r="A57" i="36"/>
  <c r="A56" i="36"/>
  <c r="A55" i="36"/>
  <c r="A54" i="36"/>
  <c r="A53" i="36"/>
  <c r="A52" i="36"/>
  <c r="A51" i="36"/>
  <c r="A50" i="36"/>
  <c r="A49" i="36"/>
  <c r="A48" i="36"/>
  <c r="A47" i="36"/>
  <c r="A46" i="36"/>
  <c r="A45" i="36"/>
  <c r="A44" i="36"/>
  <c r="A43" i="36"/>
  <c r="A42" i="36"/>
  <c r="A41" i="36"/>
  <c r="A40" i="36"/>
  <c r="A39" i="36"/>
  <c r="A38" i="36"/>
  <c r="A37" i="36"/>
  <c r="A36" i="36"/>
  <c r="A35" i="36"/>
  <c r="A34" i="36"/>
  <c r="A33" i="36"/>
  <c r="A32" i="36"/>
  <c r="A31" i="36"/>
  <c r="A30" i="36"/>
  <c r="A29" i="36"/>
  <c r="A28" i="36"/>
  <c r="A27" i="36"/>
  <c r="A26" i="36"/>
  <c r="A25" i="36"/>
  <c r="A24" i="36"/>
  <c r="A23" i="36"/>
  <c r="A22" i="36"/>
  <c r="A21" i="36"/>
  <c r="A20" i="36"/>
  <c r="A19" i="36"/>
  <c r="A18" i="36"/>
  <c r="A17" i="36"/>
  <c r="A16" i="36"/>
  <c r="A15" i="36"/>
  <c r="A14" i="36"/>
  <c r="K9" i="74"/>
  <c r="K8" i="74"/>
  <c r="K7" i="74"/>
  <c r="E7" i="74"/>
  <c r="K6" i="74"/>
  <c r="E6" i="74"/>
  <c r="K5" i="74"/>
  <c r="E5" i="74"/>
  <c r="A4" i="74"/>
  <c r="A3" i="74"/>
  <c r="A2" i="74"/>
  <c r="J39" i="39" l="1"/>
  <c r="Z44" i="39"/>
  <c r="I31" i="39"/>
  <c r="AT58" i="39"/>
  <c r="AT56" i="39"/>
  <c r="AT60" i="39"/>
  <c r="Z40" i="39"/>
  <c r="I23" i="39"/>
  <c r="AT61" i="39"/>
  <c r="AT59" i="39"/>
  <c r="AT67" i="39"/>
  <c r="AT66" i="39"/>
  <c r="AT57" i="39"/>
  <c r="J48" i="39"/>
  <c r="AJ47" i="39"/>
  <c r="X25" i="39"/>
  <c r="AT68" i="39" l="1"/>
  <c r="AT62" i="39"/>
  <c r="A2" i="36"/>
  <c r="F10" i="36"/>
  <c r="D10" i="36"/>
  <c r="E5" i="62"/>
  <c r="A1012" i="62"/>
  <c r="A1011" i="62"/>
  <c r="A1010" i="62"/>
  <c r="A1009" i="62"/>
  <c r="A1008" i="62"/>
  <c r="A1007" i="62"/>
  <c r="A1006" i="62"/>
  <c r="A1005" i="62"/>
  <c r="A1004" i="62"/>
  <c r="A1003" i="62"/>
  <c r="A1002" i="62"/>
  <c r="A1001" i="62"/>
  <c r="A1000" i="62"/>
  <c r="A999" i="62"/>
  <c r="A998" i="62"/>
  <c r="A997" i="62"/>
  <c r="A996" i="62"/>
  <c r="A995" i="62"/>
  <c r="A994" i="62"/>
  <c r="A993" i="62"/>
  <c r="A992" i="62"/>
  <c r="A991" i="62"/>
  <c r="A990" i="62"/>
  <c r="A989" i="62"/>
  <c r="A988" i="62"/>
  <c r="A987" i="62"/>
  <c r="A986" i="62"/>
  <c r="A985" i="62"/>
  <c r="A984" i="62"/>
  <c r="A983" i="62"/>
  <c r="A982" i="62"/>
  <c r="A981" i="62"/>
  <c r="A980" i="62"/>
  <c r="A979" i="62"/>
  <c r="A978" i="62"/>
  <c r="A977" i="62"/>
  <c r="A976" i="62"/>
  <c r="A975" i="62"/>
  <c r="A974" i="62"/>
  <c r="A973" i="62"/>
  <c r="A972" i="62"/>
  <c r="A971" i="62"/>
  <c r="A970" i="62"/>
  <c r="A969" i="62"/>
  <c r="A968" i="62"/>
  <c r="A967" i="62"/>
  <c r="A966" i="62"/>
  <c r="A965" i="62"/>
  <c r="A964" i="62"/>
  <c r="A963" i="62"/>
  <c r="A962" i="62"/>
  <c r="A961" i="62"/>
  <c r="A960" i="62"/>
  <c r="A959" i="62"/>
  <c r="A958" i="62"/>
  <c r="A957" i="62"/>
  <c r="A956" i="62"/>
  <c r="A955" i="62"/>
  <c r="A954" i="62"/>
  <c r="A953" i="62"/>
  <c r="A952" i="62"/>
  <c r="A951" i="62"/>
  <c r="A950" i="62"/>
  <c r="A949" i="62"/>
  <c r="A948" i="62"/>
  <c r="A947" i="62"/>
  <c r="A946" i="62"/>
  <c r="A945" i="62"/>
  <c r="A944" i="62"/>
  <c r="A943" i="62"/>
  <c r="A942" i="62"/>
  <c r="A941" i="62"/>
  <c r="A940" i="62"/>
  <c r="A939" i="62"/>
  <c r="A938" i="62"/>
  <c r="A937" i="62"/>
  <c r="A936" i="62"/>
  <c r="A935" i="62"/>
  <c r="A934" i="62"/>
  <c r="A933" i="62"/>
  <c r="A932" i="62"/>
  <c r="A931" i="62"/>
  <c r="A930" i="62"/>
  <c r="A929" i="62"/>
  <c r="A928" i="62"/>
  <c r="A927" i="62"/>
  <c r="A926" i="62"/>
  <c r="A925" i="62"/>
  <c r="A924" i="62"/>
  <c r="A923" i="62"/>
  <c r="A922" i="62"/>
  <c r="A921" i="62"/>
  <c r="A920" i="62"/>
  <c r="A919" i="62"/>
  <c r="A918" i="62"/>
  <c r="A917" i="62"/>
  <c r="A916" i="62"/>
  <c r="A915" i="62"/>
  <c r="A914" i="62"/>
  <c r="A913" i="62"/>
  <c r="A912" i="62"/>
  <c r="A911" i="62"/>
  <c r="A910" i="62"/>
  <c r="A909" i="62"/>
  <c r="A908" i="62"/>
  <c r="A907" i="62"/>
  <c r="A906" i="62"/>
  <c r="A905" i="62"/>
  <c r="A904" i="62"/>
  <c r="A903" i="62"/>
  <c r="A902" i="62"/>
  <c r="A901" i="62"/>
  <c r="A900" i="62"/>
  <c r="A899" i="62"/>
  <c r="A898" i="62"/>
  <c r="A897" i="62"/>
  <c r="A896" i="62"/>
  <c r="A895" i="62"/>
  <c r="A894" i="62"/>
  <c r="A893" i="62"/>
  <c r="A892" i="62"/>
  <c r="A891" i="62"/>
  <c r="A890" i="62"/>
  <c r="A889" i="62"/>
  <c r="A888" i="62"/>
  <c r="A887" i="62"/>
  <c r="A886" i="62"/>
  <c r="A885" i="62"/>
  <c r="A884" i="62"/>
  <c r="A883" i="62"/>
  <c r="A882" i="62"/>
  <c r="A881" i="62"/>
  <c r="A880" i="62"/>
  <c r="A879" i="62"/>
  <c r="A878" i="62"/>
  <c r="A877" i="62"/>
  <c r="A876" i="62"/>
  <c r="A875" i="62"/>
  <c r="A874" i="62"/>
  <c r="A873" i="62"/>
  <c r="A872" i="62"/>
  <c r="A871" i="62"/>
  <c r="A870" i="62"/>
  <c r="A869" i="62"/>
  <c r="A868" i="62"/>
  <c r="A867" i="62"/>
  <c r="A866" i="62"/>
  <c r="A865" i="62"/>
  <c r="A864" i="62"/>
  <c r="A863" i="62"/>
  <c r="A862" i="62"/>
  <c r="A861" i="62"/>
  <c r="A860" i="62"/>
  <c r="A859" i="62"/>
  <c r="A858" i="62"/>
  <c r="A857" i="62"/>
  <c r="A856" i="62"/>
  <c r="A855" i="62"/>
  <c r="A854" i="62"/>
  <c r="A853" i="62"/>
  <c r="A852" i="62"/>
  <c r="A851" i="62"/>
  <c r="A850" i="62"/>
  <c r="A849" i="62"/>
  <c r="A848" i="62"/>
  <c r="A847" i="62"/>
  <c r="A846" i="62"/>
  <c r="A845" i="62"/>
  <c r="A844" i="62"/>
  <c r="A843" i="62"/>
  <c r="A842" i="62"/>
  <c r="A841" i="62"/>
  <c r="A840" i="62"/>
  <c r="A839" i="62"/>
  <c r="A838" i="62"/>
  <c r="A837" i="62"/>
  <c r="A836" i="62"/>
  <c r="A835" i="62"/>
  <c r="A834" i="62"/>
  <c r="A833" i="62"/>
  <c r="A832" i="62"/>
  <c r="A831" i="62"/>
  <c r="A830" i="62"/>
  <c r="A829" i="62"/>
  <c r="A828" i="62"/>
  <c r="A827" i="62"/>
  <c r="A826" i="62"/>
  <c r="A825" i="62"/>
  <c r="A824" i="62"/>
  <c r="A823" i="62"/>
  <c r="A822" i="62"/>
  <c r="A821" i="62"/>
  <c r="A820" i="62"/>
  <c r="A819" i="62"/>
  <c r="A818" i="62"/>
  <c r="A817" i="62"/>
  <c r="A816" i="62"/>
  <c r="A815" i="62"/>
  <c r="A814" i="62"/>
  <c r="A813" i="62"/>
  <c r="A812" i="62"/>
  <c r="A811" i="62"/>
  <c r="A810" i="62"/>
  <c r="A809" i="62"/>
  <c r="A808" i="62"/>
  <c r="A807" i="62"/>
  <c r="A806" i="62"/>
  <c r="A805" i="62"/>
  <c r="A804" i="62"/>
  <c r="A803" i="62"/>
  <c r="A802" i="62"/>
  <c r="A801" i="62"/>
  <c r="A800" i="62"/>
  <c r="A799" i="62"/>
  <c r="A798" i="62"/>
  <c r="A797" i="62"/>
  <c r="A796" i="62"/>
  <c r="A795" i="62"/>
  <c r="A794" i="62"/>
  <c r="A793" i="62"/>
  <c r="A792" i="62"/>
  <c r="A791" i="62"/>
  <c r="A790" i="62"/>
  <c r="A789" i="62"/>
  <c r="A788" i="62"/>
  <c r="A787" i="62"/>
  <c r="A786" i="62"/>
  <c r="A785" i="62"/>
  <c r="A784" i="62"/>
  <c r="A783" i="62"/>
  <c r="A782" i="62"/>
  <c r="A781" i="62"/>
  <c r="A780" i="62"/>
  <c r="A779" i="62"/>
  <c r="A778" i="62"/>
  <c r="A777" i="62"/>
  <c r="A776" i="62"/>
  <c r="A775" i="62"/>
  <c r="A774" i="62"/>
  <c r="A773" i="62"/>
  <c r="A772" i="62"/>
  <c r="A771" i="62"/>
  <c r="A770" i="62"/>
  <c r="A769" i="62"/>
  <c r="A768" i="62"/>
  <c r="A767" i="62"/>
  <c r="A766" i="62"/>
  <c r="A765" i="62"/>
  <c r="A764" i="62"/>
  <c r="A763" i="62"/>
  <c r="A762" i="62"/>
  <c r="A761" i="62"/>
  <c r="A760" i="62"/>
  <c r="A759" i="62"/>
  <c r="A758" i="62"/>
  <c r="A757" i="62"/>
  <c r="A756" i="62"/>
  <c r="A755" i="62"/>
  <c r="A754" i="62"/>
  <c r="A753" i="62"/>
  <c r="A752" i="62"/>
  <c r="A751" i="62"/>
  <c r="A750" i="62"/>
  <c r="A749" i="62"/>
  <c r="A748" i="62"/>
  <c r="A747" i="62"/>
  <c r="A746" i="62"/>
  <c r="A745" i="62"/>
  <c r="A744" i="62"/>
  <c r="A743" i="62"/>
  <c r="A742" i="62"/>
  <c r="A741" i="62"/>
  <c r="A740" i="62"/>
  <c r="A739" i="62"/>
  <c r="A738" i="62"/>
  <c r="A737" i="62"/>
  <c r="A736" i="62"/>
  <c r="A735" i="62"/>
  <c r="A734" i="62"/>
  <c r="A733" i="62"/>
  <c r="A732" i="62"/>
  <c r="A731" i="62"/>
  <c r="A730" i="62"/>
  <c r="A729" i="62"/>
  <c r="A728" i="62"/>
  <c r="A727" i="62"/>
  <c r="A726" i="62"/>
  <c r="A725" i="62"/>
  <c r="A724" i="62"/>
  <c r="A723" i="62"/>
  <c r="A722" i="62"/>
  <c r="A721" i="62"/>
  <c r="A720" i="62"/>
  <c r="A719" i="62"/>
  <c r="A718" i="62"/>
  <c r="A717" i="62"/>
  <c r="A716" i="62"/>
  <c r="A715" i="62"/>
  <c r="A714" i="62"/>
  <c r="A713" i="62"/>
  <c r="A712" i="62"/>
  <c r="A711" i="62"/>
  <c r="A710" i="62"/>
  <c r="A709" i="62"/>
  <c r="A708" i="62"/>
  <c r="A707" i="62"/>
  <c r="A706" i="62"/>
  <c r="A705" i="62"/>
  <c r="A704" i="62"/>
  <c r="A703" i="62"/>
  <c r="A702" i="62"/>
  <c r="A701" i="62"/>
  <c r="A700" i="62"/>
  <c r="A699" i="62"/>
  <c r="A698" i="62"/>
  <c r="A697" i="62"/>
  <c r="A696" i="62"/>
  <c r="A695" i="62"/>
  <c r="A694" i="62"/>
  <c r="A693" i="62"/>
  <c r="A692" i="62"/>
  <c r="A691" i="62"/>
  <c r="A690" i="62"/>
  <c r="A689" i="62"/>
  <c r="A688" i="62"/>
  <c r="A687" i="62"/>
  <c r="A686" i="62"/>
  <c r="A685" i="62"/>
  <c r="A684" i="62"/>
  <c r="A683" i="62"/>
  <c r="A682" i="62"/>
  <c r="A681" i="62"/>
  <c r="A680" i="62"/>
  <c r="A679" i="62"/>
  <c r="A678" i="62"/>
  <c r="A677" i="62"/>
  <c r="A676" i="62"/>
  <c r="A675" i="62"/>
  <c r="A674" i="62"/>
  <c r="A673" i="62"/>
  <c r="A672" i="62"/>
  <c r="A671" i="62"/>
  <c r="A670" i="62"/>
  <c r="A669" i="62"/>
  <c r="A668" i="62"/>
  <c r="A667" i="62"/>
  <c r="A666" i="62"/>
  <c r="A665" i="62"/>
  <c r="A664" i="62"/>
  <c r="A663" i="62"/>
  <c r="A662" i="62"/>
  <c r="A661" i="62"/>
  <c r="A660" i="62"/>
  <c r="A659" i="62"/>
  <c r="A658" i="62"/>
  <c r="A657" i="62"/>
  <c r="A656" i="62"/>
  <c r="A655" i="62"/>
  <c r="A654" i="62"/>
  <c r="A653" i="62"/>
  <c r="A652" i="62"/>
  <c r="A651" i="62"/>
  <c r="A650" i="62"/>
  <c r="A649" i="62"/>
  <c r="A648" i="62"/>
  <c r="A647" i="62"/>
  <c r="A646" i="62"/>
  <c r="A645" i="62"/>
  <c r="A644" i="62"/>
  <c r="A643" i="62"/>
  <c r="A642" i="62"/>
  <c r="A641" i="62"/>
  <c r="A640" i="62"/>
  <c r="A639" i="62"/>
  <c r="A638" i="62"/>
  <c r="A637" i="62"/>
  <c r="A636" i="62"/>
  <c r="A635" i="62"/>
  <c r="A634" i="62"/>
  <c r="A633" i="62"/>
  <c r="A632" i="62"/>
  <c r="A631" i="62"/>
  <c r="A630" i="62"/>
  <c r="A629" i="62"/>
  <c r="A628" i="62"/>
  <c r="A627" i="62"/>
  <c r="A626" i="62"/>
  <c r="A625" i="62"/>
  <c r="A624" i="62"/>
  <c r="A623" i="62"/>
  <c r="A622" i="62"/>
  <c r="A621" i="62"/>
  <c r="A620" i="62"/>
  <c r="A619" i="62"/>
  <c r="A618" i="62"/>
  <c r="A617" i="62"/>
  <c r="A616" i="62"/>
  <c r="A615" i="62"/>
  <c r="A614" i="62"/>
  <c r="A613" i="62"/>
  <c r="A612" i="62"/>
  <c r="A611" i="62"/>
  <c r="A610" i="62"/>
  <c r="A609" i="62"/>
  <c r="A608" i="62"/>
  <c r="A607" i="62"/>
  <c r="A606" i="62"/>
  <c r="A605" i="62"/>
  <c r="A604" i="62"/>
  <c r="A603" i="62"/>
  <c r="A602" i="62"/>
  <c r="A601" i="62"/>
  <c r="A600" i="62"/>
  <c r="A599" i="62"/>
  <c r="A598" i="62"/>
  <c r="A597" i="62"/>
  <c r="A596" i="62"/>
  <c r="A595" i="62"/>
  <c r="A594" i="62"/>
  <c r="A593" i="62"/>
  <c r="A592" i="62"/>
  <c r="A591" i="62"/>
  <c r="A590" i="62"/>
  <c r="A589" i="62"/>
  <c r="A588" i="62"/>
  <c r="A587" i="62"/>
  <c r="A586" i="62"/>
  <c r="A585" i="62"/>
  <c r="A584" i="62"/>
  <c r="A583" i="62"/>
  <c r="A582" i="62"/>
  <c r="A581" i="62"/>
  <c r="A580" i="62"/>
  <c r="A579" i="62"/>
  <c r="A578" i="62"/>
  <c r="A577" i="62"/>
  <c r="A576" i="62"/>
  <c r="A575" i="62"/>
  <c r="A574" i="62"/>
  <c r="A573" i="62"/>
  <c r="A572" i="62"/>
  <c r="A571" i="62"/>
  <c r="A570" i="62"/>
  <c r="A569" i="62"/>
  <c r="A568" i="62"/>
  <c r="A567" i="62"/>
  <c r="A566" i="62"/>
  <c r="A565" i="62"/>
  <c r="A564" i="62"/>
  <c r="A563" i="62"/>
  <c r="A562" i="62"/>
  <c r="A561" i="62"/>
  <c r="A560" i="62"/>
  <c r="A559" i="62"/>
  <c r="A558" i="62"/>
  <c r="A557" i="62"/>
  <c r="A556" i="62"/>
  <c r="A555" i="62"/>
  <c r="A554" i="62"/>
  <c r="A553" i="62"/>
  <c r="A552" i="62"/>
  <c r="A551" i="62"/>
  <c r="A550" i="62"/>
  <c r="A549" i="62"/>
  <c r="A548" i="62"/>
  <c r="A547" i="62"/>
  <c r="A546" i="62"/>
  <c r="A545" i="62"/>
  <c r="A544" i="62"/>
  <c r="A543" i="62"/>
  <c r="A542" i="62"/>
  <c r="A541" i="62"/>
  <c r="A540" i="62"/>
  <c r="A539" i="62"/>
  <c r="A538" i="62"/>
  <c r="A537" i="62"/>
  <c r="A536" i="62"/>
  <c r="A535" i="62"/>
  <c r="A534" i="62"/>
  <c r="A533" i="62"/>
  <c r="A532" i="62"/>
  <c r="A531" i="62"/>
  <c r="A530" i="62"/>
  <c r="A529" i="62"/>
  <c r="A528" i="62"/>
  <c r="A527" i="62"/>
  <c r="A526" i="62"/>
  <c r="A525" i="62"/>
  <c r="A524" i="62"/>
  <c r="A523" i="62"/>
  <c r="A522" i="62"/>
  <c r="A521" i="62"/>
  <c r="A520" i="62"/>
  <c r="A519" i="62"/>
  <c r="A518" i="62"/>
  <c r="A517" i="62"/>
  <c r="A516" i="62"/>
  <c r="A515" i="62"/>
  <c r="A514" i="62"/>
  <c r="A513" i="62"/>
  <c r="A512" i="62"/>
  <c r="A511" i="62"/>
  <c r="A510" i="62"/>
  <c r="A509" i="62"/>
  <c r="A508" i="62"/>
  <c r="A507" i="62"/>
  <c r="A506" i="62"/>
  <c r="A505" i="62"/>
  <c r="A504" i="62"/>
  <c r="A503" i="62"/>
  <c r="A502" i="62"/>
  <c r="A501" i="62"/>
  <c r="A500" i="62"/>
  <c r="A499" i="62"/>
  <c r="A498" i="62"/>
  <c r="A497" i="62"/>
  <c r="A496" i="62"/>
  <c r="A495" i="62"/>
  <c r="A494" i="62"/>
  <c r="A493" i="62"/>
  <c r="A492" i="62"/>
  <c r="A491" i="62"/>
  <c r="A490" i="62"/>
  <c r="A489" i="62"/>
  <c r="A488" i="62"/>
  <c r="A487" i="62"/>
  <c r="A486" i="62"/>
  <c r="A485" i="62"/>
  <c r="A484" i="62"/>
  <c r="A483" i="62"/>
  <c r="A482" i="62"/>
  <c r="A481" i="62"/>
  <c r="A480" i="62"/>
  <c r="A479" i="62"/>
  <c r="A478" i="62"/>
  <c r="A477" i="62"/>
  <c r="A476" i="62"/>
  <c r="A475" i="62"/>
  <c r="A474" i="62"/>
  <c r="A473" i="62"/>
  <c r="A472" i="62"/>
  <c r="A471" i="62"/>
  <c r="A470" i="62"/>
  <c r="A469" i="62"/>
  <c r="A468" i="62"/>
  <c r="A467" i="62"/>
  <c r="A466" i="62"/>
  <c r="A465" i="62"/>
  <c r="A464" i="62"/>
  <c r="A463" i="62"/>
  <c r="A462" i="62"/>
  <c r="A461" i="62"/>
  <c r="A460" i="62"/>
  <c r="A459" i="62"/>
  <c r="A458" i="62"/>
  <c r="A457" i="62"/>
  <c r="A456" i="62"/>
  <c r="A455" i="62"/>
  <c r="A454" i="62"/>
  <c r="A453" i="62"/>
  <c r="A452" i="62"/>
  <c r="A451" i="62"/>
  <c r="A450" i="62"/>
  <c r="A449" i="62"/>
  <c r="A448" i="62"/>
  <c r="A447" i="62"/>
  <c r="A446" i="62"/>
  <c r="A445" i="62"/>
  <c r="A444" i="62"/>
  <c r="A443" i="62"/>
  <c r="A442" i="62"/>
  <c r="A441" i="62"/>
  <c r="A440" i="62"/>
  <c r="A439" i="62"/>
  <c r="A438" i="62"/>
  <c r="A437" i="62"/>
  <c r="A436" i="62"/>
  <c r="A435" i="62"/>
  <c r="A434" i="62"/>
  <c r="A433" i="62"/>
  <c r="A432" i="62"/>
  <c r="A431" i="62"/>
  <c r="A430" i="62"/>
  <c r="A429" i="62"/>
  <c r="A428" i="62"/>
  <c r="A427" i="62"/>
  <c r="A426" i="62"/>
  <c r="A425" i="62"/>
  <c r="A424" i="62"/>
  <c r="A423" i="62"/>
  <c r="A422" i="62"/>
  <c r="A421" i="62"/>
  <c r="A420" i="62"/>
  <c r="A419" i="62"/>
  <c r="A418" i="62"/>
  <c r="A417" i="62"/>
  <c r="A416" i="62"/>
  <c r="A415" i="62"/>
  <c r="A414" i="62"/>
  <c r="A413" i="62"/>
  <c r="A412" i="62"/>
  <c r="A411" i="62"/>
  <c r="A410" i="62"/>
  <c r="A409" i="62"/>
  <c r="A408" i="62"/>
  <c r="A407" i="62"/>
  <c r="A406" i="62"/>
  <c r="A405" i="62"/>
  <c r="A404" i="62"/>
  <c r="A403" i="62"/>
  <c r="A402" i="62"/>
  <c r="A401" i="62"/>
  <c r="A400" i="62"/>
  <c r="A399" i="62"/>
  <c r="A398" i="62"/>
  <c r="A397" i="62"/>
  <c r="A396" i="62"/>
  <c r="A395" i="62"/>
  <c r="A394" i="62"/>
  <c r="A393" i="62"/>
  <c r="A392" i="62"/>
  <c r="A391" i="62"/>
  <c r="A390" i="62"/>
  <c r="A389" i="62"/>
  <c r="A388" i="62"/>
  <c r="A387" i="62"/>
  <c r="A386" i="62"/>
  <c r="A385" i="62"/>
  <c r="A384" i="62"/>
  <c r="A383" i="62"/>
  <c r="A382" i="62"/>
  <c r="A381" i="62"/>
  <c r="A380" i="62"/>
  <c r="A379" i="62"/>
  <c r="A378" i="62"/>
  <c r="A377" i="62"/>
  <c r="A376" i="62"/>
  <c r="A375" i="62"/>
  <c r="A374" i="62"/>
  <c r="A373" i="62"/>
  <c r="A372" i="62"/>
  <c r="A371" i="62"/>
  <c r="A370" i="62"/>
  <c r="A369" i="62"/>
  <c r="A368" i="62"/>
  <c r="A367" i="62"/>
  <c r="A366" i="62"/>
  <c r="A365" i="62"/>
  <c r="A364" i="62"/>
  <c r="A363" i="62"/>
  <c r="A362" i="62"/>
  <c r="A361" i="62"/>
  <c r="A360" i="62"/>
  <c r="A359" i="62"/>
  <c r="A358" i="62"/>
  <c r="A357" i="62"/>
  <c r="A356" i="62"/>
  <c r="A355" i="62"/>
  <c r="A354" i="62"/>
  <c r="A353" i="62"/>
  <c r="A352" i="62"/>
  <c r="A351" i="62"/>
  <c r="A350" i="62"/>
  <c r="A349" i="62"/>
  <c r="A348" i="62"/>
  <c r="A347" i="62"/>
  <c r="A346" i="62"/>
  <c r="A345" i="62"/>
  <c r="A344" i="62"/>
  <c r="A343" i="62"/>
  <c r="A342" i="62"/>
  <c r="A341" i="62"/>
  <c r="A340" i="62"/>
  <c r="A339" i="62"/>
  <c r="A338" i="62"/>
  <c r="A337" i="62"/>
  <c r="A336" i="62"/>
  <c r="A335" i="62"/>
  <c r="A334" i="62"/>
  <c r="A333" i="62"/>
  <c r="A332" i="62"/>
  <c r="A331" i="62"/>
  <c r="A330" i="62"/>
  <c r="A329" i="62"/>
  <c r="A328" i="62"/>
  <c r="A327" i="62"/>
  <c r="A326" i="62"/>
  <c r="A325" i="62"/>
  <c r="A324" i="62"/>
  <c r="A323" i="62"/>
  <c r="A322" i="62"/>
  <c r="A321" i="62"/>
  <c r="A320" i="62"/>
  <c r="A319" i="62"/>
  <c r="A318" i="62"/>
  <c r="A317" i="62"/>
  <c r="A316" i="62"/>
  <c r="A315" i="62"/>
  <c r="A314" i="62"/>
  <c r="A313" i="62"/>
  <c r="A312" i="62"/>
  <c r="A311" i="62"/>
  <c r="A310" i="62"/>
  <c r="A309" i="62"/>
  <c r="A308" i="62"/>
  <c r="A307" i="62"/>
  <c r="A306" i="62"/>
  <c r="A305" i="62"/>
  <c r="A304" i="62"/>
  <c r="A303" i="62"/>
  <c r="A302" i="62"/>
  <c r="A301" i="62"/>
  <c r="A300" i="62"/>
  <c r="A299" i="62"/>
  <c r="A298" i="62"/>
  <c r="A297" i="62"/>
  <c r="A296" i="62"/>
  <c r="A295" i="62"/>
  <c r="A294" i="62"/>
  <c r="A293" i="62"/>
  <c r="A292" i="62"/>
  <c r="A291" i="62"/>
  <c r="A290" i="62"/>
  <c r="A289" i="62"/>
  <c r="A288" i="62"/>
  <c r="A287" i="62"/>
  <c r="A286" i="62"/>
  <c r="A285" i="62"/>
  <c r="A284" i="62"/>
  <c r="A283" i="62"/>
  <c r="A282" i="62"/>
  <c r="A281" i="62"/>
  <c r="A280" i="62"/>
  <c r="A279" i="62"/>
  <c r="A278" i="62"/>
  <c r="A277" i="62"/>
  <c r="A276" i="62"/>
  <c r="A275" i="62"/>
  <c r="A274" i="62"/>
  <c r="A273" i="62"/>
  <c r="A272" i="62"/>
  <c r="A271" i="62"/>
  <c r="A270" i="62"/>
  <c r="A269" i="62"/>
  <c r="A268" i="62"/>
  <c r="A267" i="62"/>
  <c r="A266" i="62"/>
  <c r="A265" i="62"/>
  <c r="A264" i="62"/>
  <c r="A263" i="62"/>
  <c r="A262" i="62"/>
  <c r="A261" i="62"/>
  <c r="A260" i="62"/>
  <c r="A259" i="62"/>
  <c r="A258" i="62"/>
  <c r="A257" i="62"/>
  <c r="A256" i="62"/>
  <c r="A255" i="62"/>
  <c r="A254" i="62"/>
  <c r="A253" i="62"/>
  <c r="A252" i="62"/>
  <c r="A251" i="62"/>
  <c r="A250" i="62"/>
  <c r="A249" i="62"/>
  <c r="A248" i="62"/>
  <c r="A247" i="62"/>
  <c r="A246" i="62"/>
  <c r="A245" i="62"/>
  <c r="A244" i="62"/>
  <c r="A243" i="62"/>
  <c r="A242" i="62"/>
  <c r="A241" i="62"/>
  <c r="A240" i="62"/>
  <c r="A239" i="62"/>
  <c r="A238" i="62"/>
  <c r="A237" i="62"/>
  <c r="A236" i="62"/>
  <c r="A235" i="62"/>
  <c r="A234" i="62"/>
  <c r="A233" i="62"/>
  <c r="A232" i="62"/>
  <c r="A231" i="62"/>
  <c r="A230" i="62"/>
  <c r="A229" i="62"/>
  <c r="A228" i="62"/>
  <c r="A227" i="62"/>
  <c r="A226" i="62"/>
  <c r="A225" i="62"/>
  <c r="A224" i="62"/>
  <c r="A223" i="62"/>
  <c r="A222" i="62"/>
  <c r="A221" i="62"/>
  <c r="A220" i="62"/>
  <c r="A219" i="62"/>
  <c r="A218" i="62"/>
  <c r="A217" i="62"/>
  <c r="A216" i="62"/>
  <c r="A215" i="62"/>
  <c r="A214" i="62"/>
  <c r="A213" i="62"/>
  <c r="A212" i="62"/>
  <c r="A211" i="62"/>
  <c r="A210" i="62"/>
  <c r="A209" i="62"/>
  <c r="A208" i="62"/>
  <c r="A207" i="62"/>
  <c r="A206" i="62"/>
  <c r="A205" i="62"/>
  <c r="A204" i="62"/>
  <c r="A203" i="62"/>
  <c r="A202" i="62"/>
  <c r="A201" i="62"/>
  <c r="A200" i="62"/>
  <c r="A199" i="62"/>
  <c r="A198" i="62"/>
  <c r="A197" i="62"/>
  <c r="A196" i="62"/>
  <c r="A195" i="62"/>
  <c r="A194" i="62"/>
  <c r="A193" i="62"/>
  <c r="A192" i="62"/>
  <c r="A191" i="62"/>
  <c r="A190" i="62"/>
  <c r="A189" i="62"/>
  <c r="A188" i="62"/>
  <c r="A187" i="62"/>
  <c r="A186" i="62"/>
  <c r="A185" i="62"/>
  <c r="A184" i="62"/>
  <c r="A183" i="62"/>
  <c r="A182" i="62"/>
  <c r="A181" i="62"/>
  <c r="A180" i="62"/>
  <c r="A179" i="62"/>
  <c r="A178" i="62"/>
  <c r="A177" i="62"/>
  <c r="A176" i="62"/>
  <c r="A175" i="62"/>
  <c r="A174" i="62"/>
  <c r="A173" i="62"/>
  <c r="A172" i="62"/>
  <c r="A171" i="62"/>
  <c r="A170" i="62"/>
  <c r="A169" i="62"/>
  <c r="A168" i="62"/>
  <c r="A167" i="62"/>
  <c r="A166" i="62"/>
  <c r="A165" i="62"/>
  <c r="A164" i="62"/>
  <c r="A163" i="62"/>
  <c r="A162" i="62"/>
  <c r="A161" i="62"/>
  <c r="A160" i="62"/>
  <c r="A159" i="62"/>
  <c r="A158" i="62"/>
  <c r="A157" i="62"/>
  <c r="A156" i="62"/>
  <c r="A155" i="62"/>
  <c r="A154" i="62"/>
  <c r="A153" i="62"/>
  <c r="A152" i="62"/>
  <c r="A151" i="62"/>
  <c r="A150" i="62"/>
  <c r="A149" i="62"/>
  <c r="A148" i="62"/>
  <c r="A147" i="62"/>
  <c r="A146" i="62"/>
  <c r="A145" i="62"/>
  <c r="A144" i="62"/>
  <c r="A143" i="62"/>
  <c r="A142" i="62"/>
  <c r="A141" i="62"/>
  <c r="A140" i="62"/>
  <c r="A139" i="62"/>
  <c r="A138" i="62"/>
  <c r="A137" i="62"/>
  <c r="A136" i="62"/>
  <c r="A135" i="62"/>
  <c r="A134" i="62"/>
  <c r="A133" i="62"/>
  <c r="A132" i="62"/>
  <c r="A131" i="62"/>
  <c r="A130" i="62"/>
  <c r="A129" i="62"/>
  <c r="A128" i="62"/>
  <c r="A127" i="62"/>
  <c r="A126" i="62"/>
  <c r="A125" i="62"/>
  <c r="A124" i="62"/>
  <c r="A123" i="62"/>
  <c r="A122" i="62"/>
  <c r="A121" i="62"/>
  <c r="A120" i="62"/>
  <c r="A119" i="62"/>
  <c r="A118" i="62"/>
  <c r="A117" i="62"/>
  <c r="A116" i="62"/>
  <c r="A115" i="62"/>
  <c r="A114" i="62"/>
  <c r="A113" i="62"/>
  <c r="A112" i="62"/>
  <c r="A111" i="62"/>
  <c r="A110" i="62"/>
  <c r="A109" i="62"/>
  <c r="A108" i="62"/>
  <c r="A107" i="62"/>
  <c r="A106" i="62"/>
  <c r="A105" i="62"/>
  <c r="A104" i="62"/>
  <c r="A103" i="62"/>
  <c r="A102" i="62"/>
  <c r="A101" i="62"/>
  <c r="A100" i="62"/>
  <c r="A99" i="62"/>
  <c r="A98" i="62"/>
  <c r="A97" i="62"/>
  <c r="A96" i="62"/>
  <c r="A95" i="62"/>
  <c r="A94" i="62"/>
  <c r="A93" i="62"/>
  <c r="A92" i="62"/>
  <c r="A91" i="62"/>
  <c r="A90" i="62"/>
  <c r="A89" i="62"/>
  <c r="A88" i="62"/>
  <c r="A87" i="62"/>
  <c r="A86" i="62"/>
  <c r="A85" i="62"/>
  <c r="A84" i="62"/>
  <c r="A83" i="62"/>
  <c r="A82" i="62"/>
  <c r="A81" i="62"/>
  <c r="A80" i="62"/>
  <c r="A79" i="62"/>
  <c r="A78" i="62"/>
  <c r="A77" i="62"/>
  <c r="A76" i="62"/>
  <c r="A75" i="62"/>
  <c r="A74" i="62"/>
  <c r="A73" i="62"/>
  <c r="A72" i="62"/>
  <c r="A71" i="62"/>
  <c r="A70" i="62"/>
  <c r="A69" i="62"/>
  <c r="A68" i="62"/>
  <c r="A67" i="62"/>
  <c r="A66" i="62"/>
  <c r="A65" i="62"/>
  <c r="A64" i="62"/>
  <c r="A63" i="62"/>
  <c r="A62" i="62"/>
  <c r="A61" i="62"/>
  <c r="A60" i="62"/>
  <c r="A59" i="62"/>
  <c r="A58" i="62"/>
  <c r="A57" i="62"/>
  <c r="A56" i="62"/>
  <c r="A55" i="62"/>
  <c r="A54" i="62"/>
  <c r="A53" i="62"/>
  <c r="A52" i="62"/>
  <c r="A51" i="62"/>
  <c r="A50" i="62"/>
  <c r="A49" i="62"/>
  <c r="A48" i="62"/>
  <c r="A47" i="62"/>
  <c r="A46" i="62"/>
  <c r="A45" i="62"/>
  <c r="A44" i="62"/>
  <c r="A43" i="62"/>
  <c r="A42" i="62"/>
  <c r="A41" i="62"/>
  <c r="A40" i="62"/>
  <c r="A39" i="62"/>
  <c r="A38" i="62"/>
  <c r="A37" i="62"/>
  <c r="A36" i="62"/>
  <c r="A35" i="62"/>
  <c r="A34" i="62"/>
  <c r="A33" i="62"/>
  <c r="A32" i="62"/>
  <c r="A31" i="62"/>
  <c r="A30" i="62"/>
  <c r="A29" i="62"/>
  <c r="A28" i="62"/>
  <c r="A27" i="62"/>
  <c r="A26" i="62"/>
  <c r="A25" i="62"/>
  <c r="A24" i="62"/>
  <c r="A23" i="62"/>
  <c r="A22" i="62"/>
  <c r="A21" i="62"/>
  <c r="A20" i="62"/>
  <c r="A19" i="62"/>
  <c r="A18" i="62"/>
  <c r="A17" i="62"/>
  <c r="A16" i="62"/>
  <c r="A15" i="62"/>
  <c r="A14" i="62"/>
  <c r="A13" i="62"/>
  <c r="G9" i="62" l="1"/>
  <c r="E9" i="62"/>
  <c r="E7" i="62"/>
  <c r="J9" i="62"/>
  <c r="J8" i="62"/>
  <c r="J7" i="62"/>
  <c r="J6" i="62"/>
  <c r="E6" i="62"/>
  <c r="A4" i="62"/>
  <c r="A3" i="62"/>
  <c r="A2" i="62"/>
  <c r="A3" i="6" l="1"/>
  <c r="A2" i="6"/>
  <c r="K10" i="36" l="1"/>
  <c r="K9" i="36"/>
  <c r="K8" i="36"/>
  <c r="K7" i="36"/>
  <c r="D8" i="36"/>
  <c r="D7" i="36"/>
  <c r="D6" i="36"/>
  <c r="A3" i="36" l="1"/>
  <c r="A4" i="36"/>
  <c r="A13" i="36"/>
  <c r="J79" i="39"/>
</calcChain>
</file>

<file path=xl/sharedStrings.xml><?xml version="1.0" encoding="utf-8"?>
<sst xmlns="http://schemas.openxmlformats.org/spreadsheetml/2006/main" count="1399" uniqueCount="591">
  <si>
    <t>Physical Address of Program:</t>
  </si>
  <si>
    <t>x</t>
  </si>
  <si>
    <t>Grantee Name:</t>
  </si>
  <si>
    <t>Contact Phone:</t>
  </si>
  <si>
    <t>Gender</t>
  </si>
  <si>
    <t>Race</t>
  </si>
  <si>
    <t>Hispanic Origin</t>
  </si>
  <si>
    <t>NOTES</t>
  </si>
  <si>
    <r>
      <rPr>
        <b/>
        <sz val="11"/>
        <color theme="1"/>
        <rFont val="Calibri"/>
        <family val="2"/>
        <scheme val="minor"/>
      </rPr>
      <t xml:space="preserve">Program: </t>
    </r>
    <r>
      <rPr>
        <sz val="8"/>
        <color theme="1"/>
        <rFont val="Calibri"/>
        <family val="2"/>
        <scheme val="minor"/>
      </rPr>
      <t>(same as on Statement of Work [SOW])</t>
    </r>
  </si>
  <si>
    <t>Contact Name(s):</t>
  </si>
  <si>
    <r>
      <rPr>
        <b/>
        <sz val="11"/>
        <color theme="1"/>
        <rFont val="Calibri"/>
        <family val="2"/>
        <scheme val="minor"/>
      </rPr>
      <t xml:space="preserve">Name of Program: </t>
    </r>
    <r>
      <rPr>
        <sz val="11"/>
        <color theme="1"/>
        <rFont val="Calibri"/>
        <family val="2"/>
        <scheme val="minor"/>
      </rPr>
      <t>(given by Grantee)</t>
    </r>
  </si>
  <si>
    <r>
      <rPr>
        <b/>
        <sz val="11"/>
        <color theme="1"/>
        <rFont val="Calibri"/>
        <family val="2"/>
        <scheme val="minor"/>
      </rPr>
      <t>Month/Year Being Reported</t>
    </r>
    <r>
      <rPr>
        <b/>
        <sz val="8"/>
        <color theme="1"/>
        <rFont val="Calibri"/>
        <family val="2"/>
        <scheme val="minor"/>
      </rPr>
      <t xml:space="preserve"> </t>
    </r>
    <r>
      <rPr>
        <sz val="8"/>
        <color theme="1"/>
        <rFont val="Calibri"/>
        <family val="2"/>
        <scheme val="minor"/>
      </rPr>
      <t xml:space="preserve">(Drop-Down box) </t>
    </r>
  </si>
  <si>
    <r>
      <rPr>
        <b/>
        <sz val="11"/>
        <color theme="1"/>
        <rFont val="Calibri"/>
        <family val="2"/>
        <scheme val="minor"/>
      </rPr>
      <t>Grant Number:</t>
    </r>
    <r>
      <rPr>
        <sz val="11"/>
        <color theme="1"/>
        <rFont val="Calibri"/>
        <family val="2"/>
        <scheme val="minor"/>
      </rPr>
      <t xml:space="preserve"> </t>
    </r>
    <r>
      <rPr>
        <sz val="8"/>
        <color theme="1"/>
        <rFont val="Calibri"/>
        <family val="2"/>
        <scheme val="minor"/>
      </rPr>
      <t xml:space="preserve">(located on Grant Agreement) </t>
    </r>
  </si>
  <si>
    <r>
      <rPr>
        <b/>
        <sz val="11"/>
        <color theme="1"/>
        <rFont val="Calibri"/>
        <family val="2"/>
        <scheme val="minor"/>
      </rPr>
      <t>Program Code:</t>
    </r>
    <r>
      <rPr>
        <sz val="11"/>
        <color theme="1"/>
        <rFont val="Calibri"/>
        <family val="2"/>
        <scheme val="minor"/>
      </rPr>
      <t xml:space="preserve"> </t>
    </r>
    <r>
      <rPr>
        <sz val="8"/>
        <color theme="1"/>
        <rFont val="Calibri"/>
        <family val="2"/>
        <scheme val="minor"/>
      </rPr>
      <t xml:space="preserve">(located on TFB or SOW) </t>
    </r>
  </si>
  <si>
    <t xml:space="preserve">Date of Referral </t>
  </si>
  <si>
    <t>#</t>
  </si>
  <si>
    <t>July</t>
  </si>
  <si>
    <t>Aug</t>
  </si>
  <si>
    <t>Sept</t>
  </si>
  <si>
    <t>Oct</t>
  </si>
  <si>
    <t>Nov</t>
  </si>
  <si>
    <t>Dec</t>
  </si>
  <si>
    <t>Jan</t>
  </si>
  <si>
    <t>Feb</t>
  </si>
  <si>
    <t>Mar</t>
  </si>
  <si>
    <t>Apr</t>
  </si>
  <si>
    <t>May</t>
  </si>
  <si>
    <t>June</t>
  </si>
  <si>
    <t>Month</t>
  </si>
  <si>
    <t>Year</t>
  </si>
  <si>
    <t>I DD Waiver</t>
  </si>
  <si>
    <t>Medicare</t>
  </si>
  <si>
    <t xml:space="preserve">Medicaid </t>
  </si>
  <si>
    <t>RACE</t>
  </si>
  <si>
    <t>African American /Black</t>
  </si>
  <si>
    <t>Asian</t>
  </si>
  <si>
    <t>More than one race reported</t>
  </si>
  <si>
    <t>Unknown</t>
  </si>
  <si>
    <t>Hispanic Latino Origin</t>
  </si>
  <si>
    <t xml:space="preserve">Hispanic-Latino </t>
  </si>
  <si>
    <t>Not Hispanic or Latino</t>
  </si>
  <si>
    <t xml:space="preserve">COUNTY </t>
  </si>
  <si>
    <t>Barbour</t>
  </si>
  <si>
    <t>Berkeley</t>
  </si>
  <si>
    <t>Boone</t>
  </si>
  <si>
    <t>Braxton</t>
  </si>
  <si>
    <t>Brooke</t>
  </si>
  <si>
    <t>Cabell</t>
  </si>
  <si>
    <t>Calhoun</t>
  </si>
  <si>
    <t>Clay</t>
  </si>
  <si>
    <t>Doddridge</t>
  </si>
  <si>
    <t>Fayette</t>
  </si>
  <si>
    <t>Gilmer</t>
  </si>
  <si>
    <t>Grant</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</si>
  <si>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</si>
  <si>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</si>
  <si>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</si>
  <si>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</si>
  <si>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</si>
  <si>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</si>
  <si>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</si>
  <si>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</si>
  <si>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</si>
  <si>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</si>
  <si>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</si>
  <si>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</si>
  <si>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</si>
  <si>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</si>
  <si>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</si>
  <si>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</si>
  <si>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</si>
  <si>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</si>
  <si>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Monongalia</t>
  </si>
  <si>
    <t>Monroe</t>
  </si>
  <si>
    <t>Morgan</t>
  </si>
  <si>
    <t>Nicholas</t>
  </si>
  <si>
    <t>Ohio</t>
  </si>
  <si>
    <t>Pendleton</t>
  </si>
  <si>
    <t>Pleasants</t>
  </si>
  <si>
    <t>Pocahontas</t>
  </si>
  <si>
    <t>Preston</t>
  </si>
  <si>
    <t>Putnam</t>
  </si>
  <si>
    <t>Raleigh</t>
  </si>
  <si>
    <t>Randolph</t>
  </si>
  <si>
    <t>Ritchie</t>
  </si>
  <si>
    <t>Roane</t>
  </si>
  <si>
    <t>Summers</t>
  </si>
  <si>
    <t>Taylor</t>
  </si>
  <si>
    <t>Tucker</t>
  </si>
  <si>
    <t>Tyler</t>
  </si>
  <si>
    <t>Upshur</t>
  </si>
  <si>
    <t>Wayne</t>
  </si>
  <si>
    <t>Webster</t>
  </si>
  <si>
    <t>Wetzel</t>
  </si>
  <si>
    <t>Wirt</t>
  </si>
  <si>
    <t>Wood</t>
  </si>
  <si>
    <t>Wyoming</t>
  </si>
  <si>
    <t>GENDER</t>
  </si>
  <si>
    <t>Male</t>
  </si>
  <si>
    <t>Female</t>
  </si>
  <si>
    <t>YES</t>
  </si>
  <si>
    <t>NO</t>
  </si>
  <si>
    <t>YES NO</t>
  </si>
  <si>
    <t>Training Attended</t>
  </si>
  <si>
    <t>Training Provided</t>
  </si>
  <si>
    <t>Cross Planning Initiative</t>
  </si>
  <si>
    <t>Outreach Activity</t>
  </si>
  <si>
    <t>Other (List)</t>
  </si>
  <si>
    <t>Jane Doe</t>
  </si>
  <si>
    <t>123-456-7890</t>
  </si>
  <si>
    <t>I/DD Waiver</t>
  </si>
  <si>
    <t>BBHHF</t>
  </si>
  <si>
    <t>Medicaid Only</t>
  </si>
  <si>
    <t>Other Insurance</t>
  </si>
  <si>
    <t>INSURANCE</t>
  </si>
  <si>
    <t>Both Medicaid &amp; Non Medicaid Sources</t>
  </si>
  <si>
    <t>Private Residence</t>
  </si>
  <si>
    <t>Foster Home (under 18)</t>
  </si>
  <si>
    <t>Residential Care</t>
  </si>
  <si>
    <t>Crisis Residence</t>
  </si>
  <si>
    <t>Children's Residential Treatment</t>
  </si>
  <si>
    <t>Institutional Setting</t>
  </si>
  <si>
    <t>Jail/Correctional Facility</t>
  </si>
  <si>
    <t>Homeless</t>
  </si>
  <si>
    <t>Other</t>
  </si>
  <si>
    <t>N/A</t>
  </si>
  <si>
    <t>I/DD Waiver ISS</t>
  </si>
  <si>
    <t>I/DD Waiver GH</t>
  </si>
  <si>
    <t>Natural Home</t>
  </si>
  <si>
    <t>ICF -I/DD GH</t>
  </si>
  <si>
    <t>Specialized Family Care Home</t>
  </si>
  <si>
    <t>Lines 3 - 7  will populate from INITIAL SETUP Tab -   ANY CHANGES WILL NEED TO BE MADE ON the INITIAL SETUP Tab</t>
  </si>
  <si>
    <t>denied other (list reason)</t>
  </si>
  <si>
    <t>PBS</t>
  </si>
  <si>
    <t>Crisis Unit</t>
  </si>
  <si>
    <t>resource coordination provided</t>
  </si>
  <si>
    <t>admitted to Crisis Unit</t>
  </si>
  <si>
    <t>wait listed for Crisis Unit</t>
  </si>
  <si>
    <t xml:space="preserve">denied not eligible for Crisis Unit (explain in notes) </t>
  </si>
  <si>
    <t>denied no openings in Crisis Unit</t>
  </si>
  <si>
    <t xml:space="preserve">PBS provided </t>
  </si>
  <si>
    <t>Resource Coordination</t>
  </si>
  <si>
    <t xml:space="preserve">Total </t>
  </si>
  <si>
    <t>admitted to Crisis Unit with psychiatric Involvement</t>
  </si>
  <si>
    <t xml:space="preserve">admitted for resource coordination </t>
  </si>
  <si>
    <t xml:space="preserve">admitted for PBS Services </t>
  </si>
  <si>
    <t>TOTAL</t>
  </si>
  <si>
    <t>Crisis Unit with Psychiatric Coverage</t>
  </si>
  <si>
    <t>Lines 3 - 7, except for Month/Year will populate from INITIAL SETUP Tab -   ANY CHANGES, EXCEPT FOR THE MONTH AND YEAR WILL NEED TO BE MADE ON the INITIAL SETUP Tab</t>
  </si>
  <si>
    <t>Please note:  "Month Being Reported" is from 1st -30th (or 31st) of each month.  The report for the "Month Being Reported" is due by the 25th of the following month. Examples:</t>
  </si>
  <si>
    <t>July 1 - 31</t>
  </si>
  <si>
    <t>Oct. 1 - 31</t>
  </si>
  <si>
    <t>Jan. 1- 31</t>
  </si>
  <si>
    <t>due Feb. 25</t>
  </si>
  <si>
    <t>April 1 - 30</t>
  </si>
  <si>
    <t>due May 25</t>
  </si>
  <si>
    <t>August 1 - 31</t>
  </si>
  <si>
    <t>Nov. 1 - 30</t>
  </si>
  <si>
    <t>due March 25</t>
  </si>
  <si>
    <t>May 1 - 31</t>
  </si>
  <si>
    <t>due June 25</t>
  </si>
  <si>
    <t>Sept 1 - 30</t>
  </si>
  <si>
    <t>Dec. 1 - 31</t>
  </si>
  <si>
    <t>March 1 - 31</t>
  </si>
  <si>
    <t>due April 25</t>
  </si>
  <si>
    <t>June 1-30</t>
  </si>
  <si>
    <t>due July 25</t>
  </si>
  <si>
    <t>Any Street, Anywhere, WV 12346</t>
  </si>
  <si>
    <t xml:space="preserve">2C:  Pertinent Information Regarding the Program </t>
  </si>
  <si>
    <t>Contact Phone(s):</t>
  </si>
  <si>
    <t xml:space="preserve">Ethnicity </t>
  </si>
  <si>
    <t>Veteran</t>
  </si>
  <si>
    <r>
      <t xml:space="preserve">Program Name: </t>
    </r>
    <r>
      <rPr>
        <sz val="8"/>
        <color theme="1"/>
        <rFont val="Calibri"/>
        <family val="2"/>
        <scheme val="minor"/>
      </rPr>
      <t xml:space="preserve">(same as on Statement of Work) </t>
    </r>
  </si>
  <si>
    <r>
      <t xml:space="preserve">Grantee's Formal Name: </t>
    </r>
    <r>
      <rPr>
        <sz val="8"/>
        <color theme="1"/>
        <rFont val="Calibri"/>
        <family val="2"/>
        <scheme val="minor"/>
      </rPr>
      <t xml:space="preserve">(name used with Grant) </t>
    </r>
  </si>
  <si>
    <r>
      <t xml:space="preserve">Name of Program: </t>
    </r>
    <r>
      <rPr>
        <sz val="8"/>
        <color theme="1"/>
        <rFont val="Calibri"/>
        <family val="2"/>
        <scheme val="minor"/>
      </rPr>
      <t xml:space="preserve">(given by Grantee) </t>
    </r>
  </si>
  <si>
    <t xml:space="preserve">Physical Address of the Program: </t>
  </si>
  <si>
    <r>
      <t xml:space="preserve">Grant Number: </t>
    </r>
    <r>
      <rPr>
        <sz val="8"/>
        <color theme="1"/>
        <rFont val="Calibri"/>
        <family val="2"/>
        <scheme val="minor"/>
      </rPr>
      <t xml:space="preserve">(Listed on Grant Document) </t>
    </r>
  </si>
  <si>
    <r>
      <t xml:space="preserve">Month Being Reported: </t>
    </r>
    <r>
      <rPr>
        <sz val="8"/>
        <color theme="1"/>
        <rFont val="Calibri"/>
        <family val="2"/>
        <scheme val="minor"/>
      </rPr>
      <t>(Month/Year)</t>
    </r>
  </si>
  <si>
    <r>
      <t xml:space="preserve">Program Code: </t>
    </r>
    <r>
      <rPr>
        <sz val="8"/>
        <color theme="1"/>
        <rFont val="Calibri"/>
        <family val="2"/>
        <scheme val="minor"/>
      </rPr>
      <t xml:space="preserve">(Located in SOW - TFB) </t>
    </r>
  </si>
  <si>
    <t xml:space="preserve">Age             </t>
  </si>
  <si>
    <t>American Indian / Alaska Native</t>
  </si>
  <si>
    <t>White</t>
  </si>
  <si>
    <t>Native Hawaiian /Other Pacific Islander</t>
  </si>
  <si>
    <t>October 1 - 31</t>
  </si>
  <si>
    <t>Discharged to:</t>
  </si>
  <si>
    <t xml:space="preserve">Age               </t>
  </si>
  <si>
    <t xml:space="preserve">Referral Date </t>
  </si>
  <si>
    <t xml:space="preserve">Admission Date </t>
  </si>
  <si>
    <t xml:space="preserve">Pertinent Information - Updates - Highlights </t>
  </si>
  <si>
    <t xml:space="preserve">Lines 4 -8 will populate to other tabs except for MONTHLY TABS (JULY - JUNE) (All changes to these lines will need to be completed on this tab)   - </t>
  </si>
  <si>
    <t>YEAR</t>
  </si>
  <si>
    <t>MONTH</t>
  </si>
  <si>
    <t>JULY</t>
  </si>
  <si>
    <t>AUGUST</t>
  </si>
  <si>
    <t>SEPTEMBER</t>
  </si>
  <si>
    <t>NOVEMBER</t>
  </si>
  <si>
    <t>DECEMBER</t>
  </si>
  <si>
    <t xml:space="preserve">JANUARY </t>
  </si>
  <si>
    <t>FEBRUARY</t>
  </si>
  <si>
    <t>MARCH</t>
  </si>
  <si>
    <t xml:space="preserve">APRIL </t>
  </si>
  <si>
    <t>MAY</t>
  </si>
  <si>
    <t>JUNE</t>
  </si>
  <si>
    <t>OCTOBER</t>
  </si>
  <si>
    <t>2021</t>
  </si>
  <si>
    <r>
      <t xml:space="preserve">This form is designed to be used for the </t>
    </r>
    <r>
      <rPr>
        <b/>
        <u val="double"/>
        <sz val="20"/>
        <color theme="0"/>
        <rFont val="Calibri"/>
        <family val="2"/>
        <scheme val="minor"/>
      </rPr>
      <t>entire</t>
    </r>
    <r>
      <rPr>
        <b/>
        <sz val="20"/>
        <color theme="0"/>
        <rFont val="Calibri"/>
        <family val="2"/>
        <scheme val="minor"/>
      </rPr>
      <t xml:space="preserve"> fiscal year.                                                                                                                                                                                                                                                                                                                                                                                                                                                                                                                                                                                                                                                   </t>
    </r>
  </si>
  <si>
    <t>due August 25</t>
  </si>
  <si>
    <t>due Nov. 25</t>
  </si>
  <si>
    <t>Feb. 1-28 or 29</t>
  </si>
  <si>
    <t>due Sept. 25</t>
  </si>
  <si>
    <t>due Dec. 25</t>
  </si>
  <si>
    <t>due Oct. 25</t>
  </si>
  <si>
    <t>due Jan. 25</t>
  </si>
  <si>
    <t xml:space="preserve">Program reports need to be submitted electronically, via e-mail to DHHRBBHReporting@wv.gov  within 25 calendar days of the end of each month </t>
  </si>
  <si>
    <t>Line 1</t>
  </si>
  <si>
    <t xml:space="preserve">Contains the Name  and  Version of the Form - Please check to see that you are using the most recent version - Note If the form has "working draft" it is not the correct version.  </t>
  </si>
  <si>
    <t>Line 2</t>
  </si>
  <si>
    <t xml:space="preserve">Reminder that the report needs to be submitted electronically to DHHRBBHReporting@wv.gov .  You can certainly cc other individuals; however, it is critical that all forms be sent to this       e-mail address. </t>
  </si>
  <si>
    <t>1A:  Grantee - Program Information ALL ENTRIES AND CHANGES NEED TO BE MADE ON THIS TAB - (INFORMATION ON LINES 4 - 8 WILL POPULATE TO ALL THE OTHER TABS)</t>
  </si>
  <si>
    <t>1A:  Lines 3 - 8</t>
  </si>
  <si>
    <r>
      <rPr>
        <b/>
        <sz val="11"/>
        <rFont val="Calibri"/>
        <family val="2"/>
        <scheme val="minor"/>
      </rPr>
      <t>1A. Grantee - Program Information:</t>
    </r>
    <r>
      <rPr>
        <sz val="11"/>
        <rFont val="Calibri"/>
        <family val="2"/>
        <scheme val="minor"/>
      </rPr>
      <t xml:space="preserve"> ALL INFORMATION WILL NEED TO BE INITALLY ENTERED  ON THE 1BASe GRANTEE INFO AND UNPDATES  Tab.  Any subsequent changes, updates (including updating the date each month) will need to be made on this tab.   INFORMATION WILL POPULATE TO OTHER TABS</t>
    </r>
  </si>
  <si>
    <r>
      <t xml:space="preserve">1A:  Grantee - Program Information ALL ENTRIES AND CHANGES NEED TO BE MADE ON THIS TAB - </t>
    </r>
    <r>
      <rPr>
        <b/>
        <sz val="10"/>
        <color theme="0"/>
        <rFont val="Calibri"/>
        <family val="2"/>
        <scheme val="minor"/>
      </rPr>
      <t>(INFORMATION ON LINES 4 - 8 WILL POPULATE TO ALL THE OTHER TABS)</t>
    </r>
  </si>
  <si>
    <t>Grantee's Formal Name</t>
  </si>
  <si>
    <t>John Doe, Jack Doe</t>
  </si>
  <si>
    <t>(304)123-4567; (304) 765-4321</t>
  </si>
  <si>
    <t>G21</t>
  </si>
  <si>
    <r>
      <t xml:space="preserve">Month Being Reported:  </t>
    </r>
    <r>
      <rPr>
        <sz val="8"/>
        <color theme="1"/>
        <rFont val="Calibri"/>
        <family val="2"/>
        <scheme val="minor"/>
      </rPr>
      <t>(Month/Year)</t>
    </r>
  </si>
  <si>
    <t xml:space="preserve">Line 1 </t>
  </si>
  <si>
    <t xml:space="preserve">This line can be locked by going to View, Freeze Panes, Freeze Top Row;  As the Lines get longer, this may be helpful in completing the form </t>
  </si>
  <si>
    <t xml:space="preserve">Name of program with the version of the form; please make sure you are using the most up-to-date form. Note If the form has "working draft" it is not the correct version.  </t>
  </si>
  <si>
    <t xml:space="preserve">Line 3 </t>
  </si>
  <si>
    <t xml:space="preserve">Grantee Year:  Time Span of the Grant </t>
  </si>
  <si>
    <t>Line 5</t>
  </si>
  <si>
    <t xml:space="preserve">Reminder that Program reports need to be submitted electronically, via e-mail to  DHHRBBHReporting@wv.gov   within 25 calendar days of the end of each month   You can certainly cc other individuals; however, it is critical that all forms be sent to this e-mail address. </t>
  </si>
  <si>
    <t>Line 5-10</t>
  </si>
  <si>
    <t>Grantee - Program Information: ON LINES 5 - 9 ALL INFORMATION WILL NEED TO BE INITALLY ENTERED AND CHANGES WILL NEED TO BE MADE (INCLUDING THE DATE)  ON THE 1BASE GRANTEE INFO AND UPDATES tab - INFORMATION WILL POPULATE TO OTHER TABS</t>
  </si>
  <si>
    <t>Line 13&gt; Column A</t>
  </si>
  <si>
    <t xml:space="preserve">Automatically numbers the Lines - There are approximately 1000 lines for input of data.  Each client will have their own unique line.  In the event a client is discharged and returns use a "new" line with the same internal client I.D.  </t>
  </si>
  <si>
    <t>Line 13&gt; Column B</t>
  </si>
  <si>
    <t>Line 13&gt; Column C</t>
  </si>
  <si>
    <t>Line 13&gt; Column D</t>
  </si>
  <si>
    <t>Line 13&gt; Column E</t>
  </si>
  <si>
    <t xml:space="preserve">Age:  Use Number - DO NOT use alphabet. </t>
  </si>
  <si>
    <t>Line 13&gt; Column F</t>
  </si>
  <si>
    <t>Gender:  Select an option from Drop-down box.</t>
  </si>
  <si>
    <t>Line 13&gt; Column G</t>
  </si>
  <si>
    <t>Line 13&gt; Column H</t>
  </si>
  <si>
    <t>Line 13&gt; Column I</t>
  </si>
  <si>
    <t>Race:  Select an option from Drop-down box.</t>
  </si>
  <si>
    <t>Line 13&gt; Column J</t>
  </si>
  <si>
    <t>Ethnicity: Select an option from Drop-down box.</t>
  </si>
  <si>
    <t>Veteran: Select an option from Drop-down box.</t>
  </si>
  <si>
    <t>Line 3</t>
  </si>
  <si>
    <t xml:space="preserve">Grantee Year: (will auto populate) Time Span of the Grant </t>
  </si>
  <si>
    <t xml:space="preserve">Line 4 </t>
  </si>
  <si>
    <t xml:space="preserve">(will auto populate) Reminder that Program reports need to be submitted electronically, via e-mail to  DHHRBBHReporting@wv.gov   within 25 calendar days of the end of each month   You can certainly cc other individuals; however, it is critical that all forms be sent to this e-mail address. </t>
  </si>
  <si>
    <t>Grantee - Program Information: (will auto populate) ON LINES 4 - 9 ALL INFORMATION WILL NEED TO BE INITALLY ENTERED AND CHANGES WILL NEED TO BE MADE (INCLUDING THE DATE)  ON THE1BASE GRANTEE INFO AND UPDATES tab - INFORMATION WILL POPULATE TO OTHER TABS</t>
  </si>
  <si>
    <t xml:space="preserve">Automatically numbers the Lines - There are approximately 1000 lines for input of  data.  Each client will have their own unique line.  In the event a client is discharged and returns use a "new" line with the same internal client I.D.  </t>
  </si>
  <si>
    <t>INITIAL SETUP</t>
  </si>
  <si>
    <t xml:space="preserve">2B:  Pertinent Information Regarding the Program - </t>
  </si>
  <si>
    <t>Line 14&gt; Column A</t>
  </si>
  <si>
    <t>Line 14&gt; Column B</t>
  </si>
  <si>
    <t>Line 14&gt; Column C</t>
  </si>
  <si>
    <t>Line 14&gt; Column D</t>
  </si>
  <si>
    <t xml:space="preserve">Date of Referral:  Enter date  Month/Day/Year 0/0/0000.  Leave blank until a date is needed. </t>
  </si>
  <si>
    <t xml:space="preserve">Referral Source: Select an  option from Drop-down box.  </t>
  </si>
  <si>
    <t>Line 14&gt; Column E</t>
  </si>
  <si>
    <t xml:space="preserve">Disposition of Referral (if denied explain why in notes): Select an option from Drop-down box. </t>
  </si>
  <si>
    <t>Line 14&gt; Column F</t>
  </si>
  <si>
    <t>Line 14&gt; Column G</t>
  </si>
  <si>
    <t>Line 14&gt; Column H</t>
  </si>
  <si>
    <t>Line 14&gt; Column J</t>
  </si>
  <si>
    <t>Line 14&gt; Column K</t>
  </si>
  <si>
    <t>Line 14&gt; Column L</t>
  </si>
  <si>
    <t xml:space="preserve">Date of Referral into Program: Enter date  Month/Day/Year 0/0/0000. Leave blank until a date is needed. </t>
  </si>
  <si>
    <t xml:space="preserve">Admission/Intervention Date: Enter date  Month/Day/Year 0/0/0000. Leave blank until a date is needed. </t>
  </si>
  <si>
    <t xml:space="preserve">Note Section for Column L - If yes is selected in Column L, list the guardian in this Column. </t>
  </si>
  <si>
    <t>SUMMARY</t>
  </si>
  <si>
    <t>MONTHLY REPORTING - JULY THROUGH JUNE</t>
  </si>
  <si>
    <t>Line 14&gt; Column I</t>
  </si>
  <si>
    <t>Was Client Admitted?</t>
  </si>
  <si>
    <t xml:space="preserve">Internal Client I.D. </t>
  </si>
  <si>
    <t xml:space="preserve">YES / NO </t>
  </si>
  <si>
    <t>Types of Training</t>
  </si>
  <si>
    <t>African American / Black</t>
  </si>
  <si>
    <t>pending from previous year</t>
  </si>
  <si>
    <t>Mandatory</t>
  </si>
  <si>
    <t>admitted</t>
  </si>
  <si>
    <t>Evidence Based Training (EBT)</t>
  </si>
  <si>
    <t xml:space="preserve">wait listed </t>
  </si>
  <si>
    <t>Both Mandatory and EBT</t>
  </si>
  <si>
    <t xml:space="preserve">Occupation </t>
  </si>
  <si>
    <t>denied not eligible</t>
  </si>
  <si>
    <t>Other (Specify in Notes)</t>
  </si>
  <si>
    <t>Healthcare Industry</t>
  </si>
  <si>
    <t>denied no openings</t>
  </si>
  <si>
    <t>Native Hawaiian / Other Pacific Islander</t>
  </si>
  <si>
    <t>Business Management - Sales</t>
  </si>
  <si>
    <t>denied other (explain in notes)</t>
  </si>
  <si>
    <t xml:space="preserve">Types of Activities / Events </t>
  </si>
  <si>
    <t>Arts and Entertainment</t>
  </si>
  <si>
    <t>refused to take (explain in notes)</t>
  </si>
  <si>
    <t>Cross Planning Initiatives</t>
  </si>
  <si>
    <t xml:space="preserve">Mining Industry </t>
  </si>
  <si>
    <t>Service Activity Implemented with other sectors</t>
  </si>
  <si>
    <t xml:space="preserve">Construction Industry </t>
  </si>
  <si>
    <t xml:space="preserve">Meeting Attended </t>
  </si>
  <si>
    <t>Hospitality and Food Service</t>
  </si>
  <si>
    <t xml:space="preserve">SOURCE OF REFERAL </t>
  </si>
  <si>
    <t>Specific Activities with goal  to Reach High-Risk Populations (Specify Population in Notes)</t>
  </si>
  <si>
    <t>Unemployed</t>
  </si>
  <si>
    <t>Family</t>
  </si>
  <si>
    <t>Peer Reviews</t>
  </si>
  <si>
    <t xml:space="preserve">Student </t>
  </si>
  <si>
    <t>MH Provider</t>
  </si>
  <si>
    <t>Peer Support Groups</t>
  </si>
  <si>
    <t xml:space="preserve">Other (specify in Notes) </t>
  </si>
  <si>
    <t>School Staff</t>
  </si>
  <si>
    <t>Coalitions</t>
  </si>
  <si>
    <t>Child Welfare</t>
  </si>
  <si>
    <t xml:space="preserve">Materials Distributed (specify kind &amp; amount in notes) </t>
  </si>
  <si>
    <t xml:space="preserve">Probation Officer </t>
  </si>
  <si>
    <t xml:space="preserve">Other (Specify in Notes) </t>
  </si>
  <si>
    <t>Primary Care Physician</t>
  </si>
  <si>
    <t xml:space="preserve">Living Situation </t>
  </si>
  <si>
    <t>Emergency Room / Department</t>
  </si>
  <si>
    <t xml:space="preserve">type of Consumer Feedback Services </t>
  </si>
  <si>
    <t>Owned or rented Home</t>
  </si>
  <si>
    <t>Bateman</t>
  </si>
  <si>
    <t>Focus group</t>
  </si>
  <si>
    <t>Someone else's home</t>
  </si>
  <si>
    <t>Law Enforcement</t>
  </si>
  <si>
    <t>Key-informant interview</t>
  </si>
  <si>
    <t>Self</t>
  </si>
  <si>
    <t>Survey</t>
  </si>
  <si>
    <t xml:space="preserve">Residential SA TX </t>
  </si>
  <si>
    <t xml:space="preserve">Internal (Grantee referral) </t>
  </si>
  <si>
    <t xml:space="preserve">Other (specify in Note Section) </t>
  </si>
  <si>
    <t>Detox (Inpatient, Residential)</t>
  </si>
  <si>
    <t>State Hospital (Bateman, Sharpe)</t>
  </si>
  <si>
    <t xml:space="preserve">Correctional Facility </t>
  </si>
  <si>
    <t>Hospital (Medical)</t>
  </si>
  <si>
    <t>Other - Specify in Note Section</t>
  </si>
  <si>
    <t xml:space="preserve">Survey Completed For: </t>
  </si>
  <si>
    <t>Hospital (Psychiatric)</t>
  </si>
  <si>
    <t>Service Rendered</t>
  </si>
  <si>
    <t xml:space="preserve">Other (Specify) </t>
  </si>
  <si>
    <t xml:space="preserve">Information that was received </t>
  </si>
  <si>
    <t>REASON FOR DISCHARGE</t>
  </si>
  <si>
    <t xml:space="preserve">Both Service Rendered &amp; Information that was received </t>
  </si>
  <si>
    <t>Shelter</t>
  </si>
  <si>
    <t>Clinically Referred out</t>
  </si>
  <si>
    <t>Mental Health (MH)</t>
  </si>
  <si>
    <t>Street / Outdoors</t>
  </si>
  <si>
    <t xml:space="preserve">Transferred to another program </t>
  </si>
  <si>
    <t>MH - SUD</t>
  </si>
  <si>
    <t>Institution Hospital/ Nursing Home</t>
  </si>
  <si>
    <t xml:space="preserve">Completed Program </t>
  </si>
  <si>
    <t>MH - I/DD</t>
  </si>
  <si>
    <t xml:space="preserve">Institution Jail/ Prison </t>
  </si>
  <si>
    <t>Mutually Agreed Cessation</t>
  </si>
  <si>
    <t>SUD - I/DD</t>
  </si>
  <si>
    <t>Housing Own/Rent</t>
  </si>
  <si>
    <t>Withdrew / Declined</t>
  </si>
  <si>
    <t>MH - SUD - I/DD</t>
  </si>
  <si>
    <t>Housing Someone else's</t>
  </si>
  <si>
    <t>Incarcerated</t>
  </si>
  <si>
    <t>Housing Halfway House</t>
  </si>
  <si>
    <t xml:space="preserve">Other (Specify in notes) </t>
  </si>
  <si>
    <t>Housing Residential Treatment</t>
  </si>
  <si>
    <t>Housing Dorm/ College Residence</t>
  </si>
  <si>
    <t>September 1 - 30</t>
  </si>
  <si>
    <t>November 1 - 30</t>
  </si>
  <si>
    <t>December 1 - 31</t>
  </si>
  <si>
    <t>January 1 - 31</t>
  </si>
  <si>
    <t>February 1 - 28/29</t>
  </si>
  <si>
    <t xml:space="preserve">MAT UTILIZED </t>
  </si>
  <si>
    <t xml:space="preserve">TYPE OF MEDICAL COVERAGE </t>
  </si>
  <si>
    <t>Methadone</t>
  </si>
  <si>
    <t>June 1 - 30</t>
  </si>
  <si>
    <t>Buprenorphine Oral</t>
  </si>
  <si>
    <t>Medicare Only</t>
  </si>
  <si>
    <t>Buprenorphine - Injectable</t>
  </si>
  <si>
    <t>Medicare + supplement</t>
  </si>
  <si>
    <t>Buprenorphine Implant</t>
  </si>
  <si>
    <t xml:space="preserve">DIISPOSITION OF REFERRAL </t>
  </si>
  <si>
    <t>Both Medicaid and Medicare</t>
  </si>
  <si>
    <t>Naltrexone - Oral</t>
  </si>
  <si>
    <t>accepted</t>
  </si>
  <si>
    <t>Private Insurance</t>
  </si>
  <si>
    <t xml:space="preserve">Naltrexone - Injectable </t>
  </si>
  <si>
    <t>denied (explain in notes)</t>
  </si>
  <si>
    <t xml:space="preserve">Veteran's Health </t>
  </si>
  <si>
    <t xml:space="preserve">Did not use MAT </t>
  </si>
  <si>
    <t xml:space="preserve">client refused (explain in notes) </t>
  </si>
  <si>
    <t>No Insurance</t>
  </si>
  <si>
    <t xml:space="preserve">Changed MAT Type (Explain in Notes) </t>
  </si>
  <si>
    <t>DIAGNOSIS</t>
  </si>
  <si>
    <t xml:space="preserve">ASAM &amp; RECOVERY HOME LEVEL OF CARE </t>
  </si>
  <si>
    <t>Opioid Use Disorder (OUD)</t>
  </si>
  <si>
    <t>2.1:  ASAM Level of Care - Intensive Outpatient</t>
  </si>
  <si>
    <t xml:space="preserve">Methamphetamine Use Disorder </t>
  </si>
  <si>
    <t>2.5:  ASAM Level of Care - Partial Hospitalization Services</t>
  </si>
  <si>
    <t>RESOURCES</t>
  </si>
  <si>
    <t xml:space="preserve">Other Substance Use Disorder (SUD) </t>
  </si>
  <si>
    <t>3.1:  Clinically Managed Low-Intensity Residential Services</t>
  </si>
  <si>
    <t>offered</t>
  </si>
  <si>
    <t xml:space="preserve">MH - OUD </t>
  </si>
  <si>
    <t>3.3: Clinically Managed Population-Specific High-Intensity Residential Services</t>
  </si>
  <si>
    <t xml:space="preserve">referred </t>
  </si>
  <si>
    <t xml:space="preserve">MH - Methamphetamine Use Disorder </t>
  </si>
  <si>
    <t>3.5:  Clinically Managed High Intensity Residential Services</t>
  </si>
  <si>
    <t xml:space="preserve">offered &amp; referred </t>
  </si>
  <si>
    <t xml:space="preserve">MH - Other SUD </t>
  </si>
  <si>
    <t>3.7: Medically Monitored Intensive Inpatient Services</t>
  </si>
  <si>
    <t>MH - I/DD - OUD</t>
  </si>
  <si>
    <t xml:space="preserve">4: Medical Managed Intensive Inpatient Services </t>
  </si>
  <si>
    <t xml:space="preserve">MH - I/DD - Methamphetamine Use Disorder - </t>
  </si>
  <si>
    <t>Recovery home: 0-59 beds</t>
  </si>
  <si>
    <t xml:space="preserve">MH - I/DD - Other SUD </t>
  </si>
  <si>
    <t>Recovery home: 60 &gt; beds</t>
  </si>
  <si>
    <t xml:space="preserve">I/DD - OUD </t>
  </si>
  <si>
    <t xml:space="preserve">I/DD - Methamphetamine Use Disorder - </t>
  </si>
  <si>
    <t xml:space="preserve">I/DD - Other SUD </t>
  </si>
  <si>
    <t xml:space="preserve">Mental Health (MH) </t>
  </si>
  <si>
    <t>Intellectual / Development Disability (I/DD)</t>
  </si>
  <si>
    <t xml:space="preserve">COUNTIES </t>
  </si>
  <si>
    <t xml:space="preserve">A - J </t>
  </si>
  <si>
    <t xml:space="preserve">K - O </t>
  </si>
  <si>
    <t xml:space="preserve">Source of Referrals </t>
  </si>
  <si>
    <t>Out of State</t>
  </si>
  <si>
    <t xml:space="preserve">Treatment Types involved in </t>
  </si>
  <si>
    <t>Hospital Emergency Departments</t>
  </si>
  <si>
    <t>MAT ONLY</t>
  </si>
  <si>
    <t>Hospital Inpatient Treatment Unit</t>
  </si>
  <si>
    <t>MAT and OTHER TX (list other in Notes)</t>
  </si>
  <si>
    <t>Hospital Withdrawal Management Services</t>
  </si>
  <si>
    <t>Telehealth Services</t>
  </si>
  <si>
    <t>OTHER TX (list in notes)</t>
  </si>
  <si>
    <t xml:space="preserve">Residential Withdrawal Management Services </t>
  </si>
  <si>
    <t>Peer Recovery Support</t>
  </si>
  <si>
    <t>NONE</t>
  </si>
  <si>
    <t>Substance Use Residential Services any Level</t>
  </si>
  <si>
    <t xml:space="preserve">Other (Specify in Note Section) </t>
  </si>
  <si>
    <t xml:space="preserve">Correctional or Detention Facilities </t>
  </si>
  <si>
    <t>Other (List in Note Section)</t>
  </si>
  <si>
    <t xml:space="preserve">Meetings </t>
  </si>
  <si>
    <t xml:space="preserve">STATUS OF REFERRAL </t>
  </si>
  <si>
    <t xml:space="preserve">MH Provider </t>
  </si>
  <si>
    <t xml:space="preserve">Internal (Grantee referral </t>
  </si>
  <si>
    <t xml:space="preserve">Source of Referral </t>
  </si>
  <si>
    <t xml:space="preserve">Diversion Hospital </t>
  </si>
  <si>
    <t xml:space="preserve">Note Section for Column D </t>
  </si>
  <si>
    <t xml:space="preserve">REFERRALS TO PROGRAM </t>
  </si>
  <si>
    <t>CLIENT INFORMATION</t>
  </si>
  <si>
    <t>Date of Admission                         (will auto populate)</t>
  </si>
  <si>
    <t xml:space="preserve">Reason for Discharge </t>
  </si>
  <si>
    <t>Date of Referral                                   (will auto populate)</t>
  </si>
  <si>
    <t>Internal Client I.D.    (will auto populate)</t>
  </si>
  <si>
    <r>
      <t xml:space="preserve">Internal Space for Grantee </t>
    </r>
    <r>
      <rPr>
        <b/>
        <sz val="8"/>
        <color rgb="FF0070C0"/>
        <rFont val="Calibri"/>
        <family val="2"/>
        <scheme val="minor"/>
      </rPr>
      <t xml:space="preserve">                       (will auto populate)</t>
    </r>
  </si>
  <si>
    <r>
      <t xml:space="preserve">Internal Client I.D. </t>
    </r>
    <r>
      <rPr>
        <b/>
        <sz val="8"/>
        <color rgb="FF0070C0"/>
        <rFont val="Calibri"/>
        <family val="2"/>
        <scheme val="minor"/>
      </rPr>
      <t xml:space="preserve">                                     (will auto populate)</t>
    </r>
  </si>
  <si>
    <t>Internal Space for Grantee                         (will auto populate)</t>
  </si>
  <si>
    <t xml:space="preserve"> Discharge Date</t>
  </si>
  <si>
    <t>moved to a less restrictive environment</t>
  </si>
  <si>
    <t>transferred to another program</t>
  </si>
  <si>
    <t>hospitalized</t>
  </si>
  <si>
    <t xml:space="preserve">General Community </t>
  </si>
  <si>
    <t xml:space="preserve">Re-admitted in past 12 months </t>
  </si>
  <si>
    <t xml:space="preserve">Admitted to a Psychiatric Facility </t>
  </si>
  <si>
    <t>Involuntarily Committed - State Diversion Hospital</t>
  </si>
  <si>
    <t>Not Committed - Psychiatric Hospitalization</t>
  </si>
  <si>
    <t>SUD Residential Treatment Unit</t>
  </si>
  <si>
    <t>Crisis Respite</t>
  </si>
  <si>
    <t>Psychiatric Hospital</t>
  </si>
  <si>
    <t>Crisis Stabilization Unit</t>
  </si>
  <si>
    <t>Notes For Column F</t>
  </si>
  <si>
    <t xml:space="preserve">NOTES (Pertinent Information about the Client) </t>
  </si>
  <si>
    <t>REFERRALS TO THE PROGRAM</t>
  </si>
  <si>
    <t xml:space="preserve">DISPOSITION OF THE REFERRAL </t>
  </si>
  <si>
    <t xml:space="preserve">REFERRALS ADMITTED TO THE PROGRAM </t>
  </si>
  <si>
    <t>0-12</t>
  </si>
  <si>
    <t>13-17</t>
  </si>
  <si>
    <t>18-20</t>
  </si>
  <si>
    <t>21-24</t>
  </si>
  <si>
    <t>25-34</t>
  </si>
  <si>
    <t>35-44</t>
  </si>
  <si>
    <t>45-54</t>
  </si>
  <si>
    <t>55-64</t>
  </si>
  <si>
    <t>65 -74</t>
  </si>
  <si>
    <t>75 &gt;</t>
  </si>
  <si>
    <t>AGE</t>
  </si>
  <si>
    <t>F</t>
  </si>
  <si>
    <t xml:space="preserve">MONTHLY REPORT </t>
  </si>
  <si>
    <t xml:space="preserve">Readmitted - Involuntarily Committed - State or Diversion Hospital </t>
  </si>
  <si>
    <t xml:space="preserve">Discharges </t>
  </si>
  <si>
    <t xml:space="preserve">TOTAL INDIVIDUALS IN PROGRAM </t>
  </si>
  <si>
    <t xml:space="preserve">Date / Year Specific  - Dates will need to be updated annually </t>
  </si>
  <si>
    <t>1C: Lines - 10 &gt; Column            A-B; C-D</t>
  </si>
  <si>
    <t>1C: Lines - 10&gt; Column      E&gt;</t>
  </si>
  <si>
    <t>Column A-B is for the Month - Column C-D is for the Year</t>
  </si>
  <si>
    <t>Note Section for Column D:  Will highlight if need to specify the Referral Source in Column D</t>
  </si>
  <si>
    <t xml:space="preserve">Was the client admitted: Select an option from Drop-down box. </t>
  </si>
  <si>
    <t>Line 13&gt; Column K</t>
  </si>
  <si>
    <t>Date of Referral: (will auto populate)</t>
  </si>
  <si>
    <t>Date of Admission: (will auto populate)</t>
  </si>
  <si>
    <t>Admitted to a Psychiatric Facility: Select an option from the Drop-down box.  If "Other" is selected, specify in Column G</t>
  </si>
  <si>
    <t>Note Section For Column F</t>
  </si>
  <si>
    <t xml:space="preserve">Re-admitted in past 12 months:  Select an option from the Drop-down box.  </t>
  </si>
  <si>
    <t xml:space="preserve"> Discharge Date:  Enter date  Month/Day/Year 0/0/0000.  Leave blank until a date is needed. </t>
  </si>
  <si>
    <t>Discharged to: Provide a brief narrative of where the client went after their discharge</t>
  </si>
  <si>
    <t xml:space="preserve">Notes:  A space to provide pertinent information about the client. </t>
  </si>
  <si>
    <t xml:space="preserve">Note Section:  A space for grantee to provide pertinent information about the referral </t>
  </si>
  <si>
    <t xml:space="preserve">Note Section for Column F:  Will highlight if need to explain the Disposition of the referral. </t>
  </si>
  <si>
    <t>Internal Client I.D.: (will auto populate) The Client ID is a unique client identifier determined by the Grantee. The unique ID needs to be permanent across all programs the client may receive from the grantee; even at different points in time.  If the program requires participation in the Government Performance and Result Act (GPRA), the Client I.D. needs to match the GPRA ID and cannot be longer than 15 characters in length. For confidentiality reasons, do not use any part of the client’s date of birth or Social Security number in the Client ID. The cells are restricted to only allow up to 15 alphanumeric characters.</t>
  </si>
  <si>
    <t>Reason for Discharge:  Select an option from the Drop-down box. If "Other" is selected, specify in Column L</t>
  </si>
  <si>
    <t xml:space="preserve"> This space is for a narrative  in order to provide pertinent information, any highlights or updates you may have about the program. </t>
  </si>
  <si>
    <t>Lines 5 - 9 will populate from INITIAL SETUP Tab -   ANY CHANGES (With exception of the date) WILL NEED TO BE MADE ON the INITIAL SETUP Tab</t>
  </si>
  <si>
    <t>2022</t>
  </si>
  <si>
    <r>
      <rPr>
        <b/>
        <sz val="14"/>
        <color theme="1"/>
        <rFont val="Calibri"/>
        <family val="2"/>
        <scheme val="minor"/>
      </rPr>
      <t>Grant Year:  FY 2022</t>
    </r>
    <r>
      <rPr>
        <b/>
        <i/>
        <sz val="14"/>
        <color theme="1"/>
        <rFont val="Calibri"/>
        <family val="2"/>
        <scheme val="minor"/>
      </rPr>
      <t xml:space="preserve"> (07/01/2021 - 06/30/2022)</t>
    </r>
  </si>
  <si>
    <t>Oct - Nov - Dec</t>
  </si>
  <si>
    <t>July - Aug - Sept</t>
  </si>
  <si>
    <t>Jan - Feb - Mar</t>
  </si>
  <si>
    <t xml:space="preserve">Apr - May - June </t>
  </si>
  <si>
    <t xml:space="preserve">Permanent Internal Client I.D. </t>
  </si>
  <si>
    <t xml:space="preserve">Formal Name listed on Grant </t>
  </si>
  <si>
    <t xml:space="preserve">INCLUDE ALL INDIVIDUALS IN THE PROGRAM AT THE BEGINNING OF THE YEAR. </t>
  </si>
  <si>
    <t xml:space="preserve">List All referrals made to the program (Also list those pending from a previous year); If admitted complete information on Initial Client Information tab. </t>
  </si>
  <si>
    <t>Note Section for Column F</t>
  </si>
  <si>
    <t xml:space="preserve">Disposition of Referral (if denied explain why in Column G note section) </t>
  </si>
  <si>
    <t xml:space="preserve">Referral Source (If Other, Specify in Column E) </t>
  </si>
  <si>
    <t xml:space="preserve">Admitted to a Psychiatric Facility (If other, specify in Column G) </t>
  </si>
  <si>
    <t>G22</t>
  </si>
  <si>
    <t xml:space="preserve">QUARTERLY DATA (JULY 2021- JUNE 2022) </t>
  </si>
  <si>
    <t xml:space="preserve">DISCHARGE INFORMATION (JULY 2021- JUNE 2022) </t>
  </si>
  <si>
    <t xml:space="preserve">INITIAL CLIENT INFORMATION (JULY 2021- JUNE 2022) </t>
  </si>
  <si>
    <t xml:space="preserve">REFERRALS TO PROGRAM (JULY 2021- JUNE 2022) </t>
  </si>
  <si>
    <t xml:space="preserve">Date of Discharge (will populate from Discharge Information Tab. </t>
  </si>
  <si>
    <t>AUG</t>
  </si>
  <si>
    <t>SEPT</t>
  </si>
  <si>
    <t>OCT</t>
  </si>
  <si>
    <t>NOV</t>
  </si>
  <si>
    <t>DEC</t>
  </si>
  <si>
    <t>JAN</t>
  </si>
  <si>
    <t>FEB</t>
  </si>
  <si>
    <t>MAR</t>
  </si>
  <si>
    <t>YEAR TO DATE</t>
  </si>
  <si>
    <t xml:space="preserve">TOTAL </t>
  </si>
  <si>
    <t>PRIOR FISICAL YEAR</t>
  </si>
  <si>
    <t xml:space="preserve">Admissions </t>
  </si>
  <si>
    <t xml:space="preserve">Adult Mental Health Program </t>
  </si>
  <si>
    <t>08/01/2020 -07/31/2020</t>
  </si>
  <si>
    <t>07/01/2020 -06/30/2021</t>
  </si>
  <si>
    <t>09/01/2020 -08/31/2021</t>
  </si>
  <si>
    <t>10/01/2020 -09/30/2021</t>
  </si>
  <si>
    <t>11/01/2020 -10/31/2021</t>
  </si>
  <si>
    <t>12/01/2020 -11/31/2021</t>
  </si>
  <si>
    <t>01/01/2021 -12-31/2021</t>
  </si>
  <si>
    <t>02/01/2021 -01/31/2022</t>
  </si>
  <si>
    <t>03/01/2021 -02/28/2022</t>
  </si>
  <si>
    <t xml:space="preserve">04/01/2021 -03/31/2022 </t>
  </si>
  <si>
    <t>05/01/2021 -04/30/2022</t>
  </si>
  <si>
    <t>06/01/2021 - 05/31/2022</t>
  </si>
  <si>
    <t>If a readmission to a psychiatric facility, was the client  re-admitted in past 12 months (07/01/2020 -06/30/2021)?</t>
  </si>
  <si>
    <t xml:space="preserve">If Admitted to a Psychiatric Facility, date of Admission </t>
  </si>
  <si>
    <t xml:space="preserve">Admitted to a Psychiatric Facility  this month (If other, specify in Column G) </t>
  </si>
  <si>
    <t xml:space="preserve">If Admitted to a Psychiatric Facility this month, date of Admission </t>
  </si>
  <si>
    <t>If a readmission to a psychiatric facility, was the client  re-admitted in past 12 months (06/01/2021 -05/31/2022)?</t>
  </si>
  <si>
    <t>If a readmission to a psychiatric facility, was the client  re-admitted in past 12 months (05/01/2021 -04/30/2022?</t>
  </si>
  <si>
    <t>If a readmission to a psychiatric facility, was the client  re-admitted in past 12 months (08/01/2020 -09/30/2021)?</t>
  </si>
  <si>
    <t>If a readmission to a psychiatric facility, was the client  re-admitted in past 12 months (09/01/2020 -08/31/2021)?</t>
  </si>
  <si>
    <t>If a readmission to a psychiatric facility, was the client  re-admitted in past 12 months (10/01/2020 -09/30/2021)?</t>
  </si>
  <si>
    <t>If a readmission to a psychiatric facility, was the client  re-admitted in past 12 months (11/01/2020 -10/31/2021)?</t>
  </si>
  <si>
    <t>If a readmission to a psychiatric facility, was the client  re-admitted in past 12 months (12/01/2020 -11/30/2021)?</t>
  </si>
  <si>
    <t>If a readmission to a psychiatric facility, was the client  re-admitted in past 12 months (01/01/2021 -12/31/2021)?</t>
  </si>
  <si>
    <t>If a readmission to a psychiatric facility, was the client  re-admitted in past 12 months (02/01/2021 -01/31/2022)?</t>
  </si>
  <si>
    <t>If a readmission to a psychiatric facility, was the client  re-admitted in past 12 months (04/01/2021 -03/31/2022)?</t>
  </si>
  <si>
    <t>If a readmission to a psychiatric facility, was the client  re-admitted in past 12 months (03/01/2021 -02/28/2022)?</t>
  </si>
  <si>
    <t>Grantee's Name for Group home</t>
  </si>
  <si>
    <t xml:space="preserve">If Admitted to a Psychiatric Facility this month, enter date of Admission </t>
  </si>
  <si>
    <t>Was Client admitted to program?</t>
  </si>
  <si>
    <r>
      <t>MCI Number</t>
    </r>
    <r>
      <rPr>
        <b/>
        <sz val="8"/>
        <color rgb="FF0070C0"/>
        <rFont val="Calibri"/>
        <family val="2"/>
        <scheme val="minor"/>
      </rPr>
      <t xml:space="preserve">                 (will auto populate)</t>
    </r>
  </si>
  <si>
    <r>
      <t>MCI Number</t>
    </r>
    <r>
      <rPr>
        <b/>
        <sz val="8"/>
        <rFont val="Calibri"/>
        <family val="2"/>
        <scheme val="minor"/>
      </rPr>
      <t xml:space="preserve">                 (will auto populate)</t>
    </r>
  </si>
  <si>
    <r>
      <t xml:space="preserve">Internal Client I.D.:  (Will Auto populate to other tabs. ) The Client ID is a unique client identifier determined by the Grantee. The unique ID needs to be permanent across all programs the client may receive from the grantee; even at different points in time.  For confidentiality reasons, do not use any part of the client’s date of birth. Social Security number or other identifying information in the Client ID.  </t>
    </r>
    <r>
      <rPr>
        <b/>
        <i/>
        <sz val="11"/>
        <color theme="1"/>
        <rFont val="Calibri"/>
        <family val="2"/>
        <scheme val="minor"/>
      </rPr>
      <t xml:space="preserve"> If the program requires participation in the Government Performance and Result Act (GPRA), the Client I.D. needs to match the GPRA ID and cannot be longer than 15 characters in length.</t>
    </r>
  </si>
  <si>
    <t xml:space="preserve">MCI Number : - (Will Auto populate to other tabs.) </t>
  </si>
  <si>
    <t xml:space="preserve">MCI: - (will auto populate) </t>
  </si>
  <si>
    <t>A:  Grantee - Program Information ALL ENTRIES AND CHANGES NEED TO BE MADE ON THE 1BASE GRANTEE INFO AND UPDATES TAB - (INFORMATION WILL POPULATE TO ALL THE OTHER TABS)</t>
  </si>
  <si>
    <t>B: CLIENT INFORMATION - Complete at time of Admission  (DO NOT INCLUDE UNLESS ADMITTED TO THE PROGRAM)  Enter date referred to program in Column D</t>
  </si>
  <si>
    <t>NDIVIDUALS WILL POPULATE FROM PREVIOUS MONTH(S)</t>
  </si>
  <si>
    <r>
      <t xml:space="preserve"> Discharge Date </t>
    </r>
    <r>
      <rPr>
        <b/>
        <sz val="8"/>
        <rFont val="Calibri"/>
        <family val="2"/>
        <scheme val="minor"/>
      </rPr>
      <t>(July 1, 2021 through June 30, 2022)</t>
    </r>
  </si>
  <si>
    <t>WV Bureau for Behavioral Health  - Adult Mental Health Services (Group Homes, Day Support, PSH)  R20210410</t>
  </si>
  <si>
    <t xml:space="preserve">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</si>
</sst>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_(* #,##0.00_);_(* \(#,##0.00\);_(* \-??_);_(@_)"/>
    <numFmt numFmtId="165" formatCode="_(\$* #,##0.00_);_(\$* \(#,##0.00\);_(\$* \-??_);_(@_)"/>
    <numFmt numFmtId="166" formatCode="mm/yyyy"/>
  </numFmts>
  <fonts count="68"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9"/>
      <color theme="1"/>
      <name val="Calibri"/>
      <family val="2"/>
      <scheme val="minor"/>
    </font>
    <font>
      <sz val="9"/>
      <color theme="9" tint="-0.499984740745262"/>
      <name val="Calibri"/>
      <family val="2"/>
      <scheme val="minor"/>
    </font>
    <font>
      <b/>
      <sz val="8"/>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b/>
      <sz val="9"/>
      <color rgb="FFFF0000"/>
      <name val="Calibri"/>
      <family val="2"/>
      <scheme val="minor"/>
    </font>
    <font>
      <sz val="11"/>
      <color theme="9" tint="-0.499984740745262"/>
      <name val="Calibri"/>
      <family val="2"/>
      <scheme val="minor"/>
    </font>
    <font>
      <b/>
      <sz val="14"/>
      <color theme="1"/>
      <name val="Calibri"/>
      <family val="2"/>
      <scheme val="minor"/>
    </font>
    <font>
      <b/>
      <sz val="8"/>
      <color rgb="FF0070C0"/>
      <name val="Calibri"/>
      <family val="2"/>
      <scheme val="minor"/>
    </font>
    <font>
      <b/>
      <sz val="11"/>
      <color theme="9" tint="-0.499984740745262"/>
      <name val="Calibri"/>
      <family val="2"/>
      <scheme val="minor"/>
    </font>
    <font>
      <b/>
      <sz val="8"/>
      <color theme="9" tint="-0.499984740745262"/>
      <name val="Calibri"/>
      <family val="2"/>
      <scheme val="minor"/>
    </font>
    <font>
      <sz val="10"/>
      <color theme="1"/>
      <name val="Calibri"/>
      <family val="2"/>
      <scheme val="minor"/>
    </font>
    <font>
      <b/>
      <sz val="10"/>
      <color theme="1"/>
      <name val="Calibri"/>
      <family val="2"/>
      <scheme val="minor"/>
    </font>
    <font>
      <sz val="11"/>
      <color rgb="FFFF0000"/>
      <name val="Calibri"/>
      <family val="2"/>
      <scheme val="minor"/>
    </font>
    <font>
      <b/>
      <sz val="11"/>
      <name val="Calibri"/>
      <family val="2"/>
      <scheme val="minor"/>
    </font>
    <font>
      <b/>
      <sz val="9"/>
      <color rgb="FF0070C0"/>
      <name val="Calibri"/>
      <family val="2"/>
      <scheme val="minor"/>
    </font>
    <font>
      <sz val="8"/>
      <name val="Calibri"/>
      <family val="2"/>
      <scheme val="minor"/>
    </font>
    <font>
      <sz val="12"/>
      <color theme="1"/>
      <name val="Calibri"/>
      <family val="2"/>
      <scheme val="minor"/>
    </font>
    <font>
      <b/>
      <sz val="11"/>
      <color rgb="FFFF0000"/>
      <name val="Calibri"/>
      <family val="2"/>
      <scheme val="minor"/>
    </font>
    <font>
      <sz val="11"/>
      <name val="Calibri"/>
      <family val="2"/>
      <scheme val="minor"/>
    </font>
    <font>
      <b/>
      <sz val="11"/>
      <color theme="0"/>
      <name val="Calibri"/>
      <family val="2"/>
      <scheme val="minor"/>
    </font>
    <font>
      <b/>
      <sz val="12"/>
      <color theme="1"/>
      <name val="Calibri"/>
      <family val="2"/>
      <scheme val="minor"/>
    </font>
    <font>
      <b/>
      <sz val="12"/>
      <color theme="0"/>
      <name val="Calibri"/>
      <family val="2"/>
      <scheme val="minor"/>
    </font>
    <font>
      <b/>
      <i/>
      <sz val="14"/>
      <color theme="1"/>
      <name val="Calibri"/>
      <family val="2"/>
      <scheme val="minor"/>
    </font>
    <font>
      <b/>
      <sz val="11"/>
      <color rgb="FF0070C0"/>
      <name val="Calibri"/>
      <family val="2"/>
      <scheme val="minor"/>
    </font>
    <font>
      <b/>
      <sz val="12"/>
      <name val="Calibri"/>
      <family val="2"/>
      <scheme val="minor"/>
    </font>
    <font>
      <sz val="10"/>
      <color theme="9" tint="-0.499984740745262"/>
      <name val="Calibri"/>
      <family val="2"/>
      <scheme val="minor"/>
    </font>
    <font>
      <b/>
      <sz val="8"/>
      <name val="Calibri"/>
      <family val="2"/>
      <scheme val="minor"/>
    </font>
    <font>
      <b/>
      <sz val="10"/>
      <name val="Calibri"/>
      <family val="2"/>
      <scheme val="minor"/>
    </font>
    <font>
      <b/>
      <sz val="10"/>
      <color theme="0"/>
      <name val="Calibri"/>
      <family val="2"/>
      <scheme val="minor"/>
    </font>
    <font>
      <sz val="9"/>
      <name val="Calibri"/>
      <family val="2"/>
      <scheme val="minor"/>
    </font>
    <font>
      <sz val="16"/>
      <color theme="7" tint="-0.499984740745262"/>
      <name val="Calibri"/>
      <family val="2"/>
      <scheme val="minor"/>
    </font>
    <font>
      <sz val="24"/>
      <color theme="0"/>
      <name val="Calibri"/>
      <family val="2"/>
      <scheme val="minor"/>
    </font>
    <font>
      <sz val="14"/>
      <color theme="1"/>
      <name val="Calibri"/>
      <family val="2"/>
      <scheme val="minor"/>
    </font>
    <font>
      <sz val="24"/>
      <name val="Calibri"/>
      <family val="2"/>
      <scheme val="minor"/>
    </font>
    <font>
      <b/>
      <sz val="14"/>
      <name val="Calibri"/>
      <family val="2"/>
      <scheme val="minor"/>
    </font>
    <font>
      <b/>
      <sz val="20"/>
      <color theme="0"/>
      <name val="Calibri"/>
      <family val="2"/>
      <scheme val="minor"/>
    </font>
    <font>
      <b/>
      <u val="double"/>
      <sz val="20"/>
      <color theme="0"/>
      <name val="Calibri"/>
      <family val="2"/>
      <scheme val="minor"/>
    </font>
    <font>
      <b/>
      <sz val="18"/>
      <color theme="0"/>
      <name val="Calibri"/>
      <family val="2"/>
    </font>
    <font>
      <b/>
      <sz val="22"/>
      <color theme="1"/>
      <name val="Calibri"/>
      <family val="2"/>
      <scheme val="minor"/>
    </font>
    <font>
      <b/>
      <sz val="22"/>
      <color theme="0"/>
      <name val="Calibri"/>
      <family val="2"/>
      <scheme val="minor"/>
    </font>
    <font>
      <b/>
      <sz val="24"/>
      <color theme="0"/>
      <name val="Calibri"/>
      <family val="2"/>
      <scheme val="minor"/>
    </font>
    <font>
      <sz val="22"/>
      <color theme="0"/>
      <name val="Calibri"/>
      <family val="2"/>
      <scheme val="minor"/>
    </font>
    <font>
      <sz val="22"/>
      <name val="Calibri"/>
      <family val="2"/>
      <scheme val="minor"/>
    </font>
    <font>
      <sz val="11"/>
      <color theme="0"/>
      <name val="Calibri"/>
      <family val="2"/>
      <scheme val="minor"/>
    </font>
    <font>
      <sz val="10"/>
      <name val="Calibri"/>
      <family val="2"/>
      <scheme val="minor"/>
    </font>
    <font>
      <b/>
      <sz val="9"/>
      <color theme="0"/>
      <name val="Calibri"/>
      <family val="2"/>
      <scheme val="minor"/>
    </font>
    <font>
      <b/>
      <sz val="14"/>
      <color theme="0"/>
      <name val="Calibri"/>
      <family val="2"/>
      <scheme val="minor"/>
    </font>
    <font>
      <b/>
      <sz val="9"/>
      <name val="Calibri"/>
      <family val="2"/>
      <scheme val="minor"/>
    </font>
    <font>
      <b/>
      <i/>
      <sz val="11"/>
      <color theme="1"/>
      <name val="Calibri"/>
      <family val="2"/>
      <scheme val="minor"/>
    </font>
    <font>
      <b/>
      <sz val="12"/>
      <color theme="9" tint="-0.499984740745262"/>
      <name val="Calibri"/>
      <family val="2"/>
      <scheme val="minor"/>
    </font>
    <font>
      <b/>
      <sz val="12"/>
      <color rgb="FFFF0000"/>
      <name val="Calibri"/>
      <family val="2"/>
      <scheme val="minor"/>
    </font>
    <font>
      <b/>
      <u/>
      <sz val="12"/>
      <color rgb="FFFF0000"/>
      <name val="Calibri"/>
      <family val="2"/>
      <scheme val="minor"/>
    </font>
    <font>
      <b/>
      <sz val="9"/>
      <color theme="9" tint="-0.499984740745262"/>
      <name val="Calibri"/>
      <family val="2"/>
      <scheme val="minor"/>
    </font>
    <font>
      <b/>
      <sz val="16"/>
      <color rgb="FFFF0000"/>
      <name val="Calibri"/>
      <family val="2"/>
      <scheme val="minor"/>
    </font>
    <font>
      <sz val="16"/>
      <color theme="1"/>
      <name val="Calibri"/>
      <family val="2"/>
      <scheme val="minor"/>
    </font>
    <font>
      <b/>
      <sz val="9"/>
      <color rgb="FF002060"/>
      <name val="Calibri"/>
      <family val="2"/>
      <scheme val="minor"/>
    </font>
    <font>
      <b/>
      <sz val="8"/>
      <color rgb="FF002060"/>
      <name val="Calibri"/>
      <family val="2"/>
      <scheme val="minor"/>
    </font>
    <font>
      <sz val="8"/>
      <color rgb="FF002060"/>
      <name val="Calibri"/>
      <family val="2"/>
      <scheme val="minor"/>
    </font>
    <font>
      <sz val="11"/>
      <color theme="9" tint="-0.249977111117893"/>
      <name val="Calibri"/>
      <family val="2"/>
      <scheme val="minor"/>
    </font>
  </fonts>
  <fills count="40">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2" tint="-0.499984740745262"/>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theme="8" tint="-0.249977111117893"/>
        <bgColor indexed="64"/>
      </patternFill>
    </fill>
    <fill>
      <patternFill patternType="solid">
        <fgColor theme="7" tint="0.59999389629810485"/>
        <bgColor indexed="64"/>
      </patternFill>
    </fill>
    <fill>
      <patternFill patternType="solid">
        <fgColor rgb="FF604900"/>
        <bgColor indexed="64"/>
      </patternFill>
    </fill>
    <fill>
      <patternFill patternType="solid">
        <fgColor theme="9" tint="0.59999389629810485"/>
        <bgColor indexed="64"/>
      </patternFill>
    </fill>
    <fill>
      <patternFill patternType="solid">
        <fgColor rgb="FFFFB7FF"/>
        <bgColor indexed="64"/>
      </patternFill>
    </fill>
    <fill>
      <patternFill patternType="solid">
        <fgColor theme="6" tint="0.59999389629810485"/>
        <bgColor indexed="64"/>
      </patternFill>
    </fill>
    <fill>
      <patternFill patternType="solid">
        <fgColor theme="0"/>
        <bgColor indexed="64"/>
      </patternFill>
    </fill>
    <fill>
      <patternFill patternType="solid">
        <fgColor theme="6" tint="-0.249977111117893"/>
        <bgColor indexed="64"/>
      </patternFill>
    </fill>
    <fill>
      <patternFill patternType="solid">
        <fgColor rgb="FFFFC000"/>
        <bgColor indexed="64"/>
      </patternFill>
    </fill>
    <fill>
      <patternFill patternType="solid">
        <fgColor rgb="FFFFFF85"/>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71"/>
        <bgColor indexed="64"/>
      </patternFill>
    </fill>
    <fill>
      <patternFill patternType="solid">
        <fgColor rgb="FFFFFF5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499984740745262"/>
        <bgColor indexed="64"/>
      </patternFill>
    </fill>
    <fill>
      <patternFill patternType="solid">
        <fgColor rgb="FF0070C0"/>
        <bgColor indexed="64"/>
      </patternFill>
    </fill>
    <fill>
      <patternFill patternType="solid">
        <fgColor theme="7" tint="0.79998168889431442"/>
        <bgColor indexed="64"/>
      </patternFill>
    </fill>
    <fill>
      <patternFill patternType="solid">
        <fgColor rgb="FFFF0000"/>
        <bgColor indexed="64"/>
      </patternFill>
    </fill>
    <fill>
      <patternFill patternType="solid">
        <fgColor rgb="FF5BD4FF"/>
        <bgColor indexed="64"/>
      </patternFill>
    </fill>
    <fill>
      <patternFill patternType="solid">
        <fgColor theme="0" tint="-0.499984740745262"/>
        <bgColor indexed="64"/>
      </patternFill>
    </fill>
    <fill>
      <patternFill patternType="gray0625">
        <bgColor theme="8" tint="0.79995117038483843"/>
      </patternFill>
    </fill>
    <fill>
      <patternFill patternType="gray0625">
        <bgColor theme="0"/>
      </patternFill>
    </fill>
    <fill>
      <patternFill patternType="gray0625">
        <bgColor theme="8" tint="0.59999389629810485"/>
      </patternFill>
    </fill>
    <fill>
      <patternFill patternType="gray0625">
        <bgColor rgb="FF5BD4FF"/>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dashed">
        <color auto="1"/>
      </left>
      <right style="thin">
        <color auto="1"/>
      </right>
      <top style="thin">
        <color auto="1"/>
      </top>
      <bottom style="thin">
        <color auto="1"/>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style="mediumDashDot">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ashed">
        <color auto="1"/>
      </left>
      <right/>
      <top style="thin">
        <color auto="1"/>
      </top>
      <bottom style="thin">
        <color auto="1"/>
      </bottom>
      <diagonal/>
    </border>
    <border>
      <left style="thick">
        <color auto="1"/>
      </left>
      <right/>
      <top style="thin">
        <color auto="1"/>
      </top>
      <bottom style="thin">
        <color auto="1"/>
      </bottom>
      <diagonal/>
    </border>
    <border>
      <left style="dashed">
        <color auto="1"/>
      </left>
      <right style="thick">
        <color auto="1"/>
      </right>
      <top style="thin">
        <color auto="1"/>
      </top>
      <bottom style="thin">
        <color auto="1"/>
      </bottom>
      <diagonal/>
    </border>
    <border>
      <left style="thick">
        <color auto="1"/>
      </left>
      <right style="thin">
        <color auto="1"/>
      </right>
      <top/>
      <bottom style="thin">
        <color auto="1"/>
      </bottom>
      <diagonal/>
    </border>
    <border>
      <left style="thick">
        <color auto="1"/>
      </left>
      <right/>
      <top style="thick">
        <color auto="1"/>
      </top>
      <bottom style="thick">
        <color auto="1"/>
      </bottom>
      <diagonal/>
    </border>
    <border>
      <left style="dashed">
        <color auto="1"/>
      </left>
      <right/>
      <top style="thick">
        <color auto="1"/>
      </top>
      <bottom style="thick">
        <color auto="1"/>
      </bottom>
      <diagonal/>
    </border>
    <border>
      <left style="dashed">
        <color auto="1"/>
      </left>
      <right style="thick">
        <color auto="1"/>
      </right>
      <top style="thick">
        <color auto="1"/>
      </top>
      <bottom style="thick">
        <color auto="1"/>
      </bottom>
      <diagonal/>
    </border>
    <border>
      <left style="thin">
        <color auto="1"/>
      </left>
      <right style="thick">
        <color auto="1"/>
      </right>
      <top style="thick">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ck">
        <color auto="1"/>
      </top>
      <bottom style="thick">
        <color auto="1"/>
      </bottom>
      <diagonal/>
    </border>
    <border>
      <left style="thick">
        <color auto="1"/>
      </left>
      <right/>
      <top/>
      <bottom style="thin">
        <color auto="1"/>
      </bottom>
      <diagonal/>
    </border>
    <border>
      <left style="dashed">
        <color auto="1"/>
      </left>
      <right/>
      <top/>
      <bottom style="thin">
        <color auto="1"/>
      </bottom>
      <diagonal/>
    </border>
    <border>
      <left style="dashed">
        <color auto="1"/>
      </left>
      <right style="thick">
        <color auto="1"/>
      </right>
      <top/>
      <bottom style="thin">
        <color auto="1"/>
      </bottom>
      <diagonal/>
    </border>
    <border>
      <left style="thick">
        <color auto="1"/>
      </left>
      <right/>
      <top style="thick">
        <color auto="1"/>
      </top>
      <bottom style="thin">
        <color auto="1"/>
      </bottom>
      <diagonal/>
    </border>
    <border>
      <left style="dashed">
        <color auto="1"/>
      </left>
      <right/>
      <top style="thick">
        <color auto="1"/>
      </top>
      <bottom style="thin">
        <color auto="1"/>
      </bottom>
      <diagonal/>
    </border>
    <border>
      <left style="dashed">
        <color auto="1"/>
      </left>
      <right style="dashed">
        <color auto="1"/>
      </right>
      <top style="thick">
        <color auto="1"/>
      </top>
      <bottom style="thin">
        <color auto="1"/>
      </bottom>
      <diagonal/>
    </border>
    <border>
      <left style="dashed">
        <color auto="1"/>
      </left>
      <right style="thick">
        <color auto="1"/>
      </right>
      <top style="thick">
        <color auto="1"/>
      </top>
      <bottom style="thin">
        <color auto="1"/>
      </bottom>
      <diagonal/>
    </border>
  </borders>
  <cellStyleXfs count="245">
    <xf numFmtId="0" fontId="0" fillId="0" borderId="0"/>
    <xf numFmtId="0" fontId="9" fillId="0" borderId="0" applyNumberFormat="0" applyFill="0" applyBorder="0" applyAlignment="0" applyProtection="0">
      <alignment vertical="top"/>
      <protection locked="0"/>
    </xf>
    <xf numFmtId="0" fontId="8" fillId="0" borderId="0"/>
    <xf numFmtId="0" fontId="10" fillId="0" borderId="0"/>
    <xf numFmtId="0" fontId="8" fillId="0" borderId="0"/>
    <xf numFmtId="0" fontId="7" fillId="0" borderId="0">
      <alignment vertical="top"/>
    </xf>
    <xf numFmtId="164" fontId="10" fillId="0" borderId="0"/>
    <xf numFmtId="165" fontId="10" fillId="0" borderId="0"/>
    <xf numFmtId="0" fontId="11" fillId="0" borderId="0"/>
    <xf numFmtId="0" fontId="12"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9" fontId="10" fillId="0" borderId="0"/>
    <xf numFmtId="9"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9" fontId="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8"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604">
    <xf numFmtId="0" fontId="0" fillId="0" borderId="0" xfId="0"/>
    <xf numFmtId="0" fontId="3" fillId="2" borderId="1" xfId="0" applyFont="1" applyFill="1" applyBorder="1" applyAlignment="1">
      <alignment horizontal="center" vertical="center"/>
    </xf>
    <xf numFmtId="0" fontId="0" fillId="0" borderId="0" xfId="0" applyFill="1"/>
    <xf numFmtId="0" fontId="0" fillId="0" borderId="0" xfId="0"/>
    <xf numFmtId="0" fontId="3" fillId="0" borderId="0" xfId="0" applyFont="1"/>
    <xf numFmtId="0" fontId="0" fillId="5" borderId="0" xfId="0" applyFill="1"/>
    <xf numFmtId="0" fontId="5" fillId="0" borderId="0" xfId="0" applyFont="1" applyFill="1" applyBorder="1" applyProtection="1">
      <protection locked="0"/>
    </xf>
    <xf numFmtId="0" fontId="19" fillId="0" borderId="0" xfId="0" applyFont="1" applyBorder="1"/>
    <xf numFmtId="0" fontId="20" fillId="0" borderId="7" xfId="0" applyFont="1" applyBorder="1"/>
    <xf numFmtId="0" fontId="20" fillId="0" borderId="0" xfId="0" applyFont="1"/>
    <xf numFmtId="0" fontId="20" fillId="0" borderId="0" xfId="0" applyFont="1" applyFill="1" applyBorder="1"/>
    <xf numFmtId="0" fontId="19" fillId="0" borderId="0" xfId="0" applyFont="1"/>
    <xf numFmtId="0" fontId="16" fillId="3" borderId="1" xfId="0" applyFont="1" applyFill="1" applyBorder="1" applyAlignment="1" applyProtection="1">
      <alignment horizontal="center" vertical="center" wrapText="1"/>
    </xf>
    <xf numFmtId="0" fontId="16" fillId="2" borderId="1" xfId="0" applyFont="1" applyFill="1" applyBorder="1" applyAlignment="1" applyProtection="1">
      <alignment horizontal="center" vertical="center" wrapText="1"/>
    </xf>
    <xf numFmtId="0" fontId="0" fillId="16" borderId="0" xfId="0" applyFill="1"/>
    <xf numFmtId="0" fontId="0" fillId="2" borderId="1" xfId="0" applyFont="1" applyFill="1" applyBorder="1" applyAlignment="1" applyProtection="1">
      <alignment horizontal="center" vertical="center"/>
    </xf>
    <xf numFmtId="0" fontId="33" fillId="10"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27" fillId="10" borderId="1" xfId="0" applyFont="1" applyFill="1" applyBorder="1" applyAlignment="1">
      <alignment horizontal="center" vertical="center" wrapText="1"/>
    </xf>
    <xf numFmtId="0" fontId="0" fillId="19" borderId="1" xfId="0" applyFill="1" applyBorder="1" applyAlignment="1">
      <alignment horizontal="center" vertical="center"/>
    </xf>
    <xf numFmtId="0" fontId="0" fillId="19" borderId="1" xfId="0" applyFill="1" applyBorder="1" applyAlignment="1" applyProtection="1">
      <alignment horizontal="center" vertical="center"/>
      <protection locked="0"/>
    </xf>
    <xf numFmtId="0" fontId="33" fillId="19" borderId="1" xfId="0" applyFont="1" applyFill="1" applyBorder="1" applyAlignment="1">
      <alignment horizontal="center" vertical="center" wrapText="1"/>
    </xf>
    <xf numFmtId="0" fontId="0" fillId="19" borderId="1" xfId="0" applyFill="1" applyBorder="1" applyAlignment="1">
      <alignment horizontal="center" vertical="center" wrapText="1"/>
    </xf>
    <xf numFmtId="0" fontId="14" fillId="19" borderId="1" xfId="0" applyFont="1" applyFill="1" applyBorder="1" applyAlignment="1">
      <alignment horizontal="center" vertical="center" wrapText="1"/>
    </xf>
    <xf numFmtId="0" fontId="34" fillId="10" borderId="1" xfId="0" applyFont="1" applyFill="1" applyBorder="1" applyAlignment="1" applyProtection="1">
      <alignment horizontal="center" vertical="center"/>
      <protection locked="0"/>
    </xf>
    <xf numFmtId="0" fontId="3" fillId="10" borderId="1" xfId="0" applyFont="1" applyFill="1" applyBorder="1" applyAlignment="1" applyProtection="1">
      <alignment horizontal="left" vertical="center"/>
      <protection locked="0"/>
    </xf>
    <xf numFmtId="0" fontId="35" fillId="2" borderId="1" xfId="0" applyFont="1" applyFill="1" applyBorder="1" applyAlignment="1">
      <alignment horizontal="center" vertical="center" wrapText="1"/>
    </xf>
    <xf numFmtId="0" fontId="3" fillId="17" borderId="0" xfId="0" applyFont="1" applyFill="1" applyBorder="1" applyAlignment="1">
      <alignment horizontal="left" vertical="top"/>
    </xf>
    <xf numFmtId="0" fontId="3" fillId="17" borderId="0" xfId="0" applyFont="1" applyFill="1" applyBorder="1" applyAlignment="1">
      <alignment vertical="top"/>
    </xf>
    <xf numFmtId="0" fontId="3" fillId="8" borderId="0" xfId="0" applyFont="1" applyFill="1" applyBorder="1" applyAlignment="1">
      <alignment horizontal="left" vertical="top"/>
    </xf>
    <xf numFmtId="0" fontId="3" fillId="8" borderId="0" xfId="0" applyFont="1" applyFill="1" applyBorder="1" applyAlignment="1">
      <alignment vertical="top"/>
    </xf>
    <xf numFmtId="0" fontId="3" fillId="10" borderId="0" xfId="0" applyFont="1" applyFill="1" applyBorder="1" applyAlignment="1">
      <alignment horizontal="left" vertical="top"/>
    </xf>
    <xf numFmtId="0" fontId="3" fillId="10" borderId="0" xfId="0" applyFont="1" applyFill="1" applyBorder="1" applyAlignment="1">
      <alignment vertical="top"/>
    </xf>
    <xf numFmtId="14" fontId="27" fillId="19" borderId="1" xfId="0" applyNumberFormat="1" applyFont="1" applyFill="1" applyBorder="1" applyAlignment="1" applyProtection="1">
      <alignment horizontal="center" vertical="center" wrapText="1"/>
      <protection locked="0"/>
    </xf>
    <xf numFmtId="0" fontId="38" fillId="18" borderId="1" xfId="0" applyFont="1" applyFill="1" applyBorder="1" applyAlignment="1" applyProtection="1">
      <alignment vertical="center" wrapText="1"/>
      <protection locked="0"/>
    </xf>
    <xf numFmtId="14" fontId="23" fillId="2" borderId="1" xfId="0" applyNumberFormat="1" applyFont="1" applyFill="1" applyBorder="1" applyAlignment="1" applyProtection="1">
      <alignment horizontal="left" vertical="center" wrapText="1"/>
    </xf>
    <xf numFmtId="0" fontId="16" fillId="2" borderId="1" xfId="0" applyFont="1" applyFill="1" applyBorder="1" applyAlignment="1" applyProtection="1">
      <alignment horizontal="left" vertical="center" wrapText="1"/>
    </xf>
    <xf numFmtId="0" fontId="3" fillId="2" borderId="1" xfId="0" applyFont="1" applyFill="1" applyBorder="1" applyAlignment="1" applyProtection="1">
      <alignment horizontal="center" vertical="center"/>
    </xf>
    <xf numFmtId="0" fontId="39" fillId="10" borderId="1" xfId="0"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Protection="1"/>
    <xf numFmtId="0" fontId="0" fillId="13" borderId="0" xfId="0" applyFill="1" applyProtection="1"/>
    <xf numFmtId="0" fontId="0" fillId="2" borderId="2" xfId="0" applyFill="1" applyBorder="1" applyAlignment="1" applyProtection="1">
      <alignment horizontal="left" vertical="center"/>
    </xf>
    <xf numFmtId="0" fontId="0" fillId="2" borderId="3" xfId="0" applyFill="1" applyBorder="1" applyAlignment="1" applyProtection="1">
      <alignment horizontal="left" vertical="center"/>
    </xf>
    <xf numFmtId="0" fontId="0" fillId="2" borderId="4" xfId="0" applyFill="1" applyBorder="1" applyAlignment="1" applyProtection="1">
      <alignment horizontal="left" vertical="center"/>
    </xf>
    <xf numFmtId="0" fontId="21" fillId="24" borderId="3" xfId="0" applyFont="1" applyFill="1" applyBorder="1" applyProtection="1"/>
    <xf numFmtId="0" fontId="21" fillId="24" borderId="4" xfId="0" applyFont="1" applyFill="1" applyBorder="1" applyProtection="1"/>
    <xf numFmtId="0" fontId="21" fillId="24" borderId="2" xfId="0" applyFont="1" applyFill="1" applyBorder="1" applyProtection="1"/>
    <xf numFmtId="0" fontId="0" fillId="0" borderId="0" xfId="0" applyFill="1" applyBorder="1" applyAlignment="1" applyProtection="1">
      <alignment vertical="center" wrapText="1"/>
    </xf>
    <xf numFmtId="0" fontId="0" fillId="3" borderId="1" xfId="0" applyFill="1" applyBorder="1" applyProtection="1"/>
    <xf numFmtId="0" fontId="26" fillId="3" borderId="1" xfId="0" applyFont="1" applyFill="1" applyBorder="1" applyAlignment="1" applyProtection="1">
      <alignment horizontal="center" vertical="center"/>
    </xf>
    <xf numFmtId="0" fontId="0" fillId="3" borderId="1" xfId="0" applyFill="1" applyBorder="1" applyAlignment="1" applyProtection="1">
      <alignment horizontal="left"/>
    </xf>
    <xf numFmtId="0" fontId="3" fillId="0" borderId="0" xfId="0" applyFont="1"/>
    <xf numFmtId="0" fontId="2" fillId="2" borderId="1" xfId="0" applyFont="1" applyFill="1" applyBorder="1" applyAlignment="1">
      <alignment horizontal="center" vertical="center" wrapText="1"/>
    </xf>
    <xf numFmtId="0" fontId="19" fillId="5" borderId="0" xfId="0" applyFont="1" applyFill="1"/>
    <xf numFmtId="0" fontId="19" fillId="0" borderId="0" xfId="0" applyFont="1" applyAlignment="1">
      <alignment horizontal="left" vertical="top"/>
    </xf>
    <xf numFmtId="0" fontId="19" fillId="0" borderId="0" xfId="0" applyFont="1" applyAlignment="1">
      <alignment vertical="top"/>
    </xf>
    <xf numFmtId="0" fontId="0" fillId="5" borderId="0" xfId="0" applyFill="1" applyAlignment="1">
      <alignment horizontal="left" vertical="top"/>
    </xf>
    <xf numFmtId="0" fontId="3" fillId="0" borderId="0" xfId="0" applyFont="1" applyAlignment="1">
      <alignment horizontal="left" vertical="top"/>
    </xf>
    <xf numFmtId="0" fontId="19" fillId="15" borderId="0" xfId="0" applyFont="1" applyFill="1"/>
    <xf numFmtId="0" fontId="0" fillId="15" borderId="0" xfId="0" applyFill="1"/>
    <xf numFmtId="0" fontId="19" fillId="28" borderId="0" xfId="0" applyFont="1" applyFill="1"/>
    <xf numFmtId="0" fontId="19" fillId="29" borderId="0" xfId="0" applyFont="1" applyFill="1"/>
    <xf numFmtId="0" fontId="19" fillId="17" borderId="0" xfId="0" applyFont="1" applyFill="1"/>
    <xf numFmtId="0" fontId="3"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horizontal="left" vertical="center" wrapText="1"/>
    </xf>
    <xf numFmtId="0" fontId="6" fillId="3" borderId="1" xfId="0" applyFont="1" applyFill="1" applyBorder="1" applyAlignment="1">
      <alignment horizontal="center" vertical="center" wrapText="1"/>
    </xf>
    <xf numFmtId="0" fontId="18" fillId="2" borderId="1" xfId="0"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protection locked="0"/>
    </xf>
    <xf numFmtId="0" fontId="2" fillId="3" borderId="1" xfId="0" applyFont="1" applyFill="1" applyBorder="1" applyAlignment="1">
      <alignment horizontal="center" vertical="center" wrapText="1"/>
    </xf>
    <xf numFmtId="0" fontId="17" fillId="2" borderId="1" xfId="0" applyFont="1" applyFill="1" applyBorder="1" applyAlignment="1" applyProtection="1">
      <alignment horizontal="center" vertical="center" wrapText="1"/>
      <protection locked="0"/>
    </xf>
    <xf numFmtId="0" fontId="36" fillId="19" borderId="1" xfId="0" applyFont="1" applyFill="1" applyBorder="1" applyAlignment="1">
      <alignment horizontal="center" vertical="center" wrapText="1"/>
    </xf>
    <xf numFmtId="0" fontId="36" fillId="10" borderId="1" xfId="0" applyFont="1" applyFill="1" applyBorder="1" applyAlignment="1">
      <alignment horizontal="center" vertical="center" wrapText="1"/>
    </xf>
    <xf numFmtId="0" fontId="35" fillId="10" borderId="1" xfId="0" applyFont="1" applyFill="1" applyBorder="1" applyAlignment="1">
      <alignment horizontal="center" vertical="center" wrapText="1"/>
    </xf>
    <xf numFmtId="0" fontId="22" fillId="19" borderId="1" xfId="0" applyFont="1" applyFill="1" applyBorder="1" applyAlignment="1">
      <alignment horizontal="center" vertical="center" wrapText="1"/>
    </xf>
    <xf numFmtId="0" fontId="22" fillId="10" borderId="1" xfId="0" applyFont="1" applyFill="1" applyBorder="1" applyAlignment="1">
      <alignment horizontal="center" vertical="center" wrapText="1"/>
    </xf>
    <xf numFmtId="0" fontId="25" fillId="0" borderId="0" xfId="0" applyFont="1" applyFill="1" applyBorder="1"/>
    <xf numFmtId="0" fontId="0" fillId="0" borderId="0" xfId="0" applyFill="1" applyBorder="1" applyAlignment="1">
      <alignment horizontal="center" vertical="center"/>
    </xf>
    <xf numFmtId="0" fontId="15" fillId="0" borderId="0" xfId="0" applyFont="1" applyFill="1" applyBorder="1" applyAlignment="1">
      <alignment horizontal="center" vertical="center"/>
    </xf>
    <xf numFmtId="0" fontId="0" fillId="0" borderId="0" xfId="0" applyFill="1" applyBorder="1"/>
    <xf numFmtId="0" fontId="19" fillId="0" borderId="0" xfId="0" applyFont="1" applyFill="1" applyBorder="1"/>
    <xf numFmtId="0" fontId="26" fillId="0" borderId="0" xfId="0" applyFont="1" applyFill="1" applyBorder="1"/>
    <xf numFmtId="0" fontId="18" fillId="3" borderId="1" xfId="0" applyFont="1" applyFill="1" applyBorder="1" applyAlignment="1" applyProtection="1">
      <alignment horizontal="center" vertical="center" wrapText="1"/>
    </xf>
    <xf numFmtId="0" fontId="23" fillId="3" borderId="1" xfId="0" applyFont="1" applyFill="1" applyBorder="1" applyAlignment="1" applyProtection="1">
      <alignment horizontal="center" vertical="center" wrapText="1"/>
    </xf>
    <xf numFmtId="14" fontId="16" fillId="3" borderId="1" xfId="0" applyNumberFormat="1" applyFont="1" applyFill="1" applyBorder="1" applyAlignment="1" applyProtection="1">
      <alignment horizontal="center" vertical="center" wrapText="1"/>
    </xf>
    <xf numFmtId="0" fontId="35" fillId="18" borderId="1" xfId="0" applyFont="1" applyFill="1" applyBorder="1" applyAlignment="1">
      <alignment horizontal="center" vertical="center" wrapText="1"/>
    </xf>
    <xf numFmtId="0" fontId="36" fillId="18" borderId="1" xfId="0" applyFont="1" applyFill="1" applyBorder="1" applyAlignment="1">
      <alignment horizontal="center" vertical="center" wrapText="1"/>
    </xf>
    <xf numFmtId="0" fontId="18" fillId="18" borderId="1" xfId="0" applyFont="1" applyFill="1" applyBorder="1" applyAlignment="1">
      <alignment horizontal="center" vertical="center" wrapText="1"/>
    </xf>
    <xf numFmtId="14" fontId="34" fillId="18" borderId="1" xfId="0" applyNumberFormat="1" applyFont="1" applyFill="1" applyBorder="1" applyAlignment="1" applyProtection="1">
      <alignment horizontal="center" vertical="center" wrapText="1"/>
      <protection locked="0"/>
    </xf>
    <xf numFmtId="0" fontId="34" fillId="10" borderId="1" xfId="0" applyFont="1" applyFill="1" applyBorder="1" applyAlignment="1" applyProtection="1">
      <alignment vertical="center" wrapText="1"/>
      <protection locked="0"/>
    </xf>
    <xf numFmtId="0" fontId="34" fillId="19" borderId="1" xfId="0" applyFont="1" applyFill="1" applyBorder="1" applyAlignment="1" applyProtection="1">
      <alignment vertical="center" wrapText="1"/>
      <protection locked="0"/>
    </xf>
    <xf numFmtId="0" fontId="29" fillId="0" borderId="0" xfId="0" applyFont="1" applyFill="1" applyBorder="1" applyAlignment="1">
      <alignment horizontal="center" vertical="center"/>
    </xf>
    <xf numFmtId="0" fontId="0" fillId="0" borderId="0" xfId="0" applyFill="1" applyAlignment="1">
      <alignment horizontal="center" vertical="center"/>
    </xf>
    <xf numFmtId="0" fontId="30" fillId="0" borderId="0" xfId="0" applyFont="1" applyFill="1" applyBorder="1" applyAlignment="1">
      <alignment horizontal="left" vertical="center" wrapText="1"/>
    </xf>
    <xf numFmtId="0" fontId="0" fillId="0" borderId="0" xfId="0" applyBorder="1"/>
    <xf numFmtId="0" fontId="19" fillId="0" borderId="0" xfId="0" applyFont="1" applyFill="1" applyBorder="1" applyAlignment="1">
      <alignment horizontal="left"/>
    </xf>
    <xf numFmtId="0" fontId="18" fillId="2" borderId="2" xfId="0" applyFont="1" applyFill="1" applyBorder="1" applyAlignment="1" applyProtection="1">
      <alignment horizontal="center" vertical="center" wrapText="1"/>
    </xf>
    <xf numFmtId="0" fontId="35" fillId="2" borderId="13" xfId="0" applyFont="1" applyFill="1" applyBorder="1" applyAlignment="1" applyProtection="1">
      <alignment horizontal="center" vertical="center" wrapText="1"/>
    </xf>
    <xf numFmtId="14" fontId="3" fillId="2" borderId="1" xfId="0" applyNumberFormat="1" applyFont="1" applyFill="1" applyBorder="1" applyAlignment="1" applyProtection="1">
      <alignment vertical="center" wrapText="1"/>
      <protection locked="0"/>
    </xf>
    <xf numFmtId="0" fontId="28" fillId="0" borderId="0" xfId="0" applyFont="1" applyFill="1" applyBorder="1" applyAlignment="1">
      <alignment horizontal="left" vertical="center"/>
    </xf>
    <xf numFmtId="0" fontId="0" fillId="0" borderId="3" xfId="0" applyFill="1" applyBorder="1" applyAlignment="1" applyProtection="1">
      <alignment vertical="center" wrapText="1"/>
    </xf>
    <xf numFmtId="0" fontId="0" fillId="0" borderId="4" xfId="0" applyFill="1" applyBorder="1" applyAlignment="1" applyProtection="1">
      <alignment vertical="center" wrapText="1"/>
    </xf>
    <xf numFmtId="0" fontId="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left" vertical="center"/>
      <protection locked="0"/>
    </xf>
    <xf numFmtId="0" fontId="0" fillId="2" borderId="1" xfId="0" applyFill="1" applyBorder="1"/>
    <xf numFmtId="0" fontId="0" fillId="2" borderId="1" xfId="0" applyFill="1" applyBorder="1" applyProtection="1"/>
    <xf numFmtId="0" fontId="26" fillId="27" borderId="1" xfId="0" applyFont="1" applyFill="1" applyBorder="1" applyAlignment="1" applyProtection="1">
      <alignment horizontal="center" vertical="center"/>
      <protection locked="0"/>
    </xf>
    <xf numFmtId="0" fontId="2" fillId="2" borderId="1" xfId="0" applyFont="1" applyFill="1" applyBorder="1" applyProtection="1"/>
    <xf numFmtId="0" fontId="58" fillId="18" borderId="1" xfId="0" applyFont="1" applyFill="1" applyBorder="1" applyAlignment="1">
      <alignment horizontal="center" vertical="center" wrapText="1"/>
    </xf>
    <xf numFmtId="0" fontId="14" fillId="19" borderId="1" xfId="0" applyFont="1" applyFill="1" applyBorder="1" applyAlignment="1" applyProtection="1">
      <alignment horizontal="center" vertical="center"/>
      <protection locked="0"/>
    </xf>
    <xf numFmtId="14" fontId="34" fillId="2" borderId="2" xfId="0" applyNumberFormat="1" applyFont="1" applyFill="1" applyBorder="1" applyAlignment="1" applyProtection="1">
      <alignment vertical="center" wrapText="1"/>
      <protection locked="0"/>
    </xf>
    <xf numFmtId="0" fontId="22" fillId="2" borderId="13" xfId="0" applyFont="1" applyFill="1" applyBorder="1" applyAlignment="1">
      <alignment horizontal="center" vertical="center" wrapText="1"/>
    </xf>
    <xf numFmtId="14" fontId="38" fillId="2" borderId="13" xfId="0" applyNumberFormat="1" applyFont="1" applyFill="1" applyBorder="1" applyAlignment="1" applyProtection="1">
      <alignment vertical="center" wrapText="1"/>
      <protection locked="0"/>
    </xf>
    <xf numFmtId="0" fontId="0" fillId="0" borderId="0" xfId="0" applyBorder="1" applyAlignment="1">
      <alignment horizontal="center" vertical="center" wrapText="1"/>
    </xf>
    <xf numFmtId="0" fontId="21" fillId="26" borderId="0" xfId="0" applyFont="1" applyFill="1" applyBorder="1" applyAlignment="1">
      <alignment horizontal="center" vertical="center"/>
    </xf>
    <xf numFmtId="0" fontId="21" fillId="8" borderId="0" xfId="0" applyFont="1" applyFill="1" applyBorder="1" applyAlignment="1">
      <alignment horizontal="center" vertical="center"/>
    </xf>
    <xf numFmtId="14" fontId="0" fillId="0" borderId="0" xfId="0" applyNumberFormat="1" applyAlignment="1">
      <alignment horizontal="center" vertical="center"/>
    </xf>
    <xf numFmtId="14" fontId="22" fillId="10" borderId="1" xfId="0" applyNumberFormat="1" applyFont="1" applyFill="1" applyBorder="1" applyAlignment="1" applyProtection="1">
      <alignment horizontal="center" vertical="center" wrapText="1"/>
      <protection locked="0"/>
    </xf>
    <xf numFmtId="0" fontId="19" fillId="0" borderId="1" xfId="0" applyFont="1" applyFill="1" applyBorder="1" applyAlignment="1">
      <alignment horizontal="left"/>
    </xf>
    <xf numFmtId="0" fontId="0" fillId="3" borderId="1" xfId="0" applyFill="1" applyBorder="1" applyAlignment="1" applyProtection="1">
      <alignment vertical="center" wrapText="1"/>
    </xf>
    <xf numFmtId="0" fontId="0" fillId="3" borderId="1" xfId="0" applyFill="1" applyBorder="1" applyProtection="1"/>
    <xf numFmtId="14" fontId="33" fillId="18" borderId="1" xfId="0" applyNumberFormat="1" applyFont="1" applyFill="1" applyBorder="1" applyAlignment="1" applyProtection="1">
      <alignment horizontal="left" vertical="center" wrapText="1"/>
      <protection locked="0"/>
    </xf>
    <xf numFmtId="0" fontId="0" fillId="3" borderId="1" xfId="0" applyFill="1" applyBorder="1" applyAlignment="1" applyProtection="1">
      <alignment vertical="center" wrapText="1"/>
    </xf>
    <xf numFmtId="0" fontId="0" fillId="3" borderId="1" xfId="0" applyFill="1" applyBorder="1" applyProtection="1"/>
    <xf numFmtId="0" fontId="52" fillId="0" borderId="0" xfId="0" applyFont="1" applyFill="1" applyBorder="1"/>
    <xf numFmtId="0" fontId="22" fillId="19" borderId="1" xfId="0" applyFont="1" applyFill="1" applyBorder="1" applyAlignment="1" applyProtection="1">
      <alignment horizontal="center" vertical="center" wrapText="1"/>
      <protection locked="0"/>
    </xf>
    <xf numFmtId="0" fontId="22" fillId="10" borderId="1" xfId="0" applyFont="1" applyFill="1" applyBorder="1" applyAlignment="1" applyProtection="1">
      <alignment horizontal="left" vertical="center" wrapText="1"/>
      <protection locked="0"/>
    </xf>
    <xf numFmtId="14" fontId="22" fillId="19" borderId="1" xfId="0" applyNumberFormat="1" applyFont="1" applyFill="1" applyBorder="1" applyAlignment="1" applyProtection="1">
      <alignment horizontal="center" vertical="center" wrapText="1"/>
      <protection locked="0"/>
    </xf>
    <xf numFmtId="0" fontId="25" fillId="22" borderId="6" xfId="0" applyFont="1" applyFill="1" applyBorder="1" applyAlignment="1">
      <alignment horizontal="center" vertical="center" wrapText="1"/>
    </xf>
    <xf numFmtId="0" fontId="25" fillId="22" borderId="7" xfId="0" applyFont="1" applyFill="1" applyBorder="1" applyAlignment="1">
      <alignment horizontal="center" vertical="center" wrapText="1"/>
    </xf>
    <xf numFmtId="0" fontId="25" fillId="22" borderId="8" xfId="0" applyFont="1" applyFill="1" applyBorder="1" applyAlignment="1">
      <alignment horizontal="center" vertical="center" wrapText="1"/>
    </xf>
    <xf numFmtId="0" fontId="64" fillId="3" borderId="1" xfId="0" applyFont="1" applyFill="1" applyBorder="1" applyAlignment="1" applyProtection="1">
      <alignment horizontal="center" vertical="center" wrapText="1"/>
    </xf>
    <xf numFmtId="0" fontId="65" fillId="2" borderId="1" xfId="0" applyFont="1" applyFill="1" applyBorder="1" applyAlignment="1" applyProtection="1">
      <alignment horizontal="left" vertical="center" wrapText="1"/>
    </xf>
    <xf numFmtId="14" fontId="65" fillId="3" borderId="1" xfId="0" applyNumberFormat="1" applyFont="1" applyFill="1" applyBorder="1" applyAlignment="1" applyProtection="1">
      <alignment horizontal="center" vertical="center" wrapText="1"/>
    </xf>
    <xf numFmtId="0" fontId="66" fillId="2" borderId="1" xfId="0" applyFont="1" applyFill="1" applyBorder="1" applyAlignment="1">
      <alignment horizontal="center" vertical="center"/>
    </xf>
    <xf numFmtId="0" fontId="25" fillId="22" borderId="0" xfId="0" applyFont="1" applyFill="1" applyBorder="1" applyAlignment="1">
      <alignment horizontal="center" vertical="center" wrapText="1"/>
    </xf>
    <xf numFmtId="0" fontId="21" fillId="4" borderId="0" xfId="0" applyFont="1" applyFill="1" applyBorder="1" applyAlignment="1">
      <alignment horizontal="center" vertical="center"/>
    </xf>
    <xf numFmtId="0" fontId="25" fillId="0" borderId="0" xfId="0" applyFont="1" applyFill="1" applyBorder="1" applyAlignment="1">
      <alignment horizontal="center" vertical="center" wrapText="1"/>
    </xf>
    <xf numFmtId="0" fontId="21" fillId="0" borderId="0" xfId="0" applyFont="1" applyFill="1" applyBorder="1" applyAlignment="1">
      <alignment horizontal="center" vertical="center"/>
    </xf>
    <xf numFmtId="0" fontId="59"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32" fillId="37" borderId="1" xfId="0" applyFont="1" applyFill="1" applyBorder="1" applyAlignment="1" applyProtection="1">
      <alignment horizontal="center" vertical="center" wrapText="1"/>
    </xf>
    <xf numFmtId="0" fontId="16" fillId="36" borderId="1" xfId="0" applyFont="1" applyFill="1" applyBorder="1" applyAlignment="1" applyProtection="1">
      <alignment horizontal="center" vertical="center" wrapText="1"/>
    </xf>
    <xf numFmtId="0" fontId="16" fillId="38" borderId="1" xfId="0" applyFont="1" applyFill="1" applyBorder="1" applyAlignment="1" applyProtection="1">
      <alignment horizontal="center" vertical="center" wrapText="1"/>
    </xf>
    <xf numFmtId="0" fontId="61" fillId="39" borderId="0" xfId="0" applyFont="1" applyFill="1" applyAlignment="1">
      <alignment horizontal="center" vertical="center" wrapText="1"/>
    </xf>
    <xf numFmtId="14" fontId="64" fillId="2" borderId="1" xfId="0" applyNumberFormat="1" applyFont="1" applyFill="1" applyBorder="1" applyAlignment="1" applyProtection="1">
      <alignment horizontal="left" vertical="center" wrapText="1"/>
      <protection locked="0"/>
    </xf>
    <xf numFmtId="0" fontId="0" fillId="3" borderId="3" xfId="0" applyFill="1" applyBorder="1" applyProtection="1"/>
    <xf numFmtId="0" fontId="0" fillId="3" borderId="7" xfId="0" applyFill="1" applyBorder="1" applyAlignment="1" applyProtection="1">
      <alignment horizontal="left" vertical="center" wrapText="1"/>
    </xf>
    <xf numFmtId="0" fontId="0" fillId="3" borderId="10" xfId="0" applyFill="1" applyBorder="1" applyAlignment="1" applyProtection="1">
      <alignment horizontal="left" vertical="center" wrapText="1"/>
    </xf>
    <xf numFmtId="0" fontId="0" fillId="3" borderId="3" xfId="0" applyFill="1" applyBorder="1" applyAlignment="1" applyProtection="1">
      <alignment vertical="center" wrapText="1"/>
    </xf>
    <xf numFmtId="0" fontId="36" fillId="2" borderId="19" xfId="0" applyFont="1" applyFill="1" applyBorder="1" applyAlignment="1" applyProtection="1">
      <alignment horizontal="center" vertical="center" wrapText="1"/>
    </xf>
    <xf numFmtId="0" fontId="24" fillId="2" borderId="19" xfId="0" applyFont="1" applyFill="1" applyBorder="1" applyAlignment="1" applyProtection="1">
      <alignment horizontal="left" vertical="center" wrapText="1"/>
      <protection locked="0"/>
    </xf>
    <xf numFmtId="0" fontId="16" fillId="38" borderId="2" xfId="0" applyFont="1" applyFill="1" applyBorder="1" applyAlignment="1" applyProtection="1">
      <alignment horizontal="center" vertical="center" wrapText="1"/>
    </xf>
    <xf numFmtId="0" fontId="18" fillId="2" borderId="20" xfId="0" applyFont="1" applyFill="1" applyBorder="1" applyAlignment="1" applyProtection="1">
      <alignment horizontal="center" vertical="center" wrapText="1"/>
    </xf>
    <xf numFmtId="14" fontId="64" fillId="2" borderId="2" xfId="0" applyNumberFormat="1" applyFont="1" applyFill="1" applyBorder="1" applyAlignment="1" applyProtection="1">
      <alignment horizontal="left" vertical="center" wrapText="1"/>
      <protection locked="0"/>
    </xf>
    <xf numFmtId="0" fontId="14" fillId="2" borderId="20" xfId="0" applyFont="1" applyFill="1" applyBorder="1" applyAlignment="1" applyProtection="1">
      <alignment horizontal="center" vertical="center" wrapText="1"/>
      <protection locked="0"/>
    </xf>
    <xf numFmtId="14" fontId="24" fillId="2" borderId="19" xfId="0" applyNumberFormat="1" applyFont="1" applyFill="1" applyBorder="1" applyAlignment="1" applyProtection="1">
      <alignment horizontal="left" vertical="center" wrapText="1"/>
      <protection locked="0"/>
    </xf>
    <xf numFmtId="166" fontId="14" fillId="7" borderId="21" xfId="0" applyNumberFormat="1" applyFont="1" applyFill="1" applyBorder="1" applyAlignment="1" applyProtection="1">
      <alignment horizontal="center" vertical="center"/>
      <protection locked="0"/>
    </xf>
    <xf numFmtId="0" fontId="35" fillId="2" borderId="4" xfId="0" applyFont="1" applyFill="1" applyBorder="1" applyAlignment="1">
      <alignment horizontal="center" vertical="center" wrapText="1"/>
    </xf>
    <xf numFmtId="0" fontId="61" fillId="39" borderId="22" xfId="0" applyFont="1" applyFill="1" applyBorder="1" applyAlignment="1">
      <alignment horizontal="center" vertical="center" wrapText="1"/>
    </xf>
    <xf numFmtId="0" fontId="18" fillId="2" borderId="23" xfId="0" applyFont="1" applyFill="1" applyBorder="1" applyAlignment="1" applyProtection="1">
      <alignment horizontal="center" vertical="center" wrapText="1"/>
    </xf>
    <xf numFmtId="0" fontId="36" fillId="2" borderId="24" xfId="0" applyFont="1" applyFill="1" applyBorder="1" applyAlignment="1" applyProtection="1">
      <alignment horizontal="center" vertical="center" wrapText="1"/>
    </xf>
    <xf numFmtId="0" fontId="18" fillId="7" borderId="25" xfId="0" applyFont="1" applyFill="1" applyBorder="1" applyAlignment="1" applyProtection="1">
      <alignment horizontal="center" vertical="center" wrapText="1"/>
    </xf>
    <xf numFmtId="0" fontId="36" fillId="2" borderId="27" xfId="0" applyFont="1" applyFill="1" applyBorder="1" applyAlignment="1" applyProtection="1">
      <alignment horizontal="center" vertical="center" wrapText="1"/>
    </xf>
    <xf numFmtId="0" fontId="14" fillId="2" borderId="29" xfId="0" applyFont="1" applyFill="1" applyBorder="1" applyAlignment="1" applyProtection="1">
      <alignment horizontal="center" vertical="center" wrapText="1"/>
      <protection locked="0"/>
    </xf>
    <xf numFmtId="0" fontId="24" fillId="2" borderId="30" xfId="0" applyFont="1" applyFill="1" applyBorder="1" applyAlignment="1" applyProtection="1">
      <alignment horizontal="left" vertical="center" wrapText="1"/>
      <protection locked="0"/>
    </xf>
    <xf numFmtId="14" fontId="24" fillId="2" borderId="30" xfId="0" applyNumberFormat="1" applyFont="1" applyFill="1" applyBorder="1" applyAlignment="1" applyProtection="1">
      <alignment horizontal="left" vertical="center" wrapText="1"/>
      <protection locked="0"/>
    </xf>
    <xf numFmtId="166" fontId="14" fillId="7" borderId="31" xfId="0" applyNumberFormat="1" applyFont="1" applyFill="1" applyBorder="1" applyAlignment="1" applyProtection="1">
      <alignment horizontal="center" vertical="center"/>
      <protection locked="0"/>
    </xf>
    <xf numFmtId="0" fontId="18" fillId="2" borderId="32" xfId="0" applyFont="1" applyFill="1" applyBorder="1" applyAlignment="1" applyProtection="1">
      <alignment horizontal="center" vertical="center" wrapText="1"/>
    </xf>
    <xf numFmtId="0" fontId="36" fillId="2" borderId="33" xfId="0"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0" fontId="56" fillId="2" borderId="34" xfId="0" applyFont="1" applyFill="1" applyBorder="1" applyAlignment="1" applyProtection="1">
      <alignment horizontal="center" vertical="center" wrapText="1"/>
    </xf>
    <xf numFmtId="0" fontId="18" fillId="7" borderId="35" xfId="0" applyFont="1" applyFill="1" applyBorder="1" applyAlignment="1" applyProtection="1">
      <alignment horizontal="center" vertical="center" wrapText="1"/>
    </xf>
    <xf numFmtId="14" fontId="0" fillId="34" borderId="4" xfId="0" applyNumberFormat="1" applyFill="1" applyBorder="1" applyAlignment="1" applyProtection="1">
      <alignment horizontal="center" vertical="center"/>
      <protection locked="0"/>
    </xf>
    <xf numFmtId="0" fontId="56" fillId="2" borderId="33" xfId="0" applyFont="1" applyFill="1" applyBorder="1" applyAlignment="1" applyProtection="1">
      <alignment horizontal="center" vertical="center" wrapText="1"/>
    </xf>
    <xf numFmtId="0" fontId="18" fillId="7" borderId="26" xfId="0" applyFont="1" applyFill="1" applyBorder="1" applyAlignment="1" applyProtection="1">
      <alignment horizontal="center" vertical="center" wrapText="1"/>
    </xf>
    <xf numFmtId="0" fontId="61" fillId="3" borderId="2" xfId="0" applyFont="1" applyFill="1" applyBorder="1" applyAlignment="1">
      <alignment horizontal="center" vertical="center" wrapText="1"/>
    </xf>
    <xf numFmtId="0" fontId="53" fillId="3" borderId="13"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34" fillId="3" borderId="2" xfId="0" applyFont="1" applyFill="1" applyBorder="1" applyAlignment="1" applyProtection="1">
      <alignment horizontal="left" vertical="center" wrapText="1"/>
      <protection locked="0"/>
    </xf>
    <xf numFmtId="0" fontId="5" fillId="3" borderId="2" xfId="0" applyFont="1" applyFill="1" applyBorder="1" applyAlignment="1" applyProtection="1">
      <alignment horizontal="left" vertical="center" wrapText="1"/>
      <protection locked="0"/>
    </xf>
    <xf numFmtId="0" fontId="22" fillId="3" borderId="13" xfId="0" applyFont="1" applyFill="1" applyBorder="1" applyAlignment="1">
      <alignment horizontal="center" vertical="center" wrapText="1"/>
    </xf>
    <xf numFmtId="0" fontId="38" fillId="3" borderId="13" xfId="0" applyFont="1" applyFill="1" applyBorder="1" applyAlignment="1" applyProtection="1">
      <alignment horizontal="left" vertical="center" wrapText="1"/>
      <protection locked="0"/>
    </xf>
    <xf numFmtId="0" fontId="18" fillId="2" borderId="2" xfId="0" applyFont="1" applyFill="1" applyBorder="1" applyAlignment="1">
      <alignment horizontal="center" vertical="center" wrapText="1"/>
    </xf>
    <xf numFmtId="0" fontId="53" fillId="2" borderId="13" xfId="0" applyFont="1" applyFill="1" applyBorder="1" applyAlignment="1">
      <alignment horizontal="center" vertical="center" wrapText="1"/>
    </xf>
    <xf numFmtId="0" fontId="19" fillId="0" borderId="1" xfId="0" applyFont="1" applyFill="1" applyBorder="1" applyAlignment="1">
      <alignment horizontal="left" vertical="center"/>
    </xf>
    <xf numFmtId="0" fontId="22" fillId="19" borderId="1" xfId="0" applyFont="1" applyFill="1" applyBorder="1" applyAlignment="1" applyProtection="1">
      <alignment horizontal="center" vertical="center" wrapText="1"/>
    </xf>
    <xf numFmtId="49" fontId="20" fillId="14" borderId="2" xfId="0" applyNumberFormat="1" applyFont="1" applyFill="1" applyBorder="1" applyAlignment="1">
      <alignment horizontal="center" vertical="center" wrapText="1"/>
    </xf>
    <xf numFmtId="49" fontId="20" fillId="14" borderId="4" xfId="0" applyNumberFormat="1" applyFont="1" applyFill="1" applyBorder="1" applyAlignment="1">
      <alignment horizontal="center" vertical="center" wrapText="1"/>
    </xf>
    <xf numFmtId="49" fontId="20" fillId="7" borderId="6" xfId="0" applyNumberFormat="1" applyFont="1" applyFill="1" applyBorder="1" applyAlignment="1" applyProtection="1">
      <alignment horizontal="center" vertical="center" wrapText="1"/>
      <protection locked="0"/>
    </xf>
    <xf numFmtId="49" fontId="20" fillId="7" borderId="8" xfId="0" applyNumberFormat="1" applyFont="1" applyFill="1" applyBorder="1" applyAlignment="1" applyProtection="1">
      <alignment horizontal="center" vertical="center" wrapText="1"/>
      <protection locked="0"/>
    </xf>
    <xf numFmtId="49" fontId="20" fillId="7" borderId="5" xfId="0" applyNumberFormat="1" applyFont="1" applyFill="1" applyBorder="1" applyAlignment="1" applyProtection="1">
      <alignment horizontal="center" vertical="center" wrapText="1"/>
      <protection locked="0"/>
    </xf>
    <xf numFmtId="49" fontId="20" fillId="7" borderId="12" xfId="0" applyNumberFormat="1" applyFont="1" applyFill="1" applyBorder="1" applyAlignment="1" applyProtection="1">
      <alignment horizontal="center" vertical="center" wrapText="1"/>
      <protection locked="0"/>
    </xf>
    <xf numFmtId="49" fontId="20" fillId="7" borderId="9" xfId="0" applyNumberFormat="1" applyFont="1" applyFill="1" applyBorder="1" applyAlignment="1" applyProtection="1">
      <alignment horizontal="center" vertical="center" wrapText="1"/>
      <protection locked="0"/>
    </xf>
    <xf numFmtId="49" fontId="20" fillId="7" borderId="11" xfId="0" applyNumberFormat="1" applyFont="1" applyFill="1" applyBorder="1" applyAlignment="1" applyProtection="1">
      <alignment horizontal="center" vertical="center" wrapText="1"/>
      <protection locked="0"/>
    </xf>
    <xf numFmtId="49" fontId="20" fillId="7" borderId="2" xfId="0" applyNumberFormat="1" applyFont="1" applyFill="1" applyBorder="1" applyAlignment="1">
      <alignment horizontal="center" vertical="center" wrapText="1"/>
    </xf>
    <xf numFmtId="49" fontId="20" fillId="7" borderId="4" xfId="0" applyNumberFormat="1" applyFont="1" applyFill="1" applyBorder="1" applyAlignment="1">
      <alignment horizontal="center" vertical="center" wrapText="1"/>
    </xf>
    <xf numFmtId="0" fontId="0" fillId="2" borderId="1" xfId="0" applyFill="1" applyBorder="1"/>
    <xf numFmtId="0" fontId="0" fillId="3" borderId="2" xfId="0"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0" fontId="0" fillId="3" borderId="4" xfId="0" applyFill="1" applyBorder="1" applyAlignment="1" applyProtection="1">
      <alignment vertical="center" wrapText="1"/>
      <protection locked="0"/>
    </xf>
    <xf numFmtId="0" fontId="2" fillId="2" borderId="2" xfId="0" applyFont="1" applyFill="1" applyBorder="1"/>
    <xf numFmtId="0" fontId="2" fillId="2" borderId="3" xfId="0" applyFont="1" applyFill="1" applyBorder="1"/>
    <xf numFmtId="0" fontId="2" fillId="2" borderId="4" xfId="0" applyFont="1" applyFill="1" applyBorder="1"/>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0" fillId="3" borderId="2" xfId="0" applyFill="1" applyBorder="1" applyProtection="1">
      <protection locked="0"/>
    </xf>
    <xf numFmtId="0" fontId="0" fillId="3" borderId="3" xfId="0" applyFill="1" applyBorder="1" applyProtection="1">
      <protection locked="0"/>
    </xf>
    <xf numFmtId="0" fontId="0" fillId="3" borderId="4" xfId="0" applyFill="1" applyBorder="1" applyProtection="1">
      <protection locked="0"/>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12"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2" fillId="2" borderId="6" xfId="0" applyFont="1" applyFill="1" applyBorder="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2" fillId="2" borderId="10" xfId="0" applyFont="1" applyFill="1" applyBorder="1" applyAlignment="1">
      <alignment vertical="center"/>
    </xf>
    <xf numFmtId="0" fontId="2" fillId="2" borderId="11" xfId="0" applyFont="1" applyFill="1" applyBorder="1" applyAlignment="1">
      <alignment vertical="center"/>
    </xf>
    <xf numFmtId="0" fontId="0" fillId="3" borderId="6"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2" borderId="2" xfId="0" applyFill="1" applyBorder="1"/>
    <xf numFmtId="0" fontId="0" fillId="2" borderId="3" xfId="0" applyFill="1" applyBorder="1"/>
    <xf numFmtId="0" fontId="0" fillId="2" borderId="4" xfId="0" applyFill="1" applyBorder="1"/>
    <xf numFmtId="0" fontId="0" fillId="3" borderId="2" xfId="0" applyFill="1" applyBorder="1" applyAlignment="1" applyProtection="1">
      <alignment horizontal="left"/>
      <protection locked="0"/>
    </xf>
    <xf numFmtId="0" fontId="0" fillId="3" borderId="3" xfId="0" applyFill="1" applyBorder="1" applyAlignment="1" applyProtection="1">
      <alignment horizontal="left"/>
      <protection locked="0"/>
    </xf>
    <xf numFmtId="0" fontId="0" fillId="3" borderId="4" xfId="0" applyFill="1" applyBorder="1" applyAlignment="1" applyProtection="1">
      <alignment horizontal="left"/>
      <protection locked="0"/>
    </xf>
    <xf numFmtId="0" fontId="37" fillId="4" borderId="7" xfId="0" applyFont="1" applyFill="1" applyBorder="1" applyAlignment="1">
      <alignment horizontal="left" vertical="center"/>
    </xf>
    <xf numFmtId="0" fontId="0" fillId="2" borderId="2" xfId="0" applyFill="1" applyBorder="1" applyProtection="1">
      <protection locked="0"/>
    </xf>
    <xf numFmtId="0" fontId="0" fillId="2" borderId="3" xfId="0" applyFill="1" applyBorder="1" applyProtection="1">
      <protection locked="0"/>
    </xf>
    <xf numFmtId="0" fontId="0" fillId="2" borderId="4" xfId="0" applyFill="1" applyBorder="1" applyProtection="1">
      <protection locked="0"/>
    </xf>
    <xf numFmtId="0" fontId="26" fillId="27" borderId="2" xfId="0" applyFont="1" applyFill="1" applyBorder="1" applyAlignment="1" applyProtection="1">
      <alignment horizontal="center"/>
      <protection locked="0"/>
    </xf>
    <xf numFmtId="0" fontId="26" fillId="27" borderId="3" xfId="0" applyFont="1" applyFill="1" applyBorder="1" applyAlignment="1" applyProtection="1">
      <alignment horizontal="center"/>
      <protection locked="0"/>
    </xf>
    <xf numFmtId="0" fontId="26" fillId="27" borderId="4" xfId="0" applyFont="1" applyFill="1" applyBorder="1" applyAlignment="1" applyProtection="1">
      <alignment horizontal="center"/>
      <protection locked="0"/>
    </xf>
    <xf numFmtId="0" fontId="26" fillId="27" borderId="2" xfId="0" applyFont="1" applyFill="1" applyBorder="1" applyAlignment="1" applyProtection="1">
      <alignment horizontal="center" vertical="center" wrapText="1"/>
      <protection locked="0"/>
    </xf>
    <xf numFmtId="0" fontId="26" fillId="27" borderId="3" xfId="0" applyFont="1" applyFill="1" applyBorder="1" applyAlignment="1" applyProtection="1">
      <alignment horizontal="center" vertical="center" wrapText="1"/>
      <protection locked="0"/>
    </xf>
    <xf numFmtId="0" fontId="26" fillId="27" borderId="4" xfId="0" applyFont="1" applyFill="1" applyBorder="1" applyAlignment="1" applyProtection="1">
      <alignment horizontal="center" vertical="center" wrapText="1"/>
      <protection locked="0"/>
    </xf>
    <xf numFmtId="0" fontId="22" fillId="14" borderId="2" xfId="0" applyFont="1" applyFill="1" applyBorder="1" applyAlignment="1">
      <alignment horizontal="left" vertical="center" wrapText="1"/>
    </xf>
    <xf numFmtId="0" fontId="22" fillId="14" borderId="3" xfId="0" applyFont="1" applyFill="1" applyBorder="1" applyAlignment="1">
      <alignment horizontal="left" vertical="center" wrapText="1"/>
    </xf>
    <xf numFmtId="0" fontId="22" fillId="14" borderId="4" xfId="0" applyFont="1" applyFill="1" applyBorder="1" applyAlignment="1">
      <alignment horizontal="left" vertical="center" wrapText="1"/>
    </xf>
    <xf numFmtId="0" fontId="6" fillId="2" borderId="6"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5"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left" vertical="center" wrapText="1"/>
      <protection locked="0"/>
    </xf>
    <xf numFmtId="0" fontId="6" fillId="2" borderId="12"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10" xfId="0" applyFont="1" applyFill="1" applyBorder="1" applyAlignment="1" applyProtection="1">
      <alignment horizontal="left" vertical="center" wrapText="1"/>
      <protection locked="0"/>
    </xf>
    <xf numFmtId="0" fontId="6" fillId="2" borderId="11" xfId="0" applyFont="1" applyFill="1" applyBorder="1" applyAlignment="1" applyProtection="1">
      <alignment horizontal="left" vertical="center" wrapText="1"/>
      <protection locked="0"/>
    </xf>
    <xf numFmtId="0" fontId="30" fillId="13" borderId="10" xfId="0" applyFont="1" applyFill="1" applyBorder="1" applyAlignment="1">
      <alignment horizontal="left" vertical="center"/>
    </xf>
    <xf numFmtId="0" fontId="38" fillId="3" borderId="2" xfId="0" applyFont="1" applyFill="1" applyBorder="1" applyAlignment="1" applyProtection="1">
      <alignment vertical="center" wrapText="1"/>
      <protection locked="0"/>
    </xf>
    <xf numFmtId="0" fontId="38" fillId="3" borderId="4" xfId="0" applyFont="1" applyFill="1" applyBorder="1" applyAlignment="1" applyProtection="1">
      <alignment vertical="center" wrapText="1"/>
      <protection locked="0"/>
    </xf>
    <xf numFmtId="0" fontId="0" fillId="3" borderId="2" xfId="0" applyFill="1" applyBorder="1" applyProtection="1"/>
    <xf numFmtId="0" fontId="0" fillId="3" borderId="3" xfId="0" applyFill="1" applyBorder="1" applyProtection="1"/>
    <xf numFmtId="0" fontId="0" fillId="3" borderId="4" xfId="0" applyFill="1" applyBorder="1" applyProtection="1"/>
    <xf numFmtId="0" fontId="26" fillId="3" borderId="2" xfId="0" applyFont="1" applyFill="1" applyBorder="1" applyAlignment="1" applyProtection="1">
      <alignment horizontal="center" vertical="center"/>
    </xf>
    <xf numFmtId="0" fontId="26" fillId="3" borderId="4" xfId="0" applyFont="1" applyFill="1" applyBorder="1" applyAlignment="1" applyProtection="1">
      <alignment horizontal="center" vertical="center"/>
    </xf>
    <xf numFmtId="0" fontId="0" fillId="3" borderId="6" xfId="0" applyFill="1" applyBorder="1" applyAlignment="1" applyProtection="1">
      <alignment horizontal="left" vertical="center" wrapText="1"/>
    </xf>
    <xf numFmtId="0" fontId="0" fillId="3" borderId="7" xfId="0" applyFill="1" applyBorder="1" applyAlignment="1" applyProtection="1">
      <alignment horizontal="left" vertical="center" wrapText="1"/>
    </xf>
    <xf numFmtId="0" fontId="0" fillId="3" borderId="8" xfId="0" applyFill="1" applyBorder="1" applyAlignment="1" applyProtection="1">
      <alignment horizontal="left" vertical="center" wrapText="1"/>
    </xf>
    <xf numFmtId="0" fontId="0" fillId="3" borderId="9" xfId="0" applyFill="1" applyBorder="1" applyAlignment="1" applyProtection="1">
      <alignment horizontal="left" vertical="center" wrapText="1"/>
    </xf>
    <xf numFmtId="0" fontId="0" fillId="3" borderId="10" xfId="0" applyFill="1" applyBorder="1" applyAlignment="1" applyProtection="1">
      <alignment horizontal="left" vertical="center" wrapText="1"/>
    </xf>
    <xf numFmtId="0" fontId="0" fillId="3" borderId="11" xfId="0" applyFill="1" applyBorder="1" applyAlignment="1" applyProtection="1">
      <alignment horizontal="left" vertical="center" wrapText="1"/>
    </xf>
    <xf numFmtId="0" fontId="13" fillId="4" borderId="7" xfId="0" applyFont="1" applyFill="1" applyBorder="1" applyAlignment="1">
      <alignment horizontal="left" vertical="center"/>
    </xf>
    <xf numFmtId="0" fontId="30" fillId="4" borderId="10" xfId="0" applyFont="1" applyFill="1" applyBorder="1" applyAlignment="1">
      <alignment horizontal="center" vertical="center" wrapText="1"/>
    </xf>
    <xf numFmtId="0" fontId="43" fillId="3" borderId="2" xfId="0" applyFont="1" applyFill="1" applyBorder="1" applyAlignment="1">
      <alignment horizontal="center" vertical="center" wrapText="1"/>
    </xf>
    <xf numFmtId="0" fontId="43" fillId="3" borderId="4" xfId="0" applyFont="1" applyFill="1" applyBorder="1" applyAlignment="1">
      <alignment horizontal="center" vertical="center" wrapText="1"/>
    </xf>
    <xf numFmtId="0" fontId="2" fillId="2" borderId="6" xfId="0" applyFont="1" applyFill="1" applyBorder="1" applyAlignment="1" applyProtection="1">
      <alignment vertical="center"/>
    </xf>
    <xf numFmtId="0" fontId="2" fillId="2" borderId="7" xfId="0" applyFont="1" applyFill="1" applyBorder="1" applyAlignment="1" applyProtection="1">
      <alignment vertical="center"/>
    </xf>
    <xf numFmtId="0" fontId="2" fillId="2" borderId="8" xfId="0" applyFont="1" applyFill="1" applyBorder="1" applyAlignment="1" applyProtection="1">
      <alignment vertical="center"/>
    </xf>
    <xf numFmtId="0" fontId="2" fillId="2" borderId="9" xfId="0" applyFont="1" applyFill="1" applyBorder="1" applyAlignment="1" applyProtection="1">
      <alignment vertical="center"/>
    </xf>
    <xf numFmtId="0" fontId="2" fillId="2" borderId="10" xfId="0" applyFont="1" applyFill="1" applyBorder="1" applyAlignment="1" applyProtection="1">
      <alignment vertical="center"/>
    </xf>
    <xf numFmtId="0" fontId="2" fillId="2" borderId="11" xfId="0" applyFont="1" applyFill="1" applyBorder="1" applyAlignment="1" applyProtection="1">
      <alignment vertical="center"/>
    </xf>
    <xf numFmtId="0" fontId="33" fillId="3" borderId="2" xfId="0" applyFont="1" applyFill="1" applyBorder="1" applyAlignment="1">
      <alignment horizontal="center" vertical="center" wrapText="1"/>
    </xf>
    <xf numFmtId="0" fontId="33" fillId="3" borderId="4" xfId="0" applyFont="1" applyFill="1" applyBorder="1" applyAlignment="1">
      <alignment horizontal="center" vertical="center" wrapText="1"/>
    </xf>
    <xf numFmtId="0" fontId="29" fillId="2" borderId="6" xfId="0" applyFont="1" applyFill="1" applyBorder="1" applyAlignment="1">
      <alignment horizontal="center" vertical="center"/>
    </xf>
    <xf numFmtId="0" fontId="29" fillId="2" borderId="7"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5"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12" xfId="0" applyFont="1" applyFill="1" applyBorder="1" applyAlignment="1">
      <alignment horizontal="center" vertical="center"/>
    </xf>
    <xf numFmtId="0" fontId="0" fillId="2" borderId="2" xfId="0" applyFill="1" applyBorder="1" applyProtection="1"/>
    <xf numFmtId="0" fontId="0" fillId="2" borderId="3" xfId="0" applyFill="1" applyBorder="1" applyProtection="1"/>
    <xf numFmtId="0" fontId="0" fillId="2" borderId="4" xfId="0" applyFill="1" applyBorder="1" applyProtection="1"/>
    <xf numFmtId="0" fontId="0" fillId="19" borderId="1" xfId="0" applyFill="1" applyBorder="1" applyAlignment="1">
      <alignment horizontal="left" vertical="center"/>
    </xf>
    <xf numFmtId="0" fontId="37" fillId="30" borderId="1" xfId="0" applyFont="1" applyFill="1" applyBorder="1" applyAlignment="1">
      <alignment horizontal="left" vertical="center" wrapText="1"/>
    </xf>
    <xf numFmtId="0" fontId="19" fillId="20" borderId="1" xfId="0" applyFont="1" applyFill="1" applyBorder="1" applyAlignment="1">
      <alignment horizontal="left" vertical="center" wrapText="1"/>
    </xf>
    <xf numFmtId="0" fontId="26" fillId="27" borderId="1" xfId="0" applyFont="1" applyFill="1" applyBorder="1" applyAlignment="1">
      <alignment horizontal="center" vertical="center"/>
    </xf>
    <xf numFmtId="0" fontId="30" fillId="30" borderId="2" xfId="0" applyFont="1" applyFill="1" applyBorder="1" applyAlignment="1">
      <alignment horizontal="left" vertical="center" wrapText="1"/>
    </xf>
    <xf numFmtId="0" fontId="30" fillId="30" borderId="3" xfId="0" applyFont="1" applyFill="1" applyBorder="1" applyAlignment="1">
      <alignment horizontal="left" vertical="center" wrapText="1"/>
    </xf>
    <xf numFmtId="0" fontId="30" fillId="30" borderId="4" xfId="0" applyFont="1" applyFill="1" applyBorder="1" applyAlignment="1">
      <alignment horizontal="left" vertical="center" wrapText="1"/>
    </xf>
    <xf numFmtId="0" fontId="29" fillId="10" borderId="6" xfId="0" applyFont="1" applyFill="1" applyBorder="1" applyAlignment="1">
      <alignment horizontal="center" vertical="center"/>
    </xf>
    <xf numFmtId="0" fontId="29" fillId="10" borderId="7"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5"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12" xfId="0" applyFont="1" applyFill="1" applyBorder="1" applyAlignment="1">
      <alignment horizontal="center" vertical="center"/>
    </xf>
    <xf numFmtId="0" fontId="19" fillId="10" borderId="5" xfId="0" applyFont="1" applyFill="1" applyBorder="1" applyAlignment="1">
      <alignment horizontal="center" vertical="center"/>
    </xf>
    <xf numFmtId="0" fontId="19" fillId="10" borderId="0" xfId="0" applyFont="1" applyFill="1" applyBorder="1" applyAlignment="1">
      <alignment horizontal="center" vertical="center"/>
    </xf>
    <xf numFmtId="0" fontId="19" fillId="10" borderId="12" xfId="0" applyFont="1" applyFill="1" applyBorder="1" applyAlignment="1">
      <alignment horizontal="center" vertical="center"/>
    </xf>
    <xf numFmtId="0" fontId="26" fillId="27" borderId="1" xfId="0" applyFont="1" applyFill="1" applyBorder="1" applyAlignment="1">
      <alignment horizontal="center"/>
    </xf>
    <xf numFmtId="0" fontId="19" fillId="20" borderId="1" xfId="0" applyFont="1" applyFill="1" applyBorder="1" applyAlignment="1">
      <alignment vertical="center" wrapText="1"/>
    </xf>
    <xf numFmtId="0" fontId="26" fillId="26" borderId="1" xfId="0" applyFont="1" applyFill="1" applyBorder="1" applyAlignment="1" applyProtection="1">
      <alignment horizontal="center"/>
      <protection locked="0"/>
    </xf>
    <xf numFmtId="0" fontId="0" fillId="2" borderId="1" xfId="0" applyFill="1" applyBorder="1" applyProtection="1"/>
    <xf numFmtId="0" fontId="2" fillId="2" borderId="1" xfId="0" applyFont="1" applyFill="1" applyBorder="1" applyAlignment="1" applyProtection="1">
      <alignment vertical="center"/>
    </xf>
    <xf numFmtId="0" fontId="2" fillId="2" borderId="2" xfId="0" applyFont="1" applyFill="1" applyBorder="1" applyProtection="1"/>
    <xf numFmtId="0" fontId="2" fillId="2" borderId="4" xfId="0" applyFont="1" applyFill="1" applyBorder="1" applyProtection="1"/>
    <xf numFmtId="0" fontId="26" fillId="26" borderId="10" xfId="0" applyFont="1" applyFill="1" applyBorder="1" applyAlignment="1">
      <alignment horizontal="left" vertical="center"/>
    </xf>
    <xf numFmtId="0" fontId="26" fillId="26" borderId="0" xfId="0" applyFont="1" applyFill="1" applyBorder="1" applyAlignment="1">
      <alignment horizontal="left" vertical="center"/>
    </xf>
    <xf numFmtId="0" fontId="54" fillId="4" borderId="7" xfId="0" applyFont="1" applyFill="1" applyBorder="1" applyAlignment="1">
      <alignment horizontal="left" vertical="center"/>
    </xf>
    <xf numFmtId="0" fontId="0" fillId="3" borderId="2" xfId="0" applyFill="1" applyBorder="1" applyAlignment="1" applyProtection="1">
      <alignment vertical="center" wrapText="1"/>
    </xf>
    <xf numFmtId="0" fontId="0" fillId="3" borderId="3" xfId="0" applyFill="1" applyBorder="1" applyAlignment="1" applyProtection="1">
      <alignment vertical="center" wrapText="1"/>
    </xf>
    <xf numFmtId="0" fontId="26" fillId="26" borderId="2" xfId="0" applyFont="1" applyFill="1" applyBorder="1" applyAlignment="1" applyProtection="1">
      <alignment horizontal="center" vertical="center"/>
      <protection locked="0"/>
    </xf>
    <xf numFmtId="0" fontId="26" fillId="26" borderId="4" xfId="0" applyFont="1" applyFill="1" applyBorder="1" applyAlignment="1" applyProtection="1">
      <alignment horizontal="center" vertical="center"/>
      <protection locked="0"/>
    </xf>
    <xf numFmtId="0" fontId="0" fillId="3" borderId="4" xfId="0" applyFill="1" applyBorder="1" applyAlignment="1" applyProtection="1">
      <alignment vertical="center" wrapText="1"/>
    </xf>
    <xf numFmtId="0" fontId="52" fillId="4" borderId="10" xfId="0" applyFont="1" applyFill="1" applyBorder="1" applyAlignment="1">
      <alignment horizontal="left" vertical="center"/>
    </xf>
    <xf numFmtId="0" fontId="52" fillId="4" borderId="0" xfId="0" applyFont="1" applyFill="1" applyBorder="1" applyAlignment="1">
      <alignment horizontal="left" vertical="center"/>
    </xf>
    <xf numFmtId="0" fontId="54" fillId="4" borderId="6" xfId="0" applyFont="1" applyFill="1" applyBorder="1" applyAlignment="1">
      <alignment horizontal="left" vertical="center"/>
    </xf>
    <xf numFmtId="0" fontId="54" fillId="4" borderId="8" xfId="0" applyFont="1" applyFill="1" applyBorder="1" applyAlignment="1">
      <alignment horizontal="left" vertical="center"/>
    </xf>
    <xf numFmtId="0" fontId="0" fillId="4" borderId="9" xfId="0" applyFill="1" applyBorder="1"/>
    <xf numFmtId="0" fontId="0" fillId="4" borderId="10" xfId="0" applyFill="1" applyBorder="1"/>
    <xf numFmtId="0" fontId="0" fillId="4" borderId="11" xfId="0" applyFill="1" applyBorder="1"/>
    <xf numFmtId="0" fontId="2" fillId="2" borderId="2" xfId="0" applyFont="1" applyFill="1" applyBorder="1" applyAlignment="1" applyProtection="1">
      <alignment vertical="center"/>
    </xf>
    <xf numFmtId="0" fontId="2" fillId="2" borderId="3" xfId="0" applyFont="1" applyFill="1" applyBorder="1" applyAlignment="1" applyProtection="1">
      <alignment vertical="center"/>
    </xf>
    <xf numFmtId="0" fontId="2" fillId="2" borderId="4" xfId="0" applyFont="1" applyFill="1" applyBorder="1" applyAlignment="1" applyProtection="1">
      <alignment vertical="center"/>
    </xf>
    <xf numFmtId="0" fontId="26" fillId="15" borderId="2" xfId="0" applyFont="1" applyFill="1" applyBorder="1" applyAlignment="1">
      <alignment horizontal="center" vertical="center"/>
    </xf>
    <xf numFmtId="0" fontId="26" fillId="15" borderId="3" xfId="0" applyFont="1" applyFill="1" applyBorder="1" applyAlignment="1">
      <alignment horizontal="center" vertical="center"/>
    </xf>
    <xf numFmtId="0" fontId="26" fillId="15" borderId="4" xfId="0" applyFont="1" applyFill="1" applyBorder="1" applyAlignment="1">
      <alignment horizontal="center" vertical="center"/>
    </xf>
    <xf numFmtId="0" fontId="42" fillId="5" borderId="0" xfId="0" applyFont="1" applyFill="1" applyAlignment="1">
      <alignment horizontal="left" vertical="center"/>
    </xf>
    <xf numFmtId="0" fontId="41" fillId="22" borderId="2" xfId="0" applyFont="1" applyFill="1" applyBorder="1"/>
    <xf numFmtId="0" fontId="41" fillId="22" borderId="3" xfId="0" applyFont="1" applyFill="1" applyBorder="1"/>
    <xf numFmtId="0" fontId="41" fillId="22" borderId="4" xfId="0" applyFont="1" applyFill="1" applyBorder="1"/>
    <xf numFmtId="0" fontId="0" fillId="22" borderId="2" xfId="0" applyFill="1" applyBorder="1" applyAlignment="1">
      <alignment horizontal="center" vertical="center"/>
    </xf>
    <xf numFmtId="0" fontId="0" fillId="22" borderId="3" xfId="0" applyFill="1" applyBorder="1" applyAlignment="1">
      <alignment horizontal="center" vertical="center"/>
    </xf>
    <xf numFmtId="0" fontId="0" fillId="22" borderId="4" xfId="0" applyFill="1" applyBorder="1" applyAlignment="1">
      <alignment horizontal="center" vertical="center"/>
    </xf>
    <xf numFmtId="0" fontId="15" fillId="27" borderId="2" xfId="0" applyFont="1" applyFill="1" applyBorder="1" applyAlignment="1">
      <alignment horizontal="center" vertical="center"/>
    </xf>
    <xf numFmtId="0" fontId="15" fillId="27" borderId="3" xfId="0" applyFont="1" applyFill="1" applyBorder="1" applyAlignment="1">
      <alignment horizontal="center" vertical="center"/>
    </xf>
    <xf numFmtId="0" fontId="15" fillId="27" borderId="4" xfId="0" applyFont="1" applyFill="1" applyBorder="1" applyAlignment="1">
      <alignment horizontal="center" vertical="center"/>
    </xf>
    <xf numFmtId="0" fontId="21" fillId="8" borderId="2" xfId="0" applyFont="1" applyFill="1" applyBorder="1" applyAlignment="1">
      <alignment horizontal="center" vertical="center"/>
    </xf>
    <xf numFmtId="0" fontId="21" fillId="8" borderId="3" xfId="0" applyFont="1" applyFill="1" applyBorder="1" applyAlignment="1">
      <alignment horizontal="center" vertical="center"/>
    </xf>
    <xf numFmtId="0" fontId="21" fillId="8" borderId="4" xfId="0" applyFont="1" applyFill="1" applyBorder="1" applyAlignment="1">
      <alignment horizontal="center" vertical="center"/>
    </xf>
    <xf numFmtId="0" fontId="2" fillId="22" borderId="2" xfId="0" applyFont="1" applyFill="1" applyBorder="1" applyAlignment="1">
      <alignment horizontal="center" vertical="center"/>
    </xf>
    <xf numFmtId="0" fontId="2" fillId="22" borderId="3" xfId="0" applyFont="1" applyFill="1" applyBorder="1" applyAlignment="1">
      <alignment horizontal="center" vertical="center"/>
    </xf>
    <xf numFmtId="0" fontId="59" fillId="27" borderId="2" xfId="0" applyFont="1" applyFill="1" applyBorder="1" applyAlignment="1">
      <alignment horizontal="center" vertical="center"/>
    </xf>
    <xf numFmtId="0" fontId="59" fillId="27" borderId="3" xfId="0" applyFont="1" applyFill="1" applyBorder="1" applyAlignment="1">
      <alignment horizontal="center" vertical="center"/>
    </xf>
    <xf numFmtId="0" fontId="59" fillId="27" borderId="4" xfId="0" applyFont="1" applyFill="1" applyBorder="1" applyAlignment="1">
      <alignment horizontal="center" vertical="center"/>
    </xf>
    <xf numFmtId="0" fontId="59" fillId="26" borderId="2" xfId="0" applyFont="1" applyFill="1" applyBorder="1" applyAlignment="1">
      <alignment horizontal="center" vertical="center"/>
    </xf>
    <xf numFmtId="0" fontId="59" fillId="26" borderId="3" xfId="0" applyFont="1" applyFill="1" applyBorder="1" applyAlignment="1">
      <alignment horizontal="center" vertical="center"/>
    </xf>
    <xf numFmtId="0" fontId="59" fillId="26" borderId="4" xfId="0" applyFont="1" applyFill="1" applyBorder="1" applyAlignment="1">
      <alignment horizontal="center" vertical="center"/>
    </xf>
    <xf numFmtId="0" fontId="25" fillId="22" borderId="2" xfId="0" applyFont="1" applyFill="1" applyBorder="1" applyAlignment="1">
      <alignment vertical="center" wrapText="1"/>
    </xf>
    <xf numFmtId="0" fontId="25" fillId="22" borderId="3" xfId="0" applyFont="1" applyFill="1" applyBorder="1" applyAlignment="1">
      <alignment vertical="center" wrapText="1"/>
    </xf>
    <xf numFmtId="0" fontId="25" fillId="22" borderId="4" xfId="0" applyFont="1" applyFill="1" applyBorder="1" applyAlignment="1">
      <alignment vertical="center" wrapText="1"/>
    </xf>
    <xf numFmtId="0" fontId="33" fillId="0" borderId="1" xfId="0" applyFont="1" applyBorder="1" applyAlignment="1">
      <alignment horizontal="center" vertical="center"/>
    </xf>
    <xf numFmtId="0" fontId="26" fillId="35" borderId="2" xfId="0" applyFont="1" applyFill="1" applyBorder="1" applyAlignment="1">
      <alignment horizontal="center" vertical="center"/>
    </xf>
    <xf numFmtId="0" fontId="26" fillId="35" borderId="3" xfId="0" applyFont="1" applyFill="1" applyBorder="1" applyAlignment="1">
      <alignment horizontal="center" vertical="center"/>
    </xf>
    <xf numFmtId="0" fontId="26" fillId="35" borderId="4" xfId="0" applyFont="1" applyFill="1" applyBorder="1" applyAlignment="1">
      <alignment horizontal="center" vertical="center"/>
    </xf>
    <xf numFmtId="0" fontId="21" fillId="26" borderId="1" xfId="0" applyFont="1" applyFill="1" applyBorder="1" applyAlignment="1">
      <alignment horizontal="center" vertical="center"/>
    </xf>
    <xf numFmtId="0" fontId="56" fillId="32" borderId="2" xfId="0" applyFont="1" applyFill="1" applyBorder="1" applyAlignment="1">
      <alignment horizontal="center" vertical="center" wrapText="1"/>
    </xf>
    <xf numFmtId="0" fontId="56" fillId="32" borderId="3" xfId="0" applyFont="1" applyFill="1" applyBorder="1" applyAlignment="1">
      <alignment horizontal="center" vertical="center" wrapText="1"/>
    </xf>
    <xf numFmtId="0" fontId="56" fillId="32" borderId="4" xfId="0" applyFont="1" applyFill="1" applyBorder="1" applyAlignment="1">
      <alignment horizontal="center" vertical="center" wrapText="1"/>
    </xf>
    <xf numFmtId="0" fontId="27" fillId="0" borderId="2"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15" fillId="21" borderId="2" xfId="0" applyFont="1" applyFill="1" applyBorder="1" applyAlignment="1">
      <alignment horizontal="center" vertical="center"/>
    </xf>
    <xf numFmtId="0" fontId="15" fillId="21" borderId="3" xfId="0" applyFont="1" applyFill="1" applyBorder="1" applyAlignment="1">
      <alignment horizontal="center" vertical="center"/>
    </xf>
    <xf numFmtId="0" fontId="15" fillId="21" borderId="4" xfId="0" applyFont="1" applyFill="1" applyBorder="1" applyAlignment="1">
      <alignment horizontal="center" vertical="center"/>
    </xf>
    <xf numFmtId="0" fontId="33" fillId="21" borderId="2" xfId="0" applyFont="1" applyFill="1" applyBorder="1" applyAlignment="1">
      <alignment horizontal="center" vertical="center" wrapText="1"/>
    </xf>
    <xf numFmtId="0" fontId="33" fillId="21" borderId="3" xfId="0" applyFont="1" applyFill="1" applyBorder="1" applyAlignment="1">
      <alignment horizontal="center" vertical="center" wrapText="1"/>
    </xf>
    <xf numFmtId="0" fontId="33" fillId="21" borderId="4" xfId="0" applyFont="1" applyFill="1" applyBorder="1" applyAlignment="1">
      <alignment horizontal="center" vertical="center" wrapText="1"/>
    </xf>
    <xf numFmtId="0" fontId="27" fillId="0" borderId="2" xfId="0" applyFont="1" applyFill="1" applyBorder="1" applyAlignment="1">
      <alignment horizontal="center" vertical="center"/>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5" fillId="11" borderId="2" xfId="0" applyFont="1" applyFill="1" applyBorder="1"/>
    <xf numFmtId="0" fontId="25" fillId="11" borderId="3" xfId="0" applyFont="1" applyFill="1" applyBorder="1"/>
    <xf numFmtId="0" fontId="19" fillId="0" borderId="2" xfId="0" applyFont="1" applyBorder="1"/>
    <xf numFmtId="0" fontId="19" fillId="0" borderId="3" xfId="0" applyFont="1" applyBorder="1"/>
    <xf numFmtId="0" fontId="19" fillId="0" borderId="4" xfId="0" applyFont="1" applyBorder="1"/>
    <xf numFmtId="0" fontId="3" fillId="0" borderId="2" xfId="0" applyFont="1" applyBorder="1"/>
    <xf numFmtId="0" fontId="3" fillId="0" borderId="3" xfId="0" applyFont="1" applyBorder="1"/>
    <xf numFmtId="0" fontId="3" fillId="0" borderId="4" xfId="0" applyFont="1" applyBorder="1"/>
    <xf numFmtId="0" fontId="2" fillId="6" borderId="2" xfId="0" applyFont="1" applyFill="1" applyBorder="1"/>
    <xf numFmtId="0" fontId="2" fillId="6" borderId="3" xfId="0" applyFont="1" applyFill="1" applyBorder="1"/>
    <xf numFmtId="0" fontId="2" fillId="6" borderId="4" xfId="0" applyFont="1" applyFill="1" applyBorder="1"/>
    <xf numFmtId="0" fontId="43" fillId="0" borderId="2" xfId="0" applyFont="1" applyFill="1" applyBorder="1" applyAlignment="1">
      <alignment horizontal="center" vertical="center"/>
    </xf>
    <xf numFmtId="0" fontId="43" fillId="0" borderId="3" xfId="0" applyFont="1" applyFill="1" applyBorder="1" applyAlignment="1">
      <alignment horizontal="center" vertical="center"/>
    </xf>
    <xf numFmtId="0" fontId="43" fillId="0" borderId="4" xfId="0" applyFont="1" applyFill="1" applyBorder="1" applyAlignment="1">
      <alignment horizontal="center" vertical="center"/>
    </xf>
    <xf numFmtId="0" fontId="55" fillId="31" borderId="10" xfId="0" applyFont="1" applyFill="1" applyBorder="1" applyAlignment="1">
      <alignment horizontal="center" vertical="center"/>
    </xf>
    <xf numFmtId="0" fontId="41" fillId="0" borderId="2" xfId="0" applyFont="1" applyBorder="1"/>
    <xf numFmtId="0" fontId="41" fillId="0" borderId="3" xfId="0" applyFont="1" applyBorder="1"/>
    <xf numFmtId="0" fontId="41" fillId="0" borderId="4" xfId="0" applyFont="1" applyBorder="1"/>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12" borderId="2" xfId="0" applyFont="1" applyFill="1" applyBorder="1" applyAlignment="1">
      <alignment horizontal="center" vertical="center"/>
    </xf>
    <xf numFmtId="0" fontId="15" fillId="12" borderId="3" xfId="0" applyFont="1" applyFill="1" applyBorder="1" applyAlignment="1">
      <alignment horizontal="center" vertical="center"/>
    </xf>
    <xf numFmtId="0" fontId="15" fillId="12" borderId="4" xfId="0" applyFont="1" applyFill="1" applyBorder="1" applyAlignment="1">
      <alignment horizontal="center" vertical="center"/>
    </xf>
    <xf numFmtId="0" fontId="55" fillId="31" borderId="2" xfId="0" applyFont="1" applyFill="1" applyBorder="1" applyAlignment="1">
      <alignment horizontal="right"/>
    </xf>
    <xf numFmtId="0" fontId="55" fillId="31" borderId="3" xfId="0" applyFont="1" applyFill="1" applyBorder="1" applyAlignment="1">
      <alignment horizontal="right"/>
    </xf>
    <xf numFmtId="0" fontId="55" fillId="31" borderId="4" xfId="0" applyFont="1" applyFill="1" applyBorder="1" applyAlignment="1">
      <alignment horizontal="right"/>
    </xf>
    <xf numFmtId="0" fontId="15" fillId="31" borderId="2" xfId="0" applyFont="1" applyFill="1" applyBorder="1" applyAlignment="1">
      <alignment horizontal="center" vertical="center"/>
    </xf>
    <xf numFmtId="0" fontId="15" fillId="31" borderId="3" xfId="0" applyFont="1" applyFill="1" applyBorder="1" applyAlignment="1">
      <alignment horizontal="center" vertical="center"/>
    </xf>
    <xf numFmtId="0" fontId="15" fillId="31" borderId="4" xfId="0" applyFont="1" applyFill="1" applyBorder="1" applyAlignment="1">
      <alignment horizontal="center" vertical="center"/>
    </xf>
    <xf numFmtId="0" fontId="25" fillId="12" borderId="2" xfId="0" applyFont="1" applyFill="1" applyBorder="1"/>
    <xf numFmtId="0" fontId="25" fillId="12" borderId="3" xfId="0" applyFont="1" applyFill="1" applyBorder="1"/>
    <xf numFmtId="0" fontId="0" fillId="12" borderId="3" xfId="0" applyFill="1" applyBorder="1"/>
    <xf numFmtId="0" fontId="0" fillId="12" borderId="4" xfId="0" applyFill="1" applyBorder="1"/>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5" fillId="9" borderId="2" xfId="0" applyFont="1" applyFill="1" applyBorder="1" applyAlignment="1">
      <alignment horizontal="center"/>
    </xf>
    <xf numFmtId="0" fontId="25" fillId="9" borderId="3" xfId="0" applyFont="1" applyFill="1" applyBorder="1" applyAlignment="1">
      <alignment horizontal="center"/>
    </xf>
    <xf numFmtId="0" fontId="2" fillId="9" borderId="2" xfId="0" applyFont="1" applyFill="1" applyBorder="1"/>
    <xf numFmtId="0" fontId="2" fillId="9" borderId="3" xfId="0" applyFont="1" applyFill="1" applyBorder="1"/>
    <xf numFmtId="0" fontId="2" fillId="9" borderId="4" xfId="0" applyFont="1" applyFill="1" applyBorder="1"/>
    <xf numFmtId="0" fontId="0" fillId="0" borderId="2" xfId="0" applyBorder="1"/>
    <xf numFmtId="0" fontId="0" fillId="0" borderId="3" xfId="0" applyBorder="1"/>
    <xf numFmtId="0" fontId="0" fillId="0" borderId="4" xfId="0" applyBorder="1"/>
    <xf numFmtId="0" fontId="28" fillId="4" borderId="7" xfId="0" applyFont="1" applyFill="1" applyBorder="1" applyAlignment="1">
      <alignment horizontal="left" vertical="center"/>
    </xf>
    <xf numFmtId="0" fontId="21" fillId="3" borderId="2" xfId="0" applyFont="1" applyFill="1" applyBorder="1" applyAlignment="1" applyProtection="1">
      <alignment horizontal="center"/>
      <protection locked="0"/>
    </xf>
    <xf numFmtId="0" fontId="21" fillId="3" borderId="3" xfId="0" applyFont="1" applyFill="1" applyBorder="1" applyAlignment="1" applyProtection="1">
      <alignment horizontal="center"/>
      <protection locked="0"/>
    </xf>
    <xf numFmtId="0" fontId="21" fillId="3" borderId="4" xfId="0" applyFont="1" applyFill="1" applyBorder="1" applyAlignment="1" applyProtection="1">
      <alignment horizontal="center"/>
      <protection locked="0"/>
    </xf>
    <xf numFmtId="0" fontId="21" fillId="3" borderId="2" xfId="0" applyFont="1" applyFill="1" applyBorder="1" applyAlignment="1" applyProtection="1">
      <alignment horizontal="center" vertical="center"/>
      <protection locked="0"/>
    </xf>
    <xf numFmtId="0" fontId="21" fillId="3" borderId="3" xfId="0" applyFont="1" applyFill="1" applyBorder="1" applyAlignment="1" applyProtection="1">
      <alignment horizontal="center" vertical="center"/>
      <protection locked="0"/>
    </xf>
    <xf numFmtId="0" fontId="21" fillId="3" borderId="4" xfId="0" applyFont="1" applyFill="1" applyBorder="1" applyAlignment="1" applyProtection="1">
      <alignment horizontal="center" vertical="center"/>
      <protection locked="0"/>
    </xf>
    <xf numFmtId="0" fontId="29" fillId="2" borderId="0" xfId="0" applyFont="1" applyFill="1" applyAlignment="1">
      <alignment horizontal="center" vertical="center"/>
    </xf>
    <xf numFmtId="0" fontId="29" fillId="2" borderId="10" xfId="0" applyFont="1" applyFill="1" applyBorder="1" applyAlignment="1">
      <alignment horizontal="center" vertical="center"/>
    </xf>
    <xf numFmtId="0" fontId="40" fillId="31" borderId="0" xfId="0" applyFont="1" applyFill="1" applyAlignment="1">
      <alignment horizontal="left" vertical="center"/>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40" fillId="30" borderId="0" xfId="0" applyFont="1" applyFill="1"/>
    <xf numFmtId="0" fontId="2" fillId="11" borderId="2" xfId="0" applyFont="1" applyFill="1" applyBorder="1"/>
    <xf numFmtId="0" fontId="2" fillId="11" borderId="3" xfId="0" applyFont="1" applyFill="1" applyBorder="1"/>
    <xf numFmtId="0" fontId="2" fillId="11" borderId="4" xfId="0" applyFont="1" applyFill="1" applyBorder="1"/>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55" fillId="31" borderId="2" xfId="0" applyFont="1" applyFill="1" applyBorder="1" applyAlignment="1">
      <alignment horizontal="center" vertical="center"/>
    </xf>
    <xf numFmtId="0" fontId="55" fillId="31" borderId="3" xfId="0" applyFont="1" applyFill="1" applyBorder="1" applyAlignment="1">
      <alignment horizontal="center" vertical="center"/>
    </xf>
    <xf numFmtId="0" fontId="55" fillId="31" borderId="4" xfId="0" applyFont="1" applyFill="1" applyBorder="1" applyAlignment="1">
      <alignment horizontal="center" vertical="center"/>
    </xf>
    <xf numFmtId="0" fontId="15" fillId="9" borderId="2" xfId="0" applyFont="1" applyFill="1" applyBorder="1" applyAlignment="1">
      <alignment horizontal="center" vertical="center"/>
    </xf>
    <xf numFmtId="0" fontId="15" fillId="9" borderId="3" xfId="0" applyFont="1" applyFill="1" applyBorder="1" applyAlignment="1">
      <alignment horizontal="center" vertical="center"/>
    </xf>
    <xf numFmtId="0" fontId="15" fillId="9" borderId="4" xfId="0" applyFont="1" applyFill="1" applyBorder="1" applyAlignment="1">
      <alignment horizontal="center" vertical="center"/>
    </xf>
    <xf numFmtId="0" fontId="0" fillId="11" borderId="3" xfId="0" applyFill="1" applyBorder="1"/>
    <xf numFmtId="0" fontId="0" fillId="11" borderId="4" xfId="0" applyFill="1" applyBorder="1"/>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0" fillId="33" borderId="0" xfId="0" applyFont="1" applyFill="1" applyAlignment="1">
      <alignment horizontal="left" vertical="center"/>
    </xf>
    <xf numFmtId="0" fontId="2" fillId="22" borderId="4" xfId="0" applyFont="1" applyFill="1" applyBorder="1" applyAlignment="1">
      <alignment horizontal="center" vertical="center"/>
    </xf>
    <xf numFmtId="0" fontId="0" fillId="9" borderId="2" xfId="0" applyFill="1" applyBorder="1" applyAlignment="1">
      <alignment horizontal="center"/>
    </xf>
    <xf numFmtId="0" fontId="0" fillId="9" borderId="3" xfId="0" applyFill="1" applyBorder="1" applyAlignment="1">
      <alignment horizontal="center"/>
    </xf>
    <xf numFmtId="0" fontId="0" fillId="9" borderId="4" xfId="0" applyFill="1" applyBorder="1" applyAlignment="1">
      <alignment horizontal="center"/>
    </xf>
    <xf numFmtId="0" fontId="15" fillId="11" borderId="2" xfId="0" applyFont="1" applyFill="1" applyBorder="1" applyAlignment="1">
      <alignment horizontal="center" vertical="center"/>
    </xf>
    <xf numFmtId="0" fontId="15" fillId="11" borderId="3" xfId="0" applyFont="1" applyFill="1" applyBorder="1" applyAlignment="1">
      <alignment horizontal="center" vertical="center"/>
    </xf>
    <xf numFmtId="0" fontId="15" fillId="11" borderId="4" xfId="0" applyFont="1" applyFill="1" applyBorder="1" applyAlignment="1">
      <alignment horizontal="center" vertical="center"/>
    </xf>
    <xf numFmtId="0" fontId="25" fillId="6" borderId="2" xfId="0" applyFont="1" applyFill="1" applyBorder="1" applyAlignment="1">
      <alignment horizontal="center"/>
    </xf>
    <xf numFmtId="0" fontId="25" fillId="6" borderId="3" xfId="0" applyFont="1" applyFill="1" applyBorder="1" applyAlignment="1">
      <alignment horizontal="center"/>
    </xf>
    <xf numFmtId="0" fontId="25" fillId="6" borderId="4" xfId="0" applyFont="1" applyFill="1" applyBorder="1" applyAlignment="1">
      <alignment horizontal="center"/>
    </xf>
    <xf numFmtId="0" fontId="2" fillId="12" borderId="2" xfId="0" applyFont="1" applyFill="1" applyBorder="1"/>
    <xf numFmtId="0" fontId="2" fillId="12" borderId="3" xfId="0" applyFont="1" applyFill="1" applyBorder="1"/>
    <xf numFmtId="0" fontId="2" fillId="12" borderId="4" xfId="0" applyFont="1" applyFill="1" applyBorder="1"/>
    <xf numFmtId="0" fontId="15" fillId="6" borderId="2" xfId="0" applyFont="1" applyFill="1" applyBorder="1" applyAlignment="1">
      <alignment horizontal="center" vertical="center"/>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63" fillId="27" borderId="2" xfId="0" applyFont="1" applyFill="1" applyBorder="1" applyAlignment="1">
      <alignment vertical="center" wrapText="1"/>
    </xf>
    <xf numFmtId="0" fontId="63" fillId="27" borderId="3" xfId="0" applyFont="1" applyFill="1" applyBorder="1" applyAlignment="1">
      <alignment vertical="center" wrapText="1"/>
    </xf>
    <xf numFmtId="0" fontId="63" fillId="27" borderId="4" xfId="0" applyFont="1" applyFill="1" applyBorder="1" applyAlignment="1">
      <alignment vertical="center" wrapText="1"/>
    </xf>
    <xf numFmtId="0" fontId="33" fillId="27" borderId="1" xfId="0" applyFont="1" applyFill="1" applyBorder="1" applyAlignment="1">
      <alignment horizontal="center" vertical="center"/>
    </xf>
    <xf numFmtId="0" fontId="56" fillId="21" borderId="1" xfId="0" applyFont="1" applyFill="1" applyBorder="1" applyAlignment="1">
      <alignment horizontal="center" wrapText="1"/>
    </xf>
    <xf numFmtId="0" fontId="26" fillId="26" borderId="1" xfId="0" applyFont="1" applyFill="1" applyBorder="1" applyAlignment="1">
      <alignment horizontal="center" vertical="center"/>
    </xf>
    <xf numFmtId="0" fontId="59" fillId="27" borderId="1" xfId="0" applyFont="1" applyFill="1" applyBorder="1" applyAlignment="1">
      <alignment horizontal="center" vertical="center"/>
    </xf>
    <xf numFmtId="0" fontId="2" fillId="22" borderId="2" xfId="0" applyFont="1" applyFill="1" applyBorder="1" applyAlignment="1">
      <alignment horizontal="center" vertical="center" wrapText="1"/>
    </xf>
    <xf numFmtId="0" fontId="2" fillId="22" borderId="3" xfId="0" applyFont="1" applyFill="1" applyBorder="1" applyAlignment="1">
      <alignment horizontal="center" vertical="center" wrapText="1"/>
    </xf>
    <xf numFmtId="0" fontId="60" fillId="27" borderId="2" xfId="0" applyFont="1" applyFill="1" applyBorder="1" applyAlignment="1">
      <alignment horizontal="center" vertical="center"/>
    </xf>
    <xf numFmtId="0" fontId="60" fillId="27" borderId="3" xfId="0" applyFont="1" applyFill="1" applyBorder="1" applyAlignment="1">
      <alignment horizontal="center" vertical="center"/>
    </xf>
    <xf numFmtId="0" fontId="60" fillId="27" borderId="4" xfId="0" applyFont="1" applyFill="1" applyBorder="1" applyAlignment="1">
      <alignment horizontal="center" vertical="center"/>
    </xf>
    <xf numFmtId="0" fontId="21" fillId="4" borderId="2" xfId="0" applyFont="1" applyFill="1" applyBorder="1" applyAlignment="1">
      <alignment horizontal="center" vertical="center"/>
    </xf>
    <xf numFmtId="0" fontId="21" fillId="4" borderId="3" xfId="0" applyFont="1" applyFill="1" applyBorder="1" applyAlignment="1">
      <alignment horizontal="center" vertical="center"/>
    </xf>
    <xf numFmtId="0" fontId="21" fillId="4" borderId="4" xfId="0" applyFont="1" applyFill="1" applyBorder="1" applyAlignment="1">
      <alignment horizontal="center" vertical="center"/>
    </xf>
    <xf numFmtId="0" fontId="25" fillId="22" borderId="5" xfId="0" applyFont="1" applyFill="1" applyBorder="1" applyAlignment="1">
      <alignment horizontal="center" vertical="center" wrapText="1"/>
    </xf>
    <xf numFmtId="0" fontId="25" fillId="22" borderId="0" xfId="0" applyFont="1" applyFill="1" applyBorder="1" applyAlignment="1">
      <alignment horizontal="center" vertical="center" wrapText="1"/>
    </xf>
    <xf numFmtId="0" fontId="25" fillId="22" borderId="12" xfId="0" applyFont="1" applyFill="1" applyBorder="1" applyAlignment="1">
      <alignment horizontal="center" vertical="center" wrapText="1"/>
    </xf>
    <xf numFmtId="0" fontId="25" fillId="22" borderId="9" xfId="0" applyFont="1" applyFill="1" applyBorder="1" applyAlignment="1">
      <alignment horizontal="center" vertical="center" wrapText="1"/>
    </xf>
    <xf numFmtId="0" fontId="25" fillId="22" borderId="10" xfId="0" applyFont="1" applyFill="1" applyBorder="1" applyAlignment="1">
      <alignment horizontal="center" vertical="center" wrapText="1"/>
    </xf>
    <xf numFmtId="0" fontId="25" fillId="22" borderId="11" xfId="0" applyFont="1" applyFill="1" applyBorder="1" applyAlignment="1">
      <alignment horizontal="center" vertical="center" wrapText="1"/>
    </xf>
    <xf numFmtId="0" fontId="62" fillId="27" borderId="2" xfId="0" applyFont="1" applyFill="1" applyBorder="1" applyAlignment="1">
      <alignment vertical="center" wrapText="1"/>
    </xf>
    <xf numFmtId="0" fontId="62" fillId="27" borderId="3" xfId="0" applyFont="1" applyFill="1" applyBorder="1" applyAlignment="1">
      <alignment vertical="center" wrapText="1"/>
    </xf>
    <xf numFmtId="0" fontId="62" fillId="27" borderId="4" xfId="0" applyFont="1" applyFill="1" applyBorder="1" applyAlignment="1">
      <alignment vertical="center" wrapText="1"/>
    </xf>
    <xf numFmtId="0" fontId="52" fillId="4" borderId="10" xfId="0" applyFont="1" applyFill="1" applyBorder="1"/>
    <xf numFmtId="0" fontId="59" fillId="22" borderId="2" xfId="0" applyFont="1" applyFill="1" applyBorder="1" applyAlignment="1">
      <alignment horizontal="center" vertical="center"/>
    </xf>
    <xf numFmtId="0" fontId="59" fillId="22" borderId="3" xfId="0" applyFont="1" applyFill="1" applyBorder="1" applyAlignment="1">
      <alignment horizontal="center" vertical="center"/>
    </xf>
    <xf numFmtId="0" fontId="59" fillId="22" borderId="4" xfId="0" applyFont="1" applyFill="1" applyBorder="1" applyAlignment="1">
      <alignment horizontal="center" vertical="center"/>
    </xf>
    <xf numFmtId="0" fontId="67" fillId="26" borderId="1" xfId="0" applyFont="1" applyFill="1" applyBorder="1" applyAlignment="1">
      <alignment horizontal="center" vertical="center" wrapText="1"/>
    </xf>
    <xf numFmtId="0" fontId="49" fillId="31" borderId="9" xfId="0" applyFont="1" applyFill="1" applyBorder="1" applyAlignment="1" applyProtection="1">
      <alignment horizontal="left" vertical="center"/>
    </xf>
    <xf numFmtId="0" fontId="49" fillId="31" borderId="10" xfId="0" applyFont="1" applyFill="1" applyBorder="1" applyAlignment="1" applyProtection="1">
      <alignment horizontal="left" vertical="center"/>
    </xf>
    <xf numFmtId="0" fontId="49" fillId="31" borderId="11" xfId="0" applyFont="1" applyFill="1" applyBorder="1" applyAlignment="1" applyProtection="1">
      <alignment horizontal="left" vertical="center"/>
    </xf>
    <xf numFmtId="0" fontId="22" fillId="2" borderId="2" xfId="0" applyFont="1" applyFill="1" applyBorder="1" applyAlignment="1" applyProtection="1">
      <alignment vertical="center" wrapText="1"/>
    </xf>
    <xf numFmtId="0" fontId="22" fillId="2" borderId="3" xfId="0" applyFont="1" applyFill="1" applyBorder="1" applyAlignment="1" applyProtection="1">
      <alignment vertical="center" wrapText="1"/>
    </xf>
    <xf numFmtId="0" fontId="22" fillId="2" borderId="4" xfId="0" applyFont="1" applyFill="1" applyBorder="1" applyAlignment="1" applyProtection="1">
      <alignment vertical="center" wrapText="1"/>
    </xf>
    <xf numFmtId="0" fontId="0" fillId="2" borderId="2" xfId="0" applyFill="1" applyBorder="1" applyAlignment="1" applyProtection="1">
      <alignment vertical="center" wrapText="1"/>
    </xf>
    <xf numFmtId="0" fontId="0" fillId="2" borderId="3" xfId="0" applyFill="1" applyBorder="1" applyAlignment="1" applyProtection="1">
      <alignment vertical="center" wrapText="1"/>
    </xf>
    <xf numFmtId="0" fontId="0" fillId="2" borderId="4" xfId="0" applyFill="1" applyBorder="1" applyAlignment="1" applyProtection="1">
      <alignment vertical="center" wrapText="1"/>
    </xf>
    <xf numFmtId="0" fontId="22" fillId="3" borderId="2" xfId="0" applyFont="1" applyFill="1" applyBorder="1" applyAlignment="1" applyProtection="1">
      <alignment vertical="center" wrapText="1"/>
    </xf>
    <xf numFmtId="0" fontId="22" fillId="3" borderId="3" xfId="0" applyFont="1" applyFill="1" applyBorder="1" applyAlignment="1" applyProtection="1">
      <alignment vertical="center" wrapText="1"/>
    </xf>
    <xf numFmtId="0" fontId="22" fillId="3" borderId="4" xfId="0" applyFont="1" applyFill="1" applyBorder="1" applyAlignment="1" applyProtection="1">
      <alignment vertical="center" wrapText="1"/>
    </xf>
    <xf numFmtId="0" fontId="27" fillId="3" borderId="2" xfId="0" applyFont="1" applyFill="1" applyBorder="1" applyAlignment="1" applyProtection="1">
      <alignment vertical="center" wrapText="1"/>
    </xf>
    <xf numFmtId="0" fontId="27" fillId="3" borderId="3" xfId="0" applyFont="1" applyFill="1" applyBorder="1" applyAlignment="1" applyProtection="1">
      <alignment vertical="center" wrapText="1"/>
    </xf>
    <xf numFmtId="0" fontId="27" fillId="2" borderId="2" xfId="0" applyFont="1" applyFill="1" applyBorder="1" applyAlignment="1" applyProtection="1">
      <alignment vertical="center" wrapText="1"/>
    </xf>
    <xf numFmtId="0" fontId="27" fillId="2" borderId="3" xfId="0" applyFont="1" applyFill="1" applyBorder="1" applyAlignment="1" applyProtection="1">
      <alignment vertical="center" wrapText="1"/>
    </xf>
    <xf numFmtId="0" fontId="27" fillId="2" borderId="4" xfId="0" applyFont="1" applyFill="1" applyBorder="1" applyAlignment="1" applyProtection="1">
      <alignment vertical="center" wrapText="1"/>
    </xf>
    <xf numFmtId="0" fontId="0" fillId="27" borderId="2" xfId="0" applyFill="1" applyBorder="1" applyAlignment="1" applyProtection="1">
      <alignment vertical="center" wrapText="1"/>
    </xf>
    <xf numFmtId="0" fontId="0" fillId="27" borderId="3" xfId="0" applyFill="1" applyBorder="1" applyAlignment="1" applyProtection="1">
      <alignment vertical="center" wrapText="1"/>
    </xf>
    <xf numFmtId="0" fontId="0" fillId="27" borderId="4" xfId="0" applyFill="1" applyBorder="1" applyAlignment="1" applyProtection="1">
      <alignment vertical="center" wrapText="1"/>
    </xf>
    <xf numFmtId="0" fontId="0" fillId="26" borderId="2" xfId="0" applyFill="1" applyBorder="1" applyAlignment="1" applyProtection="1">
      <alignment vertical="center" wrapText="1"/>
    </xf>
    <xf numFmtId="0" fontId="0" fillId="26" borderId="3" xfId="0" applyFill="1" applyBorder="1" applyAlignment="1" applyProtection="1">
      <alignment vertical="center" wrapText="1"/>
    </xf>
    <xf numFmtId="0" fontId="0" fillId="26" borderId="4" xfId="0" applyFill="1" applyBorder="1" applyAlignment="1" applyProtection="1">
      <alignment vertical="center" wrapText="1"/>
    </xf>
    <xf numFmtId="0" fontId="22" fillId="27" borderId="2" xfId="0" applyFont="1" applyFill="1" applyBorder="1" applyAlignment="1" applyProtection="1">
      <alignment vertical="center" wrapText="1"/>
    </xf>
    <xf numFmtId="0" fontId="22" fillId="27" borderId="3" xfId="0" applyFont="1" applyFill="1" applyBorder="1" applyAlignment="1" applyProtection="1">
      <alignment vertical="center" wrapText="1"/>
    </xf>
    <xf numFmtId="0" fontId="22" fillId="27" borderId="4" xfId="0" applyFont="1" applyFill="1" applyBorder="1" applyAlignment="1" applyProtection="1">
      <alignment vertical="center" wrapText="1"/>
    </xf>
    <xf numFmtId="0" fontId="51" fillId="22" borderId="2" xfId="0" applyFont="1" applyFill="1" applyBorder="1" applyAlignment="1" applyProtection="1">
      <alignment horizontal="left" vertical="center"/>
    </xf>
    <xf numFmtId="0" fontId="51" fillId="22" borderId="3" xfId="0" applyFont="1" applyFill="1" applyBorder="1" applyAlignment="1" applyProtection="1">
      <alignment horizontal="left" vertical="center"/>
    </xf>
    <xf numFmtId="0" fontId="51" fillId="22" borderId="4" xfId="0" applyFont="1" applyFill="1" applyBorder="1" applyAlignment="1" applyProtection="1">
      <alignment horizontal="left" vertical="center"/>
    </xf>
    <xf numFmtId="0" fontId="22" fillId="26" borderId="2" xfId="0" applyFont="1" applyFill="1" applyBorder="1" applyAlignment="1" applyProtection="1">
      <alignment vertical="center" wrapText="1"/>
    </xf>
    <xf numFmtId="0" fontId="22" fillId="26" borderId="3" xfId="0" applyFont="1" applyFill="1" applyBorder="1" applyAlignment="1" applyProtection="1">
      <alignment vertical="center" wrapText="1"/>
    </xf>
    <xf numFmtId="0" fontId="22" fillId="26" borderId="4" xfId="0" applyFont="1" applyFill="1" applyBorder="1" applyAlignment="1" applyProtection="1">
      <alignment vertical="center" wrapText="1"/>
    </xf>
    <xf numFmtId="0" fontId="50" fillId="25" borderId="2" xfId="0" applyFont="1" applyFill="1" applyBorder="1" applyAlignment="1" applyProtection="1">
      <alignment horizontal="left" vertical="center"/>
    </xf>
    <xf numFmtId="0" fontId="50" fillId="25" borderId="3" xfId="0" applyFont="1" applyFill="1" applyBorder="1" applyAlignment="1" applyProtection="1">
      <alignment horizontal="left" vertical="center"/>
    </xf>
    <xf numFmtId="0" fontId="50" fillId="25" borderId="4" xfId="0" applyFont="1" applyFill="1" applyBorder="1" applyAlignment="1" applyProtection="1">
      <alignment horizontal="left" vertical="center"/>
    </xf>
    <xf numFmtId="0" fontId="0" fillId="0" borderId="2" xfId="0" applyFill="1" applyBorder="1" applyAlignment="1" applyProtection="1">
      <alignment vertical="center" wrapText="1"/>
    </xf>
    <xf numFmtId="0" fontId="0" fillId="0" borderId="3" xfId="0" applyFill="1" applyBorder="1" applyAlignment="1" applyProtection="1">
      <alignment vertical="center" wrapText="1"/>
    </xf>
    <xf numFmtId="0" fontId="0" fillId="0" borderId="4" xfId="0" applyFill="1" applyBorder="1" applyAlignment="1" applyProtection="1">
      <alignment vertical="center" wrapText="1"/>
    </xf>
    <xf numFmtId="0" fontId="0" fillId="10" borderId="2" xfId="0" applyFill="1" applyBorder="1" applyAlignment="1" applyProtection="1">
      <alignment vertical="center" wrapText="1"/>
    </xf>
    <xf numFmtId="0" fontId="0" fillId="10" borderId="3" xfId="0" applyFill="1" applyBorder="1" applyAlignment="1" applyProtection="1">
      <alignment vertical="center" wrapText="1"/>
    </xf>
    <xf numFmtId="0" fontId="0" fillId="10" borderId="4" xfId="0" applyFill="1" applyBorder="1" applyAlignment="1" applyProtection="1">
      <alignment vertical="center" wrapText="1"/>
    </xf>
    <xf numFmtId="0" fontId="22" fillId="10" borderId="2" xfId="0" applyFont="1" applyFill="1" applyBorder="1" applyAlignment="1" applyProtection="1">
      <alignment vertical="center" wrapText="1"/>
    </xf>
    <xf numFmtId="0" fontId="22" fillId="10" borderId="3" xfId="0" applyFont="1" applyFill="1" applyBorder="1" applyAlignment="1" applyProtection="1">
      <alignment vertical="center" wrapText="1"/>
    </xf>
    <xf numFmtId="0" fontId="22" fillId="10" borderId="4" xfId="0" applyFont="1" applyFill="1" applyBorder="1" applyAlignment="1" applyProtection="1">
      <alignment vertical="center" wrapText="1"/>
    </xf>
    <xf numFmtId="0" fontId="2" fillId="10" borderId="2" xfId="0" applyFont="1" applyFill="1" applyBorder="1" applyAlignment="1" applyProtection="1">
      <alignment vertical="center" wrapText="1"/>
    </xf>
    <xf numFmtId="0" fontId="2" fillId="10" borderId="3" xfId="0" applyFont="1" applyFill="1" applyBorder="1" applyAlignment="1" applyProtection="1">
      <alignment vertical="center" wrapText="1"/>
    </xf>
    <xf numFmtId="0" fontId="2" fillId="10" borderId="4" xfId="0" applyFont="1" applyFill="1" applyBorder="1" applyAlignment="1" applyProtection="1">
      <alignment vertical="center" wrapText="1"/>
    </xf>
    <xf numFmtId="0" fontId="30" fillId="13" borderId="3" xfId="0" applyFont="1" applyFill="1" applyBorder="1" applyAlignment="1" applyProtection="1">
      <alignment horizontal="left" vertical="center"/>
    </xf>
    <xf numFmtId="0" fontId="0" fillId="3" borderId="1" xfId="0" applyFill="1" applyBorder="1" applyAlignment="1" applyProtection="1">
      <alignment vertical="center" wrapText="1"/>
    </xf>
    <xf numFmtId="0" fontId="0" fillId="3" borderId="1" xfId="0" applyFill="1" applyBorder="1" applyAlignment="1" applyProtection="1">
      <alignment vertical="center"/>
    </xf>
    <xf numFmtId="0" fontId="0" fillId="2" borderId="1" xfId="0" applyFill="1" applyBorder="1" applyAlignment="1" applyProtection="1">
      <alignment vertical="center" wrapText="1"/>
    </xf>
    <xf numFmtId="0" fontId="28" fillId="13" borderId="3" xfId="0" applyFont="1" applyFill="1" applyBorder="1" applyAlignment="1" applyProtection="1">
      <alignment horizontal="left" vertical="center" wrapText="1"/>
    </xf>
    <xf numFmtId="0" fontId="28" fillId="13" borderId="4" xfId="0" applyFont="1" applyFill="1" applyBorder="1" applyAlignment="1" applyProtection="1">
      <alignment horizontal="left" vertical="center" wrapText="1"/>
    </xf>
    <xf numFmtId="0" fontId="0" fillId="3" borderId="7" xfId="0" applyFill="1" applyBorder="1" applyAlignment="1" applyProtection="1">
      <alignment vertical="center" wrapText="1"/>
    </xf>
    <xf numFmtId="0" fontId="0" fillId="3" borderId="0" xfId="0" applyFill="1" applyAlignment="1" applyProtection="1">
      <alignment vertical="center" wrapText="1"/>
    </xf>
    <xf numFmtId="0" fontId="0" fillId="3" borderId="10" xfId="0" applyFill="1" applyBorder="1" applyAlignment="1" applyProtection="1">
      <alignment vertical="center" wrapText="1"/>
    </xf>
    <xf numFmtId="0" fontId="27" fillId="3" borderId="1" xfId="0" applyFont="1" applyFill="1" applyBorder="1" applyAlignment="1" applyProtection="1">
      <alignment vertical="center" wrapText="1"/>
    </xf>
    <xf numFmtId="0" fontId="30" fillId="13" borderId="3" xfId="0" applyFont="1" applyFill="1" applyBorder="1" applyAlignment="1" applyProtection="1">
      <alignment horizontal="left" vertical="center" wrapText="1"/>
    </xf>
    <xf numFmtId="0" fontId="30" fillId="13" borderId="4" xfId="0" applyFont="1" applyFill="1" applyBorder="1" applyAlignment="1" applyProtection="1">
      <alignment horizontal="left" vertical="center" wrapText="1"/>
    </xf>
    <xf numFmtId="0" fontId="19" fillId="3" borderId="2" xfId="0" applyFont="1" applyFill="1" applyBorder="1" applyAlignment="1" applyProtection="1">
      <alignment horizontal="left" vertical="center"/>
    </xf>
    <xf numFmtId="0" fontId="19" fillId="3" borderId="3" xfId="0" applyFont="1" applyFill="1" applyBorder="1" applyAlignment="1" applyProtection="1">
      <alignment horizontal="left" vertical="center"/>
    </xf>
    <xf numFmtId="0" fontId="19" fillId="3" borderId="4" xfId="0" applyFont="1" applyFill="1" applyBorder="1" applyAlignment="1" applyProtection="1">
      <alignment horizontal="left" vertical="center"/>
    </xf>
    <xf numFmtId="0" fontId="19" fillId="3" borderId="2" xfId="0" applyFont="1" applyFill="1" applyBorder="1" applyAlignment="1" applyProtection="1">
      <alignment horizontal="left"/>
    </xf>
    <xf numFmtId="0" fontId="19" fillId="3" borderId="3" xfId="0" applyFont="1" applyFill="1" applyBorder="1" applyAlignment="1" applyProtection="1">
      <alignment horizontal="left"/>
    </xf>
    <xf numFmtId="0" fontId="0" fillId="2" borderId="6" xfId="0" applyFill="1" applyBorder="1" applyAlignment="1" applyProtection="1">
      <alignment horizontal="left" vertical="center"/>
    </xf>
    <xf numFmtId="0" fontId="0" fillId="2" borderId="7" xfId="0" applyFill="1" applyBorder="1" applyAlignment="1" applyProtection="1">
      <alignment horizontal="left" vertical="center"/>
    </xf>
    <xf numFmtId="0" fontId="0" fillId="2" borderId="8" xfId="0"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10" xfId="0" applyFill="1" applyBorder="1" applyAlignment="1" applyProtection="1">
      <alignment horizontal="left" vertical="center"/>
    </xf>
    <xf numFmtId="0" fontId="0" fillId="2" borderId="11" xfId="0" applyFill="1" applyBorder="1" applyAlignment="1" applyProtection="1">
      <alignment horizontal="left" vertical="center"/>
    </xf>
    <xf numFmtId="0" fontId="19" fillId="3" borderId="6" xfId="0" applyFont="1" applyFill="1" applyBorder="1" applyAlignment="1" applyProtection="1">
      <alignment horizontal="left" vertical="center"/>
    </xf>
    <xf numFmtId="0" fontId="19" fillId="3" borderId="7" xfId="0" applyFont="1" applyFill="1" applyBorder="1" applyAlignment="1" applyProtection="1">
      <alignment horizontal="left" vertical="center"/>
    </xf>
    <xf numFmtId="0" fontId="19" fillId="3" borderId="8" xfId="0" applyFont="1" applyFill="1" applyBorder="1" applyAlignment="1" applyProtection="1">
      <alignment horizontal="left" vertical="center"/>
    </xf>
    <xf numFmtId="0" fontId="19" fillId="3" borderId="9" xfId="0" applyFont="1" applyFill="1" applyBorder="1" applyAlignment="1" applyProtection="1">
      <alignment horizontal="left" vertical="center"/>
    </xf>
    <xf numFmtId="0" fontId="19" fillId="3" borderId="10" xfId="0" applyFont="1" applyFill="1" applyBorder="1" applyAlignment="1" applyProtection="1">
      <alignment horizontal="left" vertical="center"/>
    </xf>
    <xf numFmtId="0" fontId="19" fillId="3" borderId="11" xfId="0" applyFont="1" applyFill="1" applyBorder="1" applyAlignment="1" applyProtection="1">
      <alignment horizontal="left" vertical="center"/>
    </xf>
    <xf numFmtId="0" fontId="44" fillId="4" borderId="0" xfId="0" applyFont="1" applyFill="1" applyAlignment="1" applyProtection="1">
      <alignment horizontal="center" vertical="center" wrapText="1"/>
    </xf>
    <xf numFmtId="0" fontId="29" fillId="5" borderId="5" xfId="0" applyFont="1" applyFill="1" applyBorder="1" applyAlignment="1" applyProtection="1">
      <alignment vertical="center" wrapText="1"/>
    </xf>
    <xf numFmtId="0" fontId="29" fillId="5" borderId="0" xfId="0" applyFont="1" applyFill="1" applyAlignment="1" applyProtection="1">
      <alignment vertical="center" wrapText="1"/>
    </xf>
    <xf numFmtId="0" fontId="19" fillId="23" borderId="14" xfId="0" applyFont="1" applyFill="1" applyBorder="1" applyProtection="1"/>
    <xf numFmtId="0" fontId="19" fillId="23" borderId="15" xfId="0" applyFont="1" applyFill="1" applyBorder="1" applyProtection="1"/>
    <xf numFmtId="0" fontId="19" fillId="0" borderId="16" xfId="0" applyFont="1" applyBorder="1" applyProtection="1"/>
    <xf numFmtId="0" fontId="19" fillId="0" borderId="17" xfId="0" applyFont="1" applyBorder="1" applyProtection="1"/>
    <xf numFmtId="0" fontId="19" fillId="0" borderId="18" xfId="0" applyFont="1" applyBorder="1" applyProtection="1"/>
    <xf numFmtId="0" fontId="19" fillId="23" borderId="17" xfId="0" applyFont="1" applyFill="1" applyBorder="1" applyProtection="1"/>
    <xf numFmtId="0" fontId="46" fillId="4" borderId="0" xfId="0" applyFont="1" applyFill="1" applyAlignment="1" applyProtection="1">
      <alignment horizontal="center" vertical="center" wrapText="1"/>
    </xf>
    <xf numFmtId="0" fontId="47" fillId="5" borderId="10" xfId="0" applyFont="1" applyFill="1" applyBorder="1" applyAlignment="1" applyProtection="1">
      <alignment horizontal="left" vertical="center"/>
    </xf>
    <xf numFmtId="0" fontId="48" fillId="30" borderId="10" xfId="0" applyFont="1" applyFill="1" applyBorder="1" applyAlignment="1" applyProtection="1">
      <alignment horizontal="left" vertical="center"/>
    </xf>
    <xf numFmtId="0" fontId="15" fillId="2" borderId="6" xfId="0" applyFont="1" applyFill="1" applyBorder="1" applyAlignment="1" applyProtection="1">
      <alignment horizontal="center" vertical="center"/>
    </xf>
    <xf numFmtId="0" fontId="15" fillId="2" borderId="7" xfId="0" applyFont="1" applyFill="1" applyBorder="1" applyAlignment="1" applyProtection="1">
      <alignment horizontal="center" vertical="center"/>
    </xf>
    <xf numFmtId="0" fontId="15" fillId="2" borderId="8" xfId="0" applyFont="1" applyFill="1" applyBorder="1" applyAlignment="1" applyProtection="1">
      <alignment horizontal="center" vertical="center"/>
    </xf>
    <xf numFmtId="0" fontId="31" fillId="2" borderId="5" xfId="0" applyFont="1" applyFill="1" applyBorder="1" applyAlignment="1" applyProtection="1">
      <alignment horizontal="center" vertical="center"/>
    </xf>
    <xf numFmtId="0" fontId="31" fillId="2" borderId="0" xfId="0" applyFont="1" applyFill="1" applyBorder="1" applyAlignment="1" applyProtection="1">
      <alignment horizontal="center" vertical="center"/>
    </xf>
    <xf numFmtId="0" fontId="31" fillId="2" borderId="12" xfId="0" applyFont="1" applyFill="1" applyBorder="1" applyAlignment="1" applyProtection="1">
      <alignment horizontal="center" vertical="center"/>
    </xf>
    <xf numFmtId="0" fontId="15" fillId="2" borderId="9" xfId="0" applyFont="1" applyFill="1" applyBorder="1" applyAlignment="1" applyProtection="1">
      <alignment horizontal="center" vertical="center"/>
    </xf>
    <xf numFmtId="0" fontId="15" fillId="2" borderId="10" xfId="0" applyFont="1" applyFill="1" applyBorder="1" applyAlignment="1" applyProtection="1">
      <alignment horizontal="center" vertical="center"/>
    </xf>
    <xf numFmtId="0" fontId="15" fillId="2" borderId="11" xfId="0" applyFont="1" applyFill="1" applyBorder="1" applyAlignment="1" applyProtection="1">
      <alignment horizontal="center" vertical="center"/>
    </xf>
  </cellXfs>
  <cellStyles count="245">
    <cellStyle name="Comma 2" xfId="6" xr:uid="{00000000-0005-0000-0000-000000000000}"/>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213">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40000610370189521"/>
          </stop>
        </gradientFill>
      </fill>
    </dxf>
    <dxf>
      <fill>
        <patternFill>
          <bgColor theme="0"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ill>
        <gradientFill type="path" left="0.5" right="0.5" top="0.5" bottom="0.5">
          <stop position="0">
            <color theme="0"/>
          </stop>
          <stop position="1">
            <color theme="8" tint="0.59999389629810485"/>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theme="8" tint="0.40000610370189521"/>
          </stop>
        </gradient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71"/>
      <color rgb="FFFFFF53"/>
      <color rgb="FF5BD4FF"/>
      <color rgb="FF2DC8FF"/>
      <color rgb="FFFFB7FF"/>
      <color rgb="FFFFCCFF"/>
      <color rgb="FF008A3E"/>
      <color rgb="FFFFC409"/>
      <color rgb="FFC89800"/>
      <color rgb="FF826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X106"/>
  <sheetViews>
    <sheetView tabSelected="1" workbookViewId="0">
      <pane ySplit="1" topLeftCell="A2" activePane="bottomLeft" state="frozen"/>
      <selection pane="bottomLeft" activeCell="E12" sqref="E12:AX16"/>
    </sheetView>
  </sheetViews>
  <sheetFormatPr defaultColWidth="8.85546875" defaultRowHeight="15" x14ac:dyDescent="0.25"/>
  <cols>
    <col min="1" max="1" width="4.28515625" style="3" customWidth="1"/>
    <col min="2" max="2" width="7.28515625" style="3" customWidth="1"/>
    <col min="3" max="4" width="4.7109375" style="3" customWidth="1"/>
    <col min="5" max="5" width="4.28515625" style="3" customWidth="1"/>
    <col min="6" max="6" width="9.140625" style="3" customWidth="1"/>
    <col min="7" max="69" width="4.28515625" style="3" customWidth="1"/>
    <col min="70" max="16384" width="8.85546875" style="3"/>
  </cols>
  <sheetData>
    <row r="1" spans="1:50" ht="18.75" x14ac:dyDescent="0.25">
      <c r="A1" s="208" t="s">
        <v>589</v>
      </c>
      <c r="B1" s="209"/>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10"/>
    </row>
    <row r="2" spans="1:50" ht="18.75" x14ac:dyDescent="0.25">
      <c r="A2" s="214" t="s">
        <v>518</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6"/>
    </row>
    <row r="3" spans="1:50" x14ac:dyDescent="0.25">
      <c r="A3" s="217" t="s">
        <v>213</v>
      </c>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9"/>
    </row>
    <row r="4" spans="1:50" x14ac:dyDescent="0.25">
      <c r="A4" s="198" t="s">
        <v>8</v>
      </c>
      <c r="B4" s="198"/>
      <c r="C4" s="198"/>
      <c r="D4" s="198"/>
      <c r="E4" s="198"/>
      <c r="F4" s="198"/>
      <c r="G4" s="198"/>
      <c r="H4" s="198"/>
      <c r="I4" s="198"/>
      <c r="J4" s="198"/>
      <c r="K4" s="198"/>
      <c r="L4" s="211" t="s">
        <v>549</v>
      </c>
      <c r="M4" s="212"/>
      <c r="N4" s="212"/>
      <c r="O4" s="212"/>
      <c r="P4" s="212"/>
      <c r="Q4" s="212"/>
      <c r="R4" s="212"/>
      <c r="S4" s="212"/>
      <c r="T4" s="212"/>
      <c r="U4" s="212"/>
      <c r="V4" s="212"/>
      <c r="W4" s="212"/>
      <c r="X4" s="212"/>
      <c r="Y4" s="213"/>
      <c r="Z4" s="202" t="s">
        <v>2</v>
      </c>
      <c r="AA4" s="203"/>
      <c r="AB4" s="203"/>
      <c r="AC4" s="203"/>
      <c r="AD4" s="203"/>
      <c r="AE4" s="203"/>
      <c r="AF4" s="203"/>
      <c r="AG4" s="203"/>
      <c r="AH4" s="203"/>
      <c r="AI4" s="204"/>
      <c r="AJ4" s="211" t="s">
        <v>524</v>
      </c>
      <c r="AK4" s="212"/>
      <c r="AL4" s="212"/>
      <c r="AM4" s="212"/>
      <c r="AN4" s="212"/>
      <c r="AO4" s="212"/>
      <c r="AP4" s="212"/>
      <c r="AQ4" s="212"/>
      <c r="AR4" s="212"/>
      <c r="AS4" s="212"/>
      <c r="AT4" s="212"/>
      <c r="AU4" s="212"/>
      <c r="AV4" s="212"/>
      <c r="AW4" s="212"/>
      <c r="AX4" s="213"/>
    </row>
    <row r="5" spans="1:50" ht="24.95" customHeight="1" x14ac:dyDescent="0.25">
      <c r="A5" s="198" t="s">
        <v>10</v>
      </c>
      <c r="B5" s="198"/>
      <c r="C5" s="198"/>
      <c r="D5" s="198"/>
      <c r="E5" s="198"/>
      <c r="F5" s="198"/>
      <c r="G5" s="198"/>
      <c r="H5" s="198"/>
      <c r="I5" s="198"/>
      <c r="J5" s="198"/>
      <c r="K5" s="198"/>
      <c r="L5" s="199" t="s">
        <v>577</v>
      </c>
      <c r="M5" s="200"/>
      <c r="N5" s="200"/>
      <c r="O5" s="200"/>
      <c r="P5" s="200"/>
      <c r="Q5" s="200"/>
      <c r="R5" s="200"/>
      <c r="S5" s="200"/>
      <c r="T5" s="200"/>
      <c r="U5" s="200"/>
      <c r="V5" s="200"/>
      <c r="W5" s="200"/>
      <c r="X5" s="200"/>
      <c r="Y5" s="201"/>
      <c r="Z5" s="202" t="s">
        <v>9</v>
      </c>
      <c r="AA5" s="203"/>
      <c r="AB5" s="203"/>
      <c r="AC5" s="203"/>
      <c r="AD5" s="203"/>
      <c r="AE5" s="203"/>
      <c r="AF5" s="203"/>
      <c r="AG5" s="203"/>
      <c r="AH5" s="203"/>
      <c r="AI5" s="204"/>
      <c r="AJ5" s="205" t="s">
        <v>108</v>
      </c>
      <c r="AK5" s="206"/>
      <c r="AL5" s="206"/>
      <c r="AM5" s="206"/>
      <c r="AN5" s="206"/>
      <c r="AO5" s="206"/>
      <c r="AP5" s="206"/>
      <c r="AQ5" s="206"/>
      <c r="AR5" s="206"/>
      <c r="AS5" s="206"/>
      <c r="AT5" s="206"/>
      <c r="AU5" s="206"/>
      <c r="AV5" s="206"/>
      <c r="AW5" s="206"/>
      <c r="AX5" s="207"/>
    </row>
    <row r="6" spans="1:50" x14ac:dyDescent="0.25">
      <c r="A6" s="220" t="s">
        <v>0</v>
      </c>
      <c r="B6" s="221"/>
      <c r="C6" s="221"/>
      <c r="D6" s="221"/>
      <c r="E6" s="221"/>
      <c r="F6" s="221"/>
      <c r="G6" s="221"/>
      <c r="H6" s="221"/>
      <c r="I6" s="221"/>
      <c r="J6" s="221"/>
      <c r="K6" s="222"/>
      <c r="L6" s="226" t="s">
        <v>167</v>
      </c>
      <c r="M6" s="227"/>
      <c r="N6" s="227"/>
      <c r="O6" s="227"/>
      <c r="P6" s="227"/>
      <c r="Q6" s="227"/>
      <c r="R6" s="227"/>
      <c r="S6" s="227"/>
      <c r="T6" s="227"/>
      <c r="U6" s="227"/>
      <c r="V6" s="227"/>
      <c r="W6" s="227"/>
      <c r="X6" s="227"/>
      <c r="Y6" s="228"/>
      <c r="Z6" s="202" t="s">
        <v>169</v>
      </c>
      <c r="AA6" s="203"/>
      <c r="AB6" s="203"/>
      <c r="AC6" s="203"/>
      <c r="AD6" s="203"/>
      <c r="AE6" s="203"/>
      <c r="AF6" s="203"/>
      <c r="AG6" s="203"/>
      <c r="AH6" s="203"/>
      <c r="AI6" s="204"/>
      <c r="AJ6" s="211" t="s">
        <v>109</v>
      </c>
      <c r="AK6" s="212"/>
      <c r="AL6" s="212"/>
      <c r="AM6" s="212"/>
      <c r="AN6" s="212"/>
      <c r="AO6" s="212"/>
      <c r="AP6" s="212"/>
      <c r="AQ6" s="212"/>
      <c r="AR6" s="212"/>
      <c r="AS6" s="212"/>
      <c r="AT6" s="212"/>
      <c r="AU6" s="212"/>
      <c r="AV6" s="212"/>
      <c r="AW6" s="212"/>
      <c r="AX6" s="213"/>
    </row>
    <row r="7" spans="1:50" x14ac:dyDescent="0.25">
      <c r="A7" s="223"/>
      <c r="B7" s="224"/>
      <c r="C7" s="224"/>
      <c r="D7" s="224"/>
      <c r="E7" s="224"/>
      <c r="F7" s="224"/>
      <c r="G7" s="224"/>
      <c r="H7" s="224"/>
      <c r="I7" s="224"/>
      <c r="J7" s="224"/>
      <c r="K7" s="225"/>
      <c r="L7" s="229"/>
      <c r="M7" s="230"/>
      <c r="N7" s="230"/>
      <c r="O7" s="230"/>
      <c r="P7" s="230"/>
      <c r="Q7" s="230"/>
      <c r="R7" s="230"/>
      <c r="S7" s="230"/>
      <c r="T7" s="230"/>
      <c r="U7" s="230"/>
      <c r="V7" s="230"/>
      <c r="W7" s="230"/>
      <c r="X7" s="230"/>
      <c r="Y7" s="231"/>
      <c r="Z7" s="232" t="s">
        <v>12</v>
      </c>
      <c r="AA7" s="233"/>
      <c r="AB7" s="233"/>
      <c r="AC7" s="233"/>
      <c r="AD7" s="233"/>
      <c r="AE7" s="233"/>
      <c r="AF7" s="233"/>
      <c r="AG7" s="233"/>
      <c r="AH7" s="233"/>
      <c r="AI7" s="234"/>
      <c r="AJ7" s="211" t="s">
        <v>531</v>
      </c>
      <c r="AK7" s="212"/>
      <c r="AL7" s="212"/>
      <c r="AM7" s="212"/>
      <c r="AN7" s="212"/>
      <c r="AO7" s="212"/>
      <c r="AP7" s="212"/>
      <c r="AQ7" s="212"/>
      <c r="AR7" s="212"/>
      <c r="AS7" s="212"/>
      <c r="AT7" s="212"/>
      <c r="AU7" s="212"/>
      <c r="AV7" s="212"/>
      <c r="AW7" s="212"/>
      <c r="AX7" s="213"/>
    </row>
    <row r="8" spans="1:50" x14ac:dyDescent="0.25">
      <c r="A8" s="198" t="s">
        <v>11</v>
      </c>
      <c r="B8" s="198"/>
      <c r="C8" s="198"/>
      <c r="D8" s="198"/>
      <c r="E8" s="198"/>
      <c r="F8" s="198"/>
      <c r="G8" s="198"/>
      <c r="H8" s="198"/>
      <c r="I8" s="198"/>
      <c r="J8" s="198"/>
      <c r="K8" s="198"/>
      <c r="L8" s="239" t="s">
        <v>28</v>
      </c>
      <c r="M8" s="240"/>
      <c r="N8" s="241"/>
      <c r="O8" s="242" t="s">
        <v>16</v>
      </c>
      <c r="P8" s="243"/>
      <c r="Q8" s="243"/>
      <c r="R8" s="244"/>
      <c r="S8" s="239" t="s">
        <v>29</v>
      </c>
      <c r="T8" s="240"/>
      <c r="U8" s="241"/>
      <c r="V8" s="245">
        <v>2021</v>
      </c>
      <c r="W8" s="246"/>
      <c r="X8" s="246"/>
      <c r="Y8" s="247"/>
      <c r="Z8" s="232" t="s">
        <v>13</v>
      </c>
      <c r="AA8" s="233"/>
      <c r="AB8" s="233"/>
      <c r="AC8" s="233"/>
      <c r="AD8" s="233"/>
      <c r="AE8" s="233"/>
      <c r="AF8" s="233"/>
      <c r="AG8" s="233"/>
      <c r="AH8" s="233"/>
      <c r="AI8" s="234"/>
      <c r="AJ8" s="235">
        <v>0</v>
      </c>
      <c r="AK8" s="236"/>
      <c r="AL8" s="236"/>
      <c r="AM8" s="236"/>
      <c r="AN8" s="236"/>
      <c r="AO8" s="236"/>
      <c r="AP8" s="236"/>
      <c r="AQ8" s="236"/>
      <c r="AR8" s="236"/>
      <c r="AS8" s="236"/>
      <c r="AT8" s="236"/>
      <c r="AU8" s="236"/>
      <c r="AV8" s="236"/>
      <c r="AW8" s="236"/>
      <c r="AX8" s="237"/>
    </row>
    <row r="9" spans="1:50" ht="30" customHeight="1" x14ac:dyDescent="0.25">
      <c r="A9" s="238" t="s">
        <v>189</v>
      </c>
      <c r="B9" s="238"/>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c r="AO9" s="238"/>
      <c r="AP9" s="238"/>
      <c r="AQ9" s="238"/>
      <c r="AR9" s="238"/>
      <c r="AS9" s="238"/>
      <c r="AT9" s="238"/>
      <c r="AU9" s="238"/>
      <c r="AV9" s="238"/>
      <c r="AW9" s="238"/>
      <c r="AX9" s="238"/>
    </row>
    <row r="10" spans="1:50" ht="15.75" x14ac:dyDescent="0.25">
      <c r="A10" s="260" t="s">
        <v>168</v>
      </c>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row>
    <row r="11" spans="1:50" ht="15" customHeight="1" x14ac:dyDescent="0.25">
      <c r="A11" s="188" t="s">
        <v>191</v>
      </c>
      <c r="B11" s="189"/>
      <c r="C11" s="188" t="s">
        <v>190</v>
      </c>
      <c r="D11" s="189"/>
      <c r="E11" s="248" t="s">
        <v>188</v>
      </c>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50"/>
    </row>
    <row r="12" spans="1:50" x14ac:dyDescent="0.25">
      <c r="A12" s="190" t="s">
        <v>192</v>
      </c>
      <c r="B12" s="191"/>
      <c r="C12" s="190" t="s">
        <v>204</v>
      </c>
      <c r="D12" s="191"/>
      <c r="E12" s="251" t="s">
        <v>590</v>
      </c>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3"/>
    </row>
    <row r="13" spans="1:50" x14ac:dyDescent="0.25">
      <c r="A13" s="192"/>
      <c r="B13" s="193"/>
      <c r="C13" s="192"/>
      <c r="D13" s="193"/>
      <c r="E13" s="254"/>
      <c r="F13" s="255"/>
      <c r="G13" s="255"/>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row>
    <row r="14" spans="1:50" x14ac:dyDescent="0.25">
      <c r="A14" s="192"/>
      <c r="B14" s="193"/>
      <c r="C14" s="192"/>
      <c r="D14" s="193"/>
      <c r="E14" s="254"/>
      <c r="F14" s="255"/>
      <c r="G14" s="255"/>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x14ac:dyDescent="0.25">
      <c r="A15" s="192"/>
      <c r="B15" s="193"/>
      <c r="C15" s="192"/>
      <c r="D15" s="193"/>
      <c r="E15" s="254"/>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6"/>
    </row>
    <row r="16" spans="1:50" x14ac:dyDescent="0.25">
      <c r="A16" s="194"/>
      <c r="B16" s="195"/>
      <c r="C16" s="194"/>
      <c r="D16" s="195"/>
      <c r="E16" s="257"/>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9"/>
    </row>
    <row r="17" spans="1:50" ht="15" customHeight="1" x14ac:dyDescent="0.25">
      <c r="A17" s="188" t="s">
        <v>191</v>
      </c>
      <c r="B17" s="189"/>
      <c r="C17" s="188" t="s">
        <v>190</v>
      </c>
      <c r="D17" s="189"/>
      <c r="E17" s="248" t="s">
        <v>188</v>
      </c>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49"/>
      <c r="AS17" s="249"/>
      <c r="AT17" s="249"/>
      <c r="AU17" s="249"/>
      <c r="AV17" s="249"/>
      <c r="AW17" s="249"/>
      <c r="AX17" s="250"/>
    </row>
    <row r="18" spans="1:50" ht="15" customHeight="1" x14ac:dyDescent="0.25">
      <c r="A18" s="190" t="s">
        <v>193</v>
      </c>
      <c r="B18" s="191"/>
      <c r="C18" s="190" t="s">
        <v>204</v>
      </c>
      <c r="D18" s="191"/>
      <c r="E18" s="251" t="s">
        <v>1</v>
      </c>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3"/>
    </row>
    <row r="19" spans="1:50" x14ac:dyDescent="0.25">
      <c r="A19" s="192"/>
      <c r="B19" s="193"/>
      <c r="C19" s="192"/>
      <c r="D19" s="193"/>
      <c r="E19" s="254"/>
      <c r="F19" s="255"/>
      <c r="G19" s="255"/>
      <c r="H19" s="255"/>
      <c r="I19" s="255"/>
      <c r="J19" s="255"/>
      <c r="K19" s="255"/>
      <c r="L19" s="255"/>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6"/>
    </row>
    <row r="20" spans="1:50" x14ac:dyDescent="0.25">
      <c r="A20" s="192"/>
      <c r="B20" s="193"/>
      <c r="C20" s="192"/>
      <c r="D20" s="193"/>
      <c r="E20" s="254"/>
      <c r="F20" s="255"/>
      <c r="G20" s="255"/>
      <c r="H20" s="255"/>
      <c r="I20" s="255"/>
      <c r="J20" s="255"/>
      <c r="K20" s="255"/>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6"/>
    </row>
    <row r="21" spans="1:50" x14ac:dyDescent="0.25">
      <c r="A21" s="192"/>
      <c r="B21" s="193"/>
      <c r="C21" s="192"/>
      <c r="D21" s="193"/>
      <c r="E21" s="254"/>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x14ac:dyDescent="0.25">
      <c r="A22" s="194"/>
      <c r="B22" s="195"/>
      <c r="C22" s="194"/>
      <c r="D22" s="195"/>
      <c r="E22" s="257"/>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5" customHeight="1" x14ac:dyDescent="0.25">
      <c r="A23" s="196" t="s">
        <v>191</v>
      </c>
      <c r="B23" s="197"/>
      <c r="C23" s="188" t="s">
        <v>190</v>
      </c>
      <c r="D23" s="189"/>
      <c r="E23" s="248" t="s">
        <v>188</v>
      </c>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50"/>
    </row>
    <row r="24" spans="1:50" ht="15" customHeight="1" x14ac:dyDescent="0.25">
      <c r="A24" s="190" t="s">
        <v>194</v>
      </c>
      <c r="B24" s="191"/>
      <c r="C24" s="190" t="s">
        <v>204</v>
      </c>
      <c r="D24" s="191"/>
      <c r="E24" s="251" t="s">
        <v>1</v>
      </c>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3"/>
    </row>
    <row r="25" spans="1:50" x14ac:dyDescent="0.25">
      <c r="A25" s="192"/>
      <c r="B25" s="193"/>
      <c r="C25" s="192"/>
      <c r="D25" s="193"/>
      <c r="E25" s="254"/>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6"/>
    </row>
    <row r="26" spans="1:50" x14ac:dyDescent="0.25">
      <c r="A26" s="192"/>
      <c r="B26" s="193"/>
      <c r="C26" s="192"/>
      <c r="D26" s="193"/>
      <c r="E26" s="254"/>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6"/>
    </row>
    <row r="27" spans="1:50" x14ac:dyDescent="0.25">
      <c r="A27" s="192"/>
      <c r="B27" s="193"/>
      <c r="C27" s="192"/>
      <c r="D27" s="193"/>
      <c r="E27" s="254"/>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6"/>
    </row>
    <row r="28" spans="1:50" x14ac:dyDescent="0.25">
      <c r="A28" s="194"/>
      <c r="B28" s="195"/>
      <c r="C28" s="194"/>
      <c r="D28" s="195"/>
      <c r="E28" s="257"/>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9"/>
    </row>
    <row r="29" spans="1:50" ht="15" customHeight="1" x14ac:dyDescent="0.25">
      <c r="A29" s="188" t="s">
        <v>191</v>
      </c>
      <c r="B29" s="189"/>
      <c r="C29" s="188" t="s">
        <v>190</v>
      </c>
      <c r="D29" s="189"/>
      <c r="E29" s="248" t="s">
        <v>188</v>
      </c>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15" customHeight="1" x14ac:dyDescent="0.25">
      <c r="A30" s="190" t="s">
        <v>203</v>
      </c>
      <c r="B30" s="191"/>
      <c r="C30" s="190" t="s">
        <v>204</v>
      </c>
      <c r="D30" s="191"/>
      <c r="E30" s="251" t="s">
        <v>1</v>
      </c>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x14ac:dyDescent="0.25">
      <c r="A31" s="192"/>
      <c r="B31" s="193"/>
      <c r="C31" s="192"/>
      <c r="D31" s="193"/>
      <c r="E31" s="254"/>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6"/>
    </row>
    <row r="32" spans="1:50" x14ac:dyDescent="0.25">
      <c r="A32" s="192"/>
      <c r="B32" s="193"/>
      <c r="C32" s="192"/>
      <c r="D32" s="193"/>
      <c r="E32" s="254"/>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6"/>
    </row>
    <row r="33" spans="1:50" x14ac:dyDescent="0.25">
      <c r="A33" s="192"/>
      <c r="B33" s="193"/>
      <c r="C33" s="192"/>
      <c r="D33" s="193"/>
      <c r="E33" s="254"/>
      <c r="F33" s="255"/>
      <c r="G33" s="255"/>
      <c r="H33" s="255"/>
      <c r="I33" s="255"/>
      <c r="J33" s="255"/>
      <c r="K33" s="255"/>
      <c r="L33" s="255"/>
      <c r="M33" s="255"/>
      <c r="N33" s="255"/>
      <c r="O33" s="255"/>
      <c r="P33" s="255"/>
      <c r="Q33" s="255"/>
      <c r="R33" s="255"/>
      <c r="S33" s="255"/>
      <c r="T33" s="255"/>
      <c r="U33" s="255"/>
      <c r="V33" s="255"/>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6"/>
    </row>
    <row r="34" spans="1:50" x14ac:dyDescent="0.25">
      <c r="A34" s="194"/>
      <c r="B34" s="195"/>
      <c r="C34" s="194"/>
      <c r="D34" s="195"/>
      <c r="E34" s="257"/>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258"/>
      <c r="AX34" s="259"/>
    </row>
    <row r="35" spans="1:50" ht="15" customHeight="1" x14ac:dyDescent="0.25">
      <c r="A35" s="188" t="s">
        <v>191</v>
      </c>
      <c r="B35" s="189"/>
      <c r="C35" s="188" t="s">
        <v>190</v>
      </c>
      <c r="D35" s="189"/>
      <c r="E35" s="248" t="s">
        <v>188</v>
      </c>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15" customHeight="1" x14ac:dyDescent="0.25">
      <c r="A36" s="190" t="s">
        <v>195</v>
      </c>
      <c r="B36" s="191"/>
      <c r="C36" s="190" t="s">
        <v>204</v>
      </c>
      <c r="D36" s="191"/>
      <c r="E36" s="251" t="s">
        <v>1</v>
      </c>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x14ac:dyDescent="0.25">
      <c r="A37" s="192"/>
      <c r="B37" s="193"/>
      <c r="C37" s="192"/>
      <c r="D37" s="193"/>
      <c r="E37" s="254"/>
      <c r="F37" s="255"/>
      <c r="G37" s="255"/>
      <c r="H37" s="255"/>
      <c r="I37" s="255"/>
      <c r="J37" s="255"/>
      <c r="K37" s="255"/>
      <c r="L37" s="255"/>
      <c r="M37" s="255"/>
      <c r="N37" s="255"/>
      <c r="O37" s="255"/>
      <c r="P37" s="255"/>
      <c r="Q37" s="255"/>
      <c r="R37" s="255"/>
      <c r="S37" s="255"/>
      <c r="T37" s="255"/>
      <c r="U37" s="255"/>
      <c r="V37" s="255"/>
      <c r="W37" s="255"/>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6"/>
    </row>
    <row r="38" spans="1:50" x14ac:dyDescent="0.25">
      <c r="A38" s="192"/>
      <c r="B38" s="193"/>
      <c r="C38" s="192"/>
      <c r="D38" s="193"/>
      <c r="E38" s="254"/>
      <c r="F38" s="255"/>
      <c r="G38" s="255"/>
      <c r="H38" s="255"/>
      <c r="I38" s="255"/>
      <c r="J38" s="255"/>
      <c r="K38" s="255"/>
      <c r="L38" s="255"/>
      <c r="M38" s="255"/>
      <c r="N38" s="255"/>
      <c r="O38" s="255"/>
      <c r="P38" s="255"/>
      <c r="Q38" s="255"/>
      <c r="R38" s="255"/>
      <c r="S38" s="255"/>
      <c r="T38" s="255"/>
      <c r="U38" s="255"/>
      <c r="V38" s="255"/>
      <c r="W38" s="255"/>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6"/>
    </row>
    <row r="39" spans="1:50" x14ac:dyDescent="0.25">
      <c r="A39" s="192"/>
      <c r="B39" s="193"/>
      <c r="C39" s="192"/>
      <c r="D39" s="193"/>
      <c r="E39" s="254"/>
      <c r="F39" s="255"/>
      <c r="G39" s="255"/>
      <c r="H39" s="255"/>
      <c r="I39" s="255"/>
      <c r="J39" s="255"/>
      <c r="K39" s="255"/>
      <c r="L39" s="255"/>
      <c r="M39" s="255"/>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6"/>
    </row>
    <row r="40" spans="1:50" x14ac:dyDescent="0.25">
      <c r="A40" s="194"/>
      <c r="B40" s="195"/>
      <c r="C40" s="194"/>
      <c r="D40" s="195"/>
      <c r="E40" s="257"/>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9"/>
    </row>
    <row r="41" spans="1:50" ht="15" customHeight="1" x14ac:dyDescent="0.25">
      <c r="A41" s="188" t="s">
        <v>191</v>
      </c>
      <c r="B41" s="189"/>
      <c r="C41" s="188" t="s">
        <v>190</v>
      </c>
      <c r="D41" s="189"/>
      <c r="E41" s="248" t="s">
        <v>188</v>
      </c>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50"/>
    </row>
    <row r="42" spans="1:50" ht="15" customHeight="1" x14ac:dyDescent="0.25">
      <c r="A42" s="190" t="s">
        <v>196</v>
      </c>
      <c r="B42" s="191"/>
      <c r="C42" s="190" t="s">
        <v>204</v>
      </c>
      <c r="D42" s="191"/>
      <c r="E42" s="251" t="s">
        <v>1</v>
      </c>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x14ac:dyDescent="0.25">
      <c r="A43" s="192"/>
      <c r="B43" s="193"/>
      <c r="C43" s="192"/>
      <c r="D43" s="193"/>
      <c r="E43" s="254"/>
      <c r="F43" s="255"/>
      <c r="G43" s="255"/>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x14ac:dyDescent="0.25">
      <c r="A44" s="192"/>
      <c r="B44" s="193"/>
      <c r="C44" s="192"/>
      <c r="D44" s="193"/>
      <c r="E44" s="254"/>
      <c r="F44" s="255"/>
      <c r="G44" s="255"/>
      <c r="H44" s="255"/>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6"/>
    </row>
    <row r="45" spans="1:50" x14ac:dyDescent="0.25">
      <c r="A45" s="192"/>
      <c r="B45" s="193"/>
      <c r="C45" s="192"/>
      <c r="D45" s="193"/>
      <c r="E45" s="254"/>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6"/>
    </row>
    <row r="46" spans="1:50" x14ac:dyDescent="0.25">
      <c r="A46" s="194"/>
      <c r="B46" s="195"/>
      <c r="C46" s="194"/>
      <c r="D46" s="195"/>
      <c r="E46" s="257"/>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9"/>
    </row>
    <row r="47" spans="1:50" ht="15" customHeight="1" x14ac:dyDescent="0.25">
      <c r="A47" s="188" t="s">
        <v>191</v>
      </c>
      <c r="B47" s="189"/>
      <c r="C47" s="188" t="s">
        <v>190</v>
      </c>
      <c r="D47" s="189"/>
      <c r="E47" s="248" t="s">
        <v>188</v>
      </c>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250"/>
    </row>
    <row r="48" spans="1:50" ht="15" customHeight="1" x14ac:dyDescent="0.25">
      <c r="A48" s="190" t="s">
        <v>197</v>
      </c>
      <c r="B48" s="191"/>
      <c r="C48" s="190" t="s">
        <v>517</v>
      </c>
      <c r="D48" s="191"/>
      <c r="E48" s="251" t="s">
        <v>1</v>
      </c>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2"/>
      <c r="AV48" s="252"/>
      <c r="AW48" s="252"/>
      <c r="AX48" s="253"/>
    </row>
    <row r="49" spans="1:50" x14ac:dyDescent="0.25">
      <c r="A49" s="192"/>
      <c r="B49" s="193"/>
      <c r="C49" s="192"/>
      <c r="D49" s="193"/>
      <c r="E49" s="254"/>
      <c r="F49" s="255"/>
      <c r="G49" s="255"/>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x14ac:dyDescent="0.25">
      <c r="A50" s="192"/>
      <c r="B50" s="193"/>
      <c r="C50" s="192"/>
      <c r="D50" s="193"/>
      <c r="E50" s="254"/>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x14ac:dyDescent="0.25">
      <c r="A51" s="192"/>
      <c r="B51" s="193"/>
      <c r="C51" s="192"/>
      <c r="D51" s="193"/>
      <c r="E51" s="254"/>
      <c r="F51" s="255"/>
      <c r="G51" s="255"/>
      <c r="H51" s="255"/>
      <c r="I51" s="255"/>
      <c r="J51" s="255"/>
      <c r="K51" s="255"/>
      <c r="L51" s="255"/>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6"/>
    </row>
    <row r="52" spans="1:50" x14ac:dyDescent="0.25">
      <c r="A52" s="194"/>
      <c r="B52" s="195"/>
      <c r="C52" s="194"/>
      <c r="D52" s="195"/>
      <c r="E52" s="257"/>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9"/>
    </row>
    <row r="53" spans="1:50" ht="15" customHeight="1" x14ac:dyDescent="0.25">
      <c r="A53" s="188" t="s">
        <v>191</v>
      </c>
      <c r="B53" s="189"/>
      <c r="C53" s="188" t="s">
        <v>190</v>
      </c>
      <c r="D53" s="189"/>
      <c r="E53" s="248" t="s">
        <v>188</v>
      </c>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N53" s="249"/>
      <c r="AO53" s="249"/>
      <c r="AP53" s="249"/>
      <c r="AQ53" s="249"/>
      <c r="AR53" s="249"/>
      <c r="AS53" s="249"/>
      <c r="AT53" s="249"/>
      <c r="AU53" s="249"/>
      <c r="AV53" s="249"/>
      <c r="AW53" s="249"/>
      <c r="AX53" s="250"/>
    </row>
    <row r="54" spans="1:50" x14ac:dyDescent="0.25">
      <c r="A54" s="190" t="s">
        <v>198</v>
      </c>
      <c r="B54" s="191"/>
      <c r="C54" s="190" t="s">
        <v>517</v>
      </c>
      <c r="D54" s="191"/>
      <c r="E54" s="251" t="s">
        <v>1</v>
      </c>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3"/>
    </row>
    <row r="55" spans="1:50" x14ac:dyDescent="0.25">
      <c r="A55" s="192"/>
      <c r="B55" s="193"/>
      <c r="C55" s="192"/>
      <c r="D55" s="193"/>
      <c r="E55" s="254"/>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6"/>
    </row>
    <row r="56" spans="1:50" x14ac:dyDescent="0.25">
      <c r="A56" s="192"/>
      <c r="B56" s="193"/>
      <c r="C56" s="192"/>
      <c r="D56" s="193"/>
      <c r="E56" s="254"/>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x14ac:dyDescent="0.25">
      <c r="A57" s="192"/>
      <c r="B57" s="193"/>
      <c r="C57" s="192"/>
      <c r="D57" s="193"/>
      <c r="E57" s="254"/>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x14ac:dyDescent="0.25">
      <c r="A58" s="194"/>
      <c r="B58" s="195"/>
      <c r="C58" s="194"/>
      <c r="D58" s="195"/>
      <c r="E58" s="257"/>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8"/>
      <c r="AQ58" s="258"/>
      <c r="AR58" s="258"/>
      <c r="AS58" s="258"/>
      <c r="AT58" s="258"/>
      <c r="AU58" s="258"/>
      <c r="AV58" s="258"/>
      <c r="AW58" s="258"/>
      <c r="AX58" s="259"/>
    </row>
    <row r="59" spans="1:50" ht="15" customHeight="1" x14ac:dyDescent="0.25">
      <c r="A59" s="188" t="s">
        <v>191</v>
      </c>
      <c r="B59" s="189"/>
      <c r="C59" s="188" t="s">
        <v>190</v>
      </c>
      <c r="D59" s="189"/>
      <c r="E59" s="248" t="s">
        <v>188</v>
      </c>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249"/>
      <c r="AL59" s="249"/>
      <c r="AM59" s="249"/>
      <c r="AN59" s="249"/>
      <c r="AO59" s="249"/>
      <c r="AP59" s="249"/>
      <c r="AQ59" s="249"/>
      <c r="AR59" s="249"/>
      <c r="AS59" s="249"/>
      <c r="AT59" s="249"/>
      <c r="AU59" s="249"/>
      <c r="AV59" s="249"/>
      <c r="AW59" s="249"/>
      <c r="AX59" s="250"/>
    </row>
    <row r="60" spans="1:50" x14ac:dyDescent="0.25">
      <c r="A60" s="190" t="s">
        <v>199</v>
      </c>
      <c r="B60" s="191"/>
      <c r="C60" s="190" t="s">
        <v>517</v>
      </c>
      <c r="D60" s="191"/>
      <c r="E60" s="251" t="s">
        <v>1</v>
      </c>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252"/>
      <c r="AX60" s="253"/>
    </row>
    <row r="61" spans="1:50" x14ac:dyDescent="0.25">
      <c r="A61" s="192"/>
      <c r="B61" s="193"/>
      <c r="C61" s="192"/>
      <c r="D61" s="193"/>
      <c r="E61" s="254"/>
      <c r="F61" s="255"/>
      <c r="G61" s="255"/>
      <c r="H61" s="255"/>
      <c r="I61" s="255"/>
      <c r="J61" s="255"/>
      <c r="K61" s="255"/>
      <c r="L61" s="255"/>
      <c r="M61" s="255"/>
      <c r="N61" s="255"/>
      <c r="O61" s="255"/>
      <c r="P61" s="255"/>
      <c r="Q61" s="255"/>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6"/>
    </row>
    <row r="62" spans="1:50" x14ac:dyDescent="0.25">
      <c r="A62" s="192"/>
      <c r="B62" s="193"/>
      <c r="C62" s="192"/>
      <c r="D62" s="193"/>
      <c r="E62" s="254"/>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6"/>
    </row>
    <row r="63" spans="1:50" x14ac:dyDescent="0.25">
      <c r="A63" s="192"/>
      <c r="B63" s="193"/>
      <c r="C63" s="192"/>
      <c r="D63" s="193"/>
      <c r="E63" s="254"/>
      <c r="F63" s="255"/>
      <c r="G63" s="255"/>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x14ac:dyDescent="0.25">
      <c r="A64" s="194"/>
      <c r="B64" s="195"/>
      <c r="C64" s="194"/>
      <c r="D64" s="195"/>
      <c r="E64" s="257"/>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5" customHeight="1" x14ac:dyDescent="0.25">
      <c r="A65" s="188" t="s">
        <v>191</v>
      </c>
      <c r="B65" s="189"/>
      <c r="C65" s="188" t="s">
        <v>190</v>
      </c>
      <c r="D65" s="189"/>
      <c r="E65" s="248" t="s">
        <v>188</v>
      </c>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50"/>
    </row>
    <row r="66" spans="1:50" x14ac:dyDescent="0.25">
      <c r="A66" s="190" t="s">
        <v>200</v>
      </c>
      <c r="B66" s="191"/>
      <c r="C66" s="190" t="s">
        <v>517</v>
      </c>
      <c r="D66" s="191"/>
      <c r="E66" s="251" t="s">
        <v>1</v>
      </c>
      <c r="F66" s="252"/>
      <c r="G66" s="252"/>
      <c r="H66" s="252"/>
      <c r="I66" s="252"/>
      <c r="J66" s="252"/>
      <c r="K66" s="252"/>
      <c r="L66" s="252"/>
      <c r="M66" s="252"/>
      <c r="N66" s="252"/>
      <c r="O66" s="252"/>
      <c r="P66" s="252"/>
      <c r="Q66" s="252"/>
      <c r="R66" s="252"/>
      <c r="S66" s="252"/>
      <c r="T66" s="252"/>
      <c r="U66" s="252"/>
      <c r="V66" s="252"/>
      <c r="W66" s="252"/>
      <c r="X66" s="252"/>
      <c r="Y66" s="252"/>
      <c r="Z66" s="252"/>
      <c r="AA66" s="252"/>
      <c r="AB66" s="252"/>
      <c r="AC66" s="252"/>
      <c r="AD66" s="252"/>
      <c r="AE66" s="252"/>
      <c r="AF66" s="252"/>
      <c r="AG66" s="252"/>
      <c r="AH66" s="252"/>
      <c r="AI66" s="252"/>
      <c r="AJ66" s="252"/>
      <c r="AK66" s="252"/>
      <c r="AL66" s="252"/>
      <c r="AM66" s="252"/>
      <c r="AN66" s="252"/>
      <c r="AO66" s="252"/>
      <c r="AP66" s="252"/>
      <c r="AQ66" s="252"/>
      <c r="AR66" s="252"/>
      <c r="AS66" s="252"/>
      <c r="AT66" s="252"/>
      <c r="AU66" s="252"/>
      <c r="AV66" s="252"/>
      <c r="AW66" s="252"/>
      <c r="AX66" s="253"/>
    </row>
    <row r="67" spans="1:50" x14ac:dyDescent="0.25">
      <c r="A67" s="192"/>
      <c r="B67" s="193"/>
      <c r="C67" s="192"/>
      <c r="D67" s="193"/>
      <c r="E67" s="254"/>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6"/>
    </row>
    <row r="68" spans="1:50" x14ac:dyDescent="0.25">
      <c r="A68" s="192"/>
      <c r="B68" s="193"/>
      <c r="C68" s="192"/>
      <c r="D68" s="193"/>
      <c r="E68" s="254"/>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c r="AQ68" s="255"/>
      <c r="AR68" s="255"/>
      <c r="AS68" s="255"/>
      <c r="AT68" s="255"/>
      <c r="AU68" s="255"/>
      <c r="AV68" s="255"/>
      <c r="AW68" s="255"/>
      <c r="AX68" s="256"/>
    </row>
    <row r="69" spans="1:50" x14ac:dyDescent="0.25">
      <c r="A69" s="192"/>
      <c r="B69" s="193"/>
      <c r="C69" s="192"/>
      <c r="D69" s="193"/>
      <c r="E69" s="254"/>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6"/>
    </row>
    <row r="70" spans="1:50" x14ac:dyDescent="0.25">
      <c r="A70" s="194"/>
      <c r="B70" s="195"/>
      <c r="C70" s="194"/>
      <c r="D70" s="195"/>
      <c r="E70" s="257"/>
      <c r="F70" s="258"/>
      <c r="G70" s="258"/>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258"/>
      <c r="AX70" s="259"/>
    </row>
    <row r="71" spans="1:50" ht="15" customHeight="1" x14ac:dyDescent="0.25">
      <c r="A71" s="188" t="s">
        <v>191</v>
      </c>
      <c r="B71" s="189"/>
      <c r="C71" s="188" t="s">
        <v>190</v>
      </c>
      <c r="D71" s="189"/>
      <c r="E71" s="248" t="s">
        <v>188</v>
      </c>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c r="AK71" s="249"/>
      <c r="AL71" s="249"/>
      <c r="AM71" s="249"/>
      <c r="AN71" s="249"/>
      <c r="AO71" s="249"/>
      <c r="AP71" s="249"/>
      <c r="AQ71" s="249"/>
      <c r="AR71" s="249"/>
      <c r="AS71" s="249"/>
      <c r="AT71" s="249"/>
      <c r="AU71" s="249"/>
      <c r="AV71" s="249"/>
      <c r="AW71" s="249"/>
      <c r="AX71" s="250"/>
    </row>
    <row r="72" spans="1:50" x14ac:dyDescent="0.25">
      <c r="A72" s="190" t="s">
        <v>201</v>
      </c>
      <c r="B72" s="191"/>
      <c r="C72" s="190" t="s">
        <v>517</v>
      </c>
      <c r="D72" s="191"/>
      <c r="E72" s="251" t="s">
        <v>1</v>
      </c>
      <c r="F72" s="252"/>
      <c r="G72" s="252"/>
      <c r="H72" s="252"/>
      <c r="I72" s="252"/>
      <c r="J72" s="252"/>
      <c r="K72" s="252"/>
      <c r="L72" s="252"/>
      <c r="M72" s="252"/>
      <c r="N72" s="252"/>
      <c r="O72" s="252"/>
      <c r="P72" s="252"/>
      <c r="Q72" s="252"/>
      <c r="R72" s="252"/>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2"/>
      <c r="AP72" s="252"/>
      <c r="AQ72" s="252"/>
      <c r="AR72" s="252"/>
      <c r="AS72" s="252"/>
      <c r="AT72" s="252"/>
      <c r="AU72" s="252"/>
      <c r="AV72" s="252"/>
      <c r="AW72" s="252"/>
      <c r="AX72" s="253"/>
    </row>
    <row r="73" spans="1:50" x14ac:dyDescent="0.25">
      <c r="A73" s="192"/>
      <c r="B73" s="193"/>
      <c r="C73" s="192"/>
      <c r="D73" s="193"/>
      <c r="E73" s="254"/>
      <c r="F73" s="255"/>
      <c r="G73" s="255"/>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255"/>
      <c r="AN73" s="255"/>
      <c r="AO73" s="255"/>
      <c r="AP73" s="255"/>
      <c r="AQ73" s="255"/>
      <c r="AR73" s="255"/>
      <c r="AS73" s="255"/>
      <c r="AT73" s="255"/>
      <c r="AU73" s="255"/>
      <c r="AV73" s="255"/>
      <c r="AW73" s="255"/>
      <c r="AX73" s="256"/>
    </row>
    <row r="74" spans="1:50" x14ac:dyDescent="0.25">
      <c r="A74" s="192"/>
      <c r="B74" s="193"/>
      <c r="C74" s="192"/>
      <c r="D74" s="193"/>
      <c r="E74" s="254"/>
      <c r="F74" s="255"/>
      <c r="G74" s="255"/>
      <c r="H74" s="255"/>
      <c r="I74" s="255"/>
      <c r="J74" s="255"/>
      <c r="K74" s="255"/>
      <c r="L74" s="255"/>
      <c r="M74" s="255"/>
      <c r="N74" s="255"/>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255"/>
      <c r="AN74" s="255"/>
      <c r="AO74" s="255"/>
      <c r="AP74" s="255"/>
      <c r="AQ74" s="255"/>
      <c r="AR74" s="255"/>
      <c r="AS74" s="255"/>
      <c r="AT74" s="255"/>
      <c r="AU74" s="255"/>
      <c r="AV74" s="255"/>
      <c r="AW74" s="255"/>
      <c r="AX74" s="256"/>
    </row>
    <row r="75" spans="1:50" x14ac:dyDescent="0.25">
      <c r="A75" s="192"/>
      <c r="B75" s="193"/>
      <c r="C75" s="192"/>
      <c r="D75" s="193"/>
      <c r="E75" s="254"/>
      <c r="F75" s="255"/>
      <c r="G75" s="255"/>
      <c r="H75" s="255"/>
      <c r="I75" s="255"/>
      <c r="J75" s="255"/>
      <c r="K75" s="255"/>
      <c r="L75" s="255"/>
      <c r="M75" s="255"/>
      <c r="N75" s="25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255"/>
      <c r="AN75" s="255"/>
      <c r="AO75" s="255"/>
      <c r="AP75" s="255"/>
      <c r="AQ75" s="255"/>
      <c r="AR75" s="255"/>
      <c r="AS75" s="255"/>
      <c r="AT75" s="255"/>
      <c r="AU75" s="255"/>
      <c r="AV75" s="255"/>
      <c r="AW75" s="255"/>
      <c r="AX75" s="256"/>
    </row>
    <row r="76" spans="1:50" x14ac:dyDescent="0.25">
      <c r="A76" s="194"/>
      <c r="B76" s="195"/>
      <c r="C76" s="194"/>
      <c r="D76" s="195"/>
      <c r="E76" s="257"/>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9"/>
    </row>
    <row r="77" spans="1:50" ht="15" customHeight="1" x14ac:dyDescent="0.25">
      <c r="A77" s="188" t="s">
        <v>191</v>
      </c>
      <c r="B77" s="189"/>
      <c r="C77" s="188" t="s">
        <v>190</v>
      </c>
      <c r="D77" s="189"/>
      <c r="E77" s="248" t="s">
        <v>188</v>
      </c>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c r="AK77" s="249"/>
      <c r="AL77" s="249"/>
      <c r="AM77" s="249"/>
      <c r="AN77" s="249"/>
      <c r="AO77" s="249"/>
      <c r="AP77" s="249"/>
      <c r="AQ77" s="249"/>
      <c r="AR77" s="249"/>
      <c r="AS77" s="249"/>
      <c r="AT77" s="249"/>
      <c r="AU77" s="249"/>
      <c r="AV77" s="249"/>
      <c r="AW77" s="249"/>
      <c r="AX77" s="250"/>
    </row>
    <row r="78" spans="1:50" x14ac:dyDescent="0.25">
      <c r="A78" s="190" t="s">
        <v>202</v>
      </c>
      <c r="B78" s="191"/>
      <c r="C78" s="190" t="s">
        <v>517</v>
      </c>
      <c r="D78" s="191"/>
      <c r="E78" s="251" t="s">
        <v>1</v>
      </c>
      <c r="F78" s="252"/>
      <c r="G78" s="252"/>
      <c r="H78" s="252"/>
      <c r="I78" s="252"/>
      <c r="J78" s="252"/>
      <c r="K78" s="252"/>
      <c r="L78" s="252"/>
      <c r="M78" s="252"/>
      <c r="N78" s="252"/>
      <c r="O78" s="252"/>
      <c r="P78" s="252"/>
      <c r="Q78" s="252"/>
      <c r="R78" s="252"/>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2"/>
      <c r="AQ78" s="252"/>
      <c r="AR78" s="252"/>
      <c r="AS78" s="252"/>
      <c r="AT78" s="252"/>
      <c r="AU78" s="252"/>
      <c r="AV78" s="252"/>
      <c r="AW78" s="252"/>
      <c r="AX78" s="253"/>
    </row>
    <row r="79" spans="1:50" x14ac:dyDescent="0.25">
      <c r="A79" s="192"/>
      <c r="B79" s="193"/>
      <c r="C79" s="192"/>
      <c r="D79" s="193"/>
      <c r="E79" s="254"/>
      <c r="F79" s="255"/>
      <c r="G79" s="255"/>
      <c r="H79" s="255"/>
      <c r="I79" s="255"/>
      <c r="J79" s="255"/>
      <c r="K79" s="255"/>
      <c r="L79" s="255"/>
      <c r="M79" s="255"/>
      <c r="N79" s="255"/>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6"/>
    </row>
    <row r="80" spans="1:50" x14ac:dyDescent="0.25">
      <c r="A80" s="192"/>
      <c r="B80" s="193"/>
      <c r="C80" s="192"/>
      <c r="D80" s="193"/>
      <c r="E80" s="254"/>
      <c r="F80" s="255"/>
      <c r="G80" s="255"/>
      <c r="H80" s="255"/>
      <c r="I80" s="255"/>
      <c r="J80" s="255"/>
      <c r="K80" s="255"/>
      <c r="L80" s="255"/>
      <c r="M80" s="255"/>
      <c r="N80" s="255"/>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6"/>
    </row>
    <row r="81" spans="1:50" x14ac:dyDescent="0.25">
      <c r="A81" s="192"/>
      <c r="B81" s="193"/>
      <c r="C81" s="192"/>
      <c r="D81" s="193"/>
      <c r="E81" s="254"/>
      <c r="F81" s="255"/>
      <c r="G81" s="255"/>
      <c r="H81" s="255"/>
      <c r="I81" s="255"/>
      <c r="J81" s="255"/>
      <c r="K81" s="255"/>
      <c r="L81" s="255"/>
      <c r="M81" s="255"/>
      <c r="N81" s="255"/>
      <c r="O81" s="255"/>
      <c r="P81" s="255"/>
      <c r="Q81" s="255"/>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6"/>
    </row>
    <row r="82" spans="1:50" x14ac:dyDescent="0.25">
      <c r="A82" s="194"/>
      <c r="B82" s="195"/>
      <c r="C82" s="194"/>
      <c r="D82" s="195"/>
      <c r="E82" s="257"/>
      <c r="F82" s="258"/>
      <c r="G82" s="258"/>
      <c r="H82" s="258"/>
      <c r="I82" s="258"/>
      <c r="J82" s="258"/>
      <c r="K82" s="258"/>
      <c r="L82" s="258"/>
      <c r="M82" s="258"/>
      <c r="N82" s="258"/>
      <c r="O82" s="258"/>
      <c r="P82" s="258"/>
      <c r="Q82" s="258"/>
      <c r="R82" s="258"/>
      <c r="S82" s="258"/>
      <c r="T82" s="258"/>
      <c r="U82" s="258"/>
      <c r="V82" s="258"/>
      <c r="W82" s="258"/>
      <c r="X82" s="258"/>
      <c r="Y82" s="258"/>
      <c r="Z82" s="258"/>
      <c r="AA82" s="258"/>
      <c r="AB82" s="258"/>
      <c r="AC82" s="258"/>
      <c r="AD82" s="258"/>
      <c r="AE82" s="258"/>
      <c r="AF82" s="258"/>
      <c r="AG82" s="258"/>
      <c r="AH82" s="258"/>
      <c r="AI82" s="258"/>
      <c r="AJ82" s="258"/>
      <c r="AK82" s="258"/>
      <c r="AL82" s="258"/>
      <c r="AM82" s="258"/>
      <c r="AN82" s="258"/>
      <c r="AO82" s="258"/>
      <c r="AP82" s="258"/>
      <c r="AQ82" s="258"/>
      <c r="AR82" s="258"/>
      <c r="AS82" s="258"/>
      <c r="AT82" s="258"/>
      <c r="AU82" s="258"/>
      <c r="AV82" s="258"/>
      <c r="AW82" s="258"/>
      <c r="AX82" s="259"/>
    </row>
    <row r="83" spans="1:50" ht="15" customHeight="1" x14ac:dyDescent="0.25">
      <c r="A83" s="188" t="s">
        <v>191</v>
      </c>
      <c r="B83" s="189"/>
      <c r="C83" s="188" t="s">
        <v>190</v>
      </c>
      <c r="D83" s="189"/>
      <c r="E83" s="248" t="s">
        <v>188</v>
      </c>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c r="AK83" s="249"/>
      <c r="AL83" s="249"/>
      <c r="AM83" s="249"/>
      <c r="AN83" s="249"/>
      <c r="AO83" s="249"/>
      <c r="AP83" s="249"/>
      <c r="AQ83" s="249"/>
      <c r="AR83" s="249"/>
      <c r="AS83" s="249"/>
      <c r="AT83" s="249"/>
      <c r="AU83" s="249"/>
      <c r="AV83" s="249"/>
      <c r="AW83" s="249"/>
      <c r="AX83" s="250"/>
    </row>
    <row r="84" spans="1:50" x14ac:dyDescent="0.25">
      <c r="A84" s="190" t="s">
        <v>192</v>
      </c>
      <c r="B84" s="191"/>
      <c r="C84" s="190" t="s">
        <v>517</v>
      </c>
      <c r="D84" s="191"/>
      <c r="E84" s="251" t="s">
        <v>1</v>
      </c>
      <c r="F84" s="252"/>
      <c r="G84" s="252"/>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252"/>
      <c r="AX84" s="253"/>
    </row>
    <row r="85" spans="1:50" x14ac:dyDescent="0.25">
      <c r="A85" s="192"/>
      <c r="B85" s="193"/>
      <c r="C85" s="192"/>
      <c r="D85" s="193"/>
      <c r="E85" s="254"/>
      <c r="F85" s="255"/>
      <c r="G85" s="255"/>
      <c r="H85" s="255"/>
      <c r="I85" s="255"/>
      <c r="J85" s="255"/>
      <c r="K85" s="255"/>
      <c r="L85" s="255"/>
      <c r="M85" s="255"/>
      <c r="N85" s="255"/>
      <c r="O85" s="255"/>
      <c r="P85" s="255"/>
      <c r="Q85" s="255"/>
      <c r="R85" s="255"/>
      <c r="S85" s="255"/>
      <c r="T85" s="255"/>
      <c r="U85" s="255"/>
      <c r="V85" s="255"/>
      <c r="W85" s="255"/>
      <c r="X85" s="255"/>
      <c r="Y85" s="255"/>
      <c r="Z85" s="255"/>
      <c r="AA85" s="255"/>
      <c r="AB85" s="255"/>
      <c r="AC85" s="255"/>
      <c r="AD85" s="255"/>
      <c r="AE85" s="255"/>
      <c r="AF85" s="255"/>
      <c r="AG85" s="255"/>
      <c r="AH85" s="255"/>
      <c r="AI85" s="255"/>
      <c r="AJ85" s="255"/>
      <c r="AK85" s="255"/>
      <c r="AL85" s="255"/>
      <c r="AM85" s="255"/>
      <c r="AN85" s="255"/>
      <c r="AO85" s="255"/>
      <c r="AP85" s="255"/>
      <c r="AQ85" s="255"/>
      <c r="AR85" s="255"/>
      <c r="AS85" s="255"/>
      <c r="AT85" s="255"/>
      <c r="AU85" s="255"/>
      <c r="AV85" s="255"/>
      <c r="AW85" s="255"/>
      <c r="AX85" s="256"/>
    </row>
    <row r="86" spans="1:50" x14ac:dyDescent="0.25">
      <c r="A86" s="192"/>
      <c r="B86" s="193"/>
      <c r="C86" s="192"/>
      <c r="D86" s="193"/>
      <c r="E86" s="254"/>
      <c r="F86" s="255"/>
      <c r="G86" s="255"/>
      <c r="H86" s="255"/>
      <c r="I86" s="255"/>
      <c r="J86" s="255"/>
      <c r="K86" s="255"/>
      <c r="L86" s="255"/>
      <c r="M86" s="255"/>
      <c r="N86" s="255"/>
      <c r="O86" s="255"/>
      <c r="P86" s="255"/>
      <c r="Q86" s="255"/>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6"/>
    </row>
    <row r="87" spans="1:50" x14ac:dyDescent="0.25">
      <c r="A87" s="192"/>
      <c r="B87" s="193"/>
      <c r="C87" s="192"/>
      <c r="D87" s="193"/>
      <c r="E87" s="254"/>
      <c r="F87" s="255"/>
      <c r="G87" s="255"/>
      <c r="H87" s="255"/>
      <c r="I87" s="255"/>
      <c r="J87" s="255"/>
      <c r="K87" s="255"/>
      <c r="L87" s="255"/>
      <c r="M87" s="255"/>
      <c r="N87" s="255"/>
      <c r="O87" s="255"/>
      <c r="P87" s="255"/>
      <c r="Q87" s="255"/>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6"/>
    </row>
    <row r="88" spans="1:50" x14ac:dyDescent="0.25">
      <c r="A88" s="194"/>
      <c r="B88" s="195"/>
      <c r="C88" s="194"/>
      <c r="D88" s="195"/>
      <c r="E88" s="257"/>
      <c r="F88" s="258"/>
      <c r="G88" s="258"/>
      <c r="H88" s="258"/>
      <c r="I88" s="258"/>
      <c r="J88" s="258"/>
      <c r="K88" s="258"/>
      <c r="L88" s="258"/>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c r="AK88" s="258"/>
      <c r="AL88" s="258"/>
      <c r="AM88" s="258"/>
      <c r="AN88" s="258"/>
      <c r="AO88" s="258"/>
      <c r="AP88" s="258"/>
      <c r="AQ88" s="258"/>
      <c r="AR88" s="258"/>
      <c r="AS88" s="258"/>
      <c r="AT88" s="258"/>
      <c r="AU88" s="258"/>
      <c r="AV88" s="258"/>
      <c r="AW88" s="258"/>
      <c r="AX88" s="259"/>
    </row>
    <row r="89" spans="1:50" ht="15" customHeight="1" x14ac:dyDescent="0.25">
      <c r="A89" s="188" t="s">
        <v>191</v>
      </c>
      <c r="B89" s="189"/>
      <c r="C89" s="188" t="s">
        <v>190</v>
      </c>
      <c r="D89" s="189"/>
      <c r="E89" s="248" t="s">
        <v>188</v>
      </c>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50"/>
    </row>
    <row r="90" spans="1:50" x14ac:dyDescent="0.25">
      <c r="A90" s="190" t="s">
        <v>193</v>
      </c>
      <c r="B90" s="191"/>
      <c r="C90" s="190" t="s">
        <v>517</v>
      </c>
      <c r="D90" s="191"/>
      <c r="E90" s="251" t="s">
        <v>1</v>
      </c>
      <c r="F90" s="252"/>
      <c r="G90" s="252"/>
      <c r="H90" s="252"/>
      <c r="I90" s="252"/>
      <c r="J90" s="252"/>
      <c r="K90" s="252"/>
      <c r="L90" s="252"/>
      <c r="M90" s="252"/>
      <c r="N90" s="252"/>
      <c r="O90" s="252"/>
      <c r="P90" s="252"/>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3"/>
    </row>
    <row r="91" spans="1:50" x14ac:dyDescent="0.25">
      <c r="A91" s="192"/>
      <c r="B91" s="193"/>
      <c r="C91" s="192"/>
      <c r="D91" s="193"/>
      <c r="E91" s="254"/>
      <c r="F91" s="255"/>
      <c r="G91" s="255"/>
      <c r="H91" s="255"/>
      <c r="I91" s="255"/>
      <c r="J91" s="255"/>
      <c r="K91" s="255"/>
      <c r="L91" s="255"/>
      <c r="M91" s="255"/>
      <c r="N91" s="255"/>
      <c r="O91" s="255"/>
      <c r="P91" s="255"/>
      <c r="Q91" s="255"/>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6"/>
    </row>
    <row r="92" spans="1:50" x14ac:dyDescent="0.25">
      <c r="A92" s="192"/>
      <c r="B92" s="193"/>
      <c r="C92" s="192"/>
      <c r="D92" s="193"/>
      <c r="E92" s="254"/>
      <c r="F92" s="255"/>
      <c r="G92" s="255"/>
      <c r="H92" s="255"/>
      <c r="I92" s="255"/>
      <c r="J92" s="255"/>
      <c r="K92" s="255"/>
      <c r="L92" s="255"/>
      <c r="M92" s="255"/>
      <c r="N92" s="255"/>
      <c r="O92" s="255"/>
      <c r="P92" s="255"/>
      <c r="Q92" s="255"/>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6"/>
    </row>
    <row r="93" spans="1:50" x14ac:dyDescent="0.25">
      <c r="A93" s="192"/>
      <c r="B93" s="193"/>
      <c r="C93" s="192"/>
      <c r="D93" s="193"/>
      <c r="E93" s="254"/>
      <c r="F93" s="255"/>
      <c r="G93" s="255"/>
      <c r="H93" s="255"/>
      <c r="I93" s="255"/>
      <c r="J93" s="255"/>
      <c r="K93" s="255"/>
      <c r="L93" s="255"/>
      <c r="M93" s="255"/>
      <c r="N93" s="255"/>
      <c r="O93" s="255"/>
      <c r="P93" s="255"/>
      <c r="Q93" s="255"/>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6"/>
    </row>
    <row r="94" spans="1:50" x14ac:dyDescent="0.25">
      <c r="A94" s="194"/>
      <c r="B94" s="195"/>
      <c r="C94" s="194"/>
      <c r="D94" s="195"/>
      <c r="E94" s="257"/>
      <c r="F94" s="258"/>
      <c r="G94" s="258"/>
      <c r="H94" s="258"/>
      <c r="I94" s="258"/>
      <c r="J94" s="258"/>
      <c r="K94" s="258"/>
      <c r="L94" s="258"/>
      <c r="M94" s="258"/>
      <c r="N94" s="258"/>
      <c r="O94" s="258"/>
      <c r="P94" s="258"/>
      <c r="Q94" s="258"/>
      <c r="R94" s="258"/>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c r="AT94" s="258"/>
      <c r="AU94" s="258"/>
      <c r="AV94" s="258"/>
      <c r="AW94" s="258"/>
      <c r="AX94" s="259"/>
    </row>
    <row r="95" spans="1:50" ht="15" customHeight="1" x14ac:dyDescent="0.25">
      <c r="A95" s="188" t="s">
        <v>191</v>
      </c>
      <c r="B95" s="189"/>
      <c r="C95" s="188" t="s">
        <v>190</v>
      </c>
      <c r="D95" s="189"/>
      <c r="E95" s="248" t="s">
        <v>188</v>
      </c>
      <c r="F95" s="249"/>
      <c r="G95" s="249"/>
      <c r="H95" s="249"/>
      <c r="I95" s="249"/>
      <c r="J95" s="249"/>
      <c r="K95" s="249"/>
      <c r="L95" s="249"/>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50"/>
    </row>
    <row r="96" spans="1:50" x14ac:dyDescent="0.25">
      <c r="A96" s="190" t="s">
        <v>194</v>
      </c>
      <c r="B96" s="191"/>
      <c r="C96" s="190" t="s">
        <v>517</v>
      </c>
      <c r="D96" s="191"/>
      <c r="E96" s="251" t="s">
        <v>1</v>
      </c>
      <c r="F96" s="252"/>
      <c r="G96" s="252"/>
      <c r="H96" s="252"/>
      <c r="I96" s="252"/>
      <c r="J96" s="252"/>
      <c r="K96" s="252"/>
      <c r="L96" s="252"/>
      <c r="M96" s="25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3"/>
    </row>
    <row r="97" spans="1:50" x14ac:dyDescent="0.25">
      <c r="A97" s="192"/>
      <c r="B97" s="193"/>
      <c r="C97" s="192"/>
      <c r="D97" s="193"/>
      <c r="E97" s="254"/>
      <c r="F97" s="255"/>
      <c r="G97" s="255"/>
      <c r="H97" s="255"/>
      <c r="I97" s="255"/>
      <c r="J97" s="255"/>
      <c r="K97" s="255"/>
      <c r="L97" s="255"/>
      <c r="M97" s="255"/>
      <c r="N97" s="255"/>
      <c r="O97" s="255"/>
      <c r="P97" s="255"/>
      <c r="Q97" s="255"/>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6"/>
    </row>
    <row r="98" spans="1:50" x14ac:dyDescent="0.25">
      <c r="A98" s="192"/>
      <c r="B98" s="193"/>
      <c r="C98" s="192"/>
      <c r="D98" s="193"/>
      <c r="E98" s="254"/>
      <c r="F98" s="255"/>
      <c r="G98" s="255"/>
      <c r="H98" s="255"/>
      <c r="I98" s="255"/>
      <c r="J98" s="255"/>
      <c r="K98" s="255"/>
      <c r="L98" s="255"/>
      <c r="M98" s="255"/>
      <c r="N98" s="255"/>
      <c r="O98" s="255"/>
      <c r="P98" s="255"/>
      <c r="Q98" s="255"/>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6"/>
    </row>
    <row r="99" spans="1:50" x14ac:dyDescent="0.25">
      <c r="A99" s="192"/>
      <c r="B99" s="193"/>
      <c r="C99" s="192"/>
      <c r="D99" s="193"/>
      <c r="E99" s="254"/>
      <c r="F99" s="255"/>
      <c r="G99" s="255"/>
      <c r="H99" s="255"/>
      <c r="I99" s="255"/>
      <c r="J99" s="255"/>
      <c r="K99" s="255"/>
      <c r="L99" s="255"/>
      <c r="M99" s="255"/>
      <c r="N99" s="255"/>
      <c r="O99" s="255"/>
      <c r="P99" s="255"/>
      <c r="Q99" s="255"/>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x14ac:dyDescent="0.25">
      <c r="A100" s="194"/>
      <c r="B100" s="195"/>
      <c r="C100" s="194"/>
      <c r="D100" s="195"/>
      <c r="E100" s="257"/>
      <c r="F100" s="258"/>
      <c r="G100" s="258"/>
      <c r="H100" s="258"/>
      <c r="I100" s="258"/>
      <c r="J100" s="258"/>
      <c r="K100" s="258"/>
      <c r="L100" s="258"/>
      <c r="M100" s="258"/>
      <c r="N100" s="258"/>
      <c r="O100" s="258"/>
      <c r="P100" s="258"/>
      <c r="Q100" s="258"/>
      <c r="R100" s="258"/>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c r="AT100" s="258"/>
      <c r="AU100" s="258"/>
      <c r="AV100" s="258"/>
      <c r="AW100" s="258"/>
      <c r="AX100" s="259"/>
    </row>
    <row r="101" spans="1:50" ht="15" customHeight="1" x14ac:dyDescent="0.25">
      <c r="A101" s="188" t="s">
        <v>191</v>
      </c>
      <c r="B101" s="189"/>
      <c r="C101" s="188" t="s">
        <v>190</v>
      </c>
      <c r="D101" s="189"/>
      <c r="E101" s="248" t="s">
        <v>188</v>
      </c>
      <c r="F101" s="249"/>
      <c r="G101" s="249"/>
      <c r="H101" s="249"/>
      <c r="I101" s="249"/>
      <c r="J101" s="249"/>
      <c r="K101" s="249"/>
      <c r="L101" s="249"/>
      <c r="M101" s="249"/>
      <c r="N101" s="249"/>
      <c r="O101" s="249"/>
      <c r="P101" s="249"/>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50"/>
    </row>
    <row r="102" spans="1:50" x14ac:dyDescent="0.25">
      <c r="A102" s="190" t="s">
        <v>203</v>
      </c>
      <c r="B102" s="191"/>
      <c r="C102" s="190" t="s">
        <v>517</v>
      </c>
      <c r="D102" s="191"/>
      <c r="E102" s="251" t="s">
        <v>1</v>
      </c>
      <c r="F102" s="252"/>
      <c r="G102" s="252"/>
      <c r="H102" s="252"/>
      <c r="I102" s="252"/>
      <c r="J102" s="252"/>
      <c r="K102" s="252"/>
      <c r="L102" s="252"/>
      <c r="M102" s="252"/>
      <c r="N102" s="252"/>
      <c r="O102" s="252"/>
      <c r="P102" s="252"/>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3"/>
    </row>
    <row r="103" spans="1:50" x14ac:dyDescent="0.25">
      <c r="A103" s="192"/>
      <c r="B103" s="193"/>
      <c r="C103" s="192"/>
      <c r="D103" s="193"/>
      <c r="E103" s="254"/>
      <c r="F103" s="255"/>
      <c r="G103" s="255"/>
      <c r="H103" s="255"/>
      <c r="I103" s="255"/>
      <c r="J103" s="255"/>
      <c r="K103" s="255"/>
      <c r="L103" s="255"/>
      <c r="M103" s="255"/>
      <c r="N103" s="255"/>
      <c r="O103" s="255"/>
      <c r="P103" s="255"/>
      <c r="Q103" s="255"/>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6"/>
    </row>
    <row r="104" spans="1:50" x14ac:dyDescent="0.25">
      <c r="A104" s="192"/>
      <c r="B104" s="193"/>
      <c r="C104" s="192"/>
      <c r="D104" s="193"/>
      <c r="E104" s="254"/>
      <c r="F104" s="255"/>
      <c r="G104" s="255"/>
      <c r="H104" s="255"/>
      <c r="I104" s="255"/>
      <c r="J104" s="255"/>
      <c r="K104" s="255"/>
      <c r="L104" s="255"/>
      <c r="M104" s="255"/>
      <c r="N104" s="255"/>
      <c r="O104" s="255"/>
      <c r="P104" s="255"/>
      <c r="Q104" s="255"/>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6"/>
    </row>
    <row r="105" spans="1:50" x14ac:dyDescent="0.25">
      <c r="A105" s="192"/>
      <c r="B105" s="193"/>
      <c r="C105" s="192"/>
      <c r="D105" s="193"/>
      <c r="E105" s="254"/>
      <c r="F105" s="255"/>
      <c r="G105" s="255"/>
      <c r="H105" s="255"/>
      <c r="I105" s="255"/>
      <c r="J105" s="255"/>
      <c r="K105" s="255"/>
      <c r="L105" s="255"/>
      <c r="M105" s="255"/>
      <c r="N105" s="255"/>
      <c r="O105" s="255"/>
      <c r="P105" s="255"/>
      <c r="Q105" s="255"/>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6"/>
    </row>
    <row r="106" spans="1:50" x14ac:dyDescent="0.25">
      <c r="A106" s="194"/>
      <c r="B106" s="195"/>
      <c r="C106" s="194"/>
      <c r="D106" s="195"/>
      <c r="E106" s="257"/>
      <c r="F106" s="258"/>
      <c r="G106" s="258"/>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258"/>
      <c r="AX106" s="259"/>
    </row>
  </sheetData>
  <sheetProtection algorithmName="SHA-512" hashValue="SJmSKnFIyFYopGY2/7ttTqB70ncXZ7M4N1YZa9Q7UA9KxTD+RGDH41OW3nV4UPQOIkhT3joSrM66GA5rHmDNqw==" saltValue="GvNBIGR9qNHeogjKwI5Ejw==" spinCount="100000" sheet="1" objects="1" scenarios="1"/>
  <mergeCells count="122">
    <mergeCell ref="C84:D88"/>
    <mergeCell ref="C90:D94"/>
    <mergeCell ref="C96:D100"/>
    <mergeCell ref="C102:D106"/>
    <mergeCell ref="E102:AX106"/>
    <mergeCell ref="E101:AX101"/>
    <mergeCell ref="E96:AX100"/>
    <mergeCell ref="E95:AX95"/>
    <mergeCell ref="E90:AX94"/>
    <mergeCell ref="E89:AX89"/>
    <mergeCell ref="E84:AX88"/>
    <mergeCell ref="E78:AX82"/>
    <mergeCell ref="E77:AX77"/>
    <mergeCell ref="E83:AX83"/>
    <mergeCell ref="E59:AX59"/>
    <mergeCell ref="E35:AX35"/>
    <mergeCell ref="E36:AX40"/>
    <mergeCell ref="E30:AX34"/>
    <mergeCell ref="E29:AX29"/>
    <mergeCell ref="E24:AX28"/>
    <mergeCell ref="E23:AX23"/>
    <mergeCell ref="E53:AX53"/>
    <mergeCell ref="E48:AX52"/>
    <mergeCell ref="E47:AX47"/>
    <mergeCell ref="E42:AX46"/>
    <mergeCell ref="E41:AX41"/>
    <mergeCell ref="E72:AX76"/>
    <mergeCell ref="E71:AX71"/>
    <mergeCell ref="E66:AX70"/>
    <mergeCell ref="E65:AX65"/>
    <mergeCell ref="E60:AX64"/>
    <mergeCell ref="E54:AX58"/>
    <mergeCell ref="V8:Y8"/>
    <mergeCell ref="Z8:AI8"/>
    <mergeCell ref="A12:B16"/>
    <mergeCell ref="A17:B17"/>
    <mergeCell ref="A18:B22"/>
    <mergeCell ref="E11:AX11"/>
    <mergeCell ref="E18:AX22"/>
    <mergeCell ref="E17:AX17"/>
    <mergeCell ref="E12:AX16"/>
    <mergeCell ref="A10:AX10"/>
    <mergeCell ref="A5:K5"/>
    <mergeCell ref="L5:Y5"/>
    <mergeCell ref="Z5:AI5"/>
    <mergeCell ref="AJ5:AX5"/>
    <mergeCell ref="A11:B11"/>
    <mergeCell ref="A1:AX1"/>
    <mergeCell ref="A4:K4"/>
    <mergeCell ref="L4:Y4"/>
    <mergeCell ref="Z4:AI4"/>
    <mergeCell ref="AJ4:AX4"/>
    <mergeCell ref="A2:AX2"/>
    <mergeCell ref="A3:AX3"/>
    <mergeCell ref="A6:K7"/>
    <mergeCell ref="L6:Y7"/>
    <mergeCell ref="Z6:AI6"/>
    <mergeCell ref="AJ6:AX6"/>
    <mergeCell ref="Z7:AI7"/>
    <mergeCell ref="AJ7:AX7"/>
    <mergeCell ref="AJ8:AX8"/>
    <mergeCell ref="A9:AX9"/>
    <mergeCell ref="A8:K8"/>
    <mergeCell ref="L8:N8"/>
    <mergeCell ref="O8:R8"/>
    <mergeCell ref="S8:U8"/>
    <mergeCell ref="A36:B40"/>
    <mergeCell ref="A41:B41"/>
    <mergeCell ref="A42:B46"/>
    <mergeCell ref="A47:B47"/>
    <mergeCell ref="A48:B52"/>
    <mergeCell ref="A23:B23"/>
    <mergeCell ref="A24:B28"/>
    <mergeCell ref="A29:B29"/>
    <mergeCell ref="A30:B34"/>
    <mergeCell ref="A35:B35"/>
    <mergeCell ref="A96:B100"/>
    <mergeCell ref="A101:B101"/>
    <mergeCell ref="A102:B106"/>
    <mergeCell ref="C42:D46"/>
    <mergeCell ref="C36:D40"/>
    <mergeCell ref="C83:D83"/>
    <mergeCell ref="C89:D89"/>
    <mergeCell ref="C95:D95"/>
    <mergeCell ref="C101:D101"/>
    <mergeCell ref="A83:B83"/>
    <mergeCell ref="A84:B88"/>
    <mergeCell ref="A89:B89"/>
    <mergeCell ref="A90:B94"/>
    <mergeCell ref="A95:B95"/>
    <mergeCell ref="A66:B70"/>
    <mergeCell ref="A71:B71"/>
    <mergeCell ref="A72:B76"/>
    <mergeCell ref="A77:B77"/>
    <mergeCell ref="A78:B82"/>
    <mergeCell ref="A53:B53"/>
    <mergeCell ref="A54:B58"/>
    <mergeCell ref="A59:B59"/>
    <mergeCell ref="A60:B64"/>
    <mergeCell ref="A65:B65"/>
    <mergeCell ref="C54:D58"/>
    <mergeCell ref="C78:D82"/>
    <mergeCell ref="C72:D76"/>
    <mergeCell ref="C66:D70"/>
    <mergeCell ref="C60:D64"/>
    <mergeCell ref="C59:D59"/>
    <mergeCell ref="C65:D65"/>
    <mergeCell ref="C71:D71"/>
    <mergeCell ref="C77:D77"/>
    <mergeCell ref="C29:D29"/>
    <mergeCell ref="C35:D35"/>
    <mergeCell ref="C41:D41"/>
    <mergeCell ref="C47:D47"/>
    <mergeCell ref="C53:D53"/>
    <mergeCell ref="C24:D28"/>
    <mergeCell ref="C18:D22"/>
    <mergeCell ref="C12:D16"/>
    <mergeCell ref="C11:D11"/>
    <mergeCell ref="C17:D17"/>
    <mergeCell ref="C23:D23"/>
    <mergeCell ref="C30:D34"/>
    <mergeCell ref="C48:D52"/>
  </mergeCell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boxes!$B$2:$B$13</xm:f>
          </x14:formula1>
          <xm:sqref>O8:R8</xm:sqref>
        </x14:dataValidation>
        <x14:dataValidation type="list" allowBlank="1" showInputMessage="1" showErrorMessage="1" xr:uid="{AB87D914-0B16-4DB0-BC46-4E2777D56110}">
          <x14:formula1>
            <xm:f>boxes!$C$5:$C$10</xm:f>
          </x14:formula1>
          <xm:sqref>V8:Y8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AC4F4-1613-4BC3-86AE-DE8AA5028DE7}">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4.42578125" style="3" customWidth="1"/>
    <col min="10" max="10" width="20.140625" style="3" customWidth="1"/>
    <col min="11" max="11" width="61.140625" style="3" customWidth="1"/>
    <col min="12" max="16384" width="8.85546875" style="3"/>
  </cols>
  <sheetData>
    <row r="1" spans="1:11" ht="50.1" customHeight="1" thickTop="1" thickBot="1" x14ac:dyDescent="0.3">
      <c r="A1" s="15" t="s">
        <v>15</v>
      </c>
      <c r="B1" s="142" t="s">
        <v>580</v>
      </c>
      <c r="C1" s="142" t="s">
        <v>460</v>
      </c>
      <c r="D1" s="143" t="s">
        <v>457</v>
      </c>
      <c r="E1" s="153" t="s">
        <v>455</v>
      </c>
      <c r="F1" s="169" t="s">
        <v>564</v>
      </c>
      <c r="G1" s="170" t="s">
        <v>506</v>
      </c>
      <c r="H1" s="172" t="s">
        <v>565</v>
      </c>
      <c r="I1" s="163" t="s">
        <v>573</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22</v>
      </c>
      <c r="F9" s="313"/>
      <c r="G9" s="323">
        <v>2022</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5" t="s">
        <v>565</v>
      </c>
      <c r="I12" s="176" t="s">
        <v>573</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ke1OKtUwMiAK7RlZjmK6ylTZAPYR28VYkrg9MKIvn3ieAPjT2irejs9EAtAhH9sNha/HXQVxrRSbhlKRCACB6g==" saltValue="5kiCiI5kzNAU5f/J2TvwoA=="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41" priority="7">
      <formula>$F13="Other (List in Note Section)"</formula>
    </cfRule>
  </conditionalFormatting>
  <conditionalFormatting sqref="J13:J512 F13:G512">
    <cfRule type="expression" dxfId="40" priority="2">
      <formula>#REF!&gt;=7/1/2021</formula>
    </cfRule>
  </conditionalFormatting>
  <conditionalFormatting sqref="J13:J512 F13:G512">
    <cfRule type="expression" dxfId="39" priority="3">
      <formula>#REF!&gt;=7/1/2021</formula>
    </cfRule>
  </conditionalFormatting>
  <conditionalFormatting sqref="J13:J512">
    <cfRule type="expression" dxfId="38" priority="4">
      <formula>#REF!&gt;=7/1/2021</formula>
    </cfRule>
  </conditionalFormatting>
  <conditionalFormatting sqref="A13:E512 K13:K512">
    <cfRule type="expression" dxfId="37" priority="653">
      <formula>#REF!&gt;=7/1/2021</formula>
    </cfRule>
    <cfRule type="expression" dxfId="36" priority="654">
      <formula>#REF!&gt;=7/1/2021</formula>
    </cfRule>
  </conditionalFormatting>
  <conditionalFormatting sqref="A13:K512">
    <cfRule type="expression" dxfId="35" priority="1">
      <formula>$J13&gt;=7/1/2021</formula>
    </cfRule>
  </conditionalFormatting>
  <dataValidations count="3">
    <dataValidation allowBlank="1" showInputMessage="1" showErrorMessage="1" prompt="will auto populate from Initial Client Information tab. " sqref="B13:E512" xr:uid="{CD6FCCA1-785F-4194-8BF9-805E471C672E}"/>
    <dataValidation allowBlank="1" showInputMessage="1" showErrorMessage="1" prompt="General Note Section for Quarterly Tab. Do NOT include any identifying information.  " sqref="K13:K512" xr:uid="{6A99DE27-FC7C-4923-A325-455E08AE2CC5}"/>
    <dataValidation allowBlank="1" showInputMessage="1" showErrorMessage="1" prompt="Note Section for Column F" sqref="G13:H512" xr:uid="{1EBA0917-A10B-46C4-A529-3ADD1B7556AC}"/>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8B889BBD-7F79-49C2-B07E-79CC8CCC23D2}">
          <x14:formula1>
            <xm:f>boxes!$AB$51:$AB$56</xm:f>
          </x14:formula1>
          <xm:sqref>F13:F512</xm:sqref>
        </x14:dataValidation>
        <x14:dataValidation type="list" allowBlank="1" showInputMessage="1" showErrorMessage="1" xr:uid="{D14B757F-D570-49E6-905D-7D8FB9AAC04D}">
          <x14:formula1>
            <xm:f>boxes!$Z$41:$Z$47</xm:f>
          </x14:formula1>
          <xm:sqref>G9</xm:sqref>
        </x14:dataValidation>
        <x14:dataValidation type="list" allowBlank="1" showInputMessage="1" showErrorMessage="1" xr:uid="{77971FF9-6BF1-43F2-9D1A-DFEC58232B4B}">
          <x14:formula1>
            <xm:f>boxes!$B$2:$B$13</xm:f>
          </x14:formula1>
          <xm:sqref>E9:F9</xm:sqref>
        </x14:dataValidation>
        <x14:dataValidation type="list" allowBlank="1" showInputMessage="1" showErrorMessage="1" prompt="Select an option from drop-down box. " xr:uid="{A9D347D0-A571-4E38-8060-FC6CBCF0DA39}">
          <x14:formula1>
            <xm:f>boxes!$M$9:$M$10</xm:f>
          </x14:formula1>
          <xm:sqref>I13:I512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618E3-57B9-4C5E-A112-A8FA81B70935}">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2.7109375" style="3" customWidth="1"/>
    <col min="10" max="10" width="20.140625" style="3" customWidth="1"/>
    <col min="11" max="11" width="65.5703125" style="3" customWidth="1"/>
    <col min="12" max="16384" width="8.85546875" style="3"/>
  </cols>
  <sheetData>
    <row r="1" spans="1:11" ht="50.1" customHeight="1" thickTop="1" thickBot="1" x14ac:dyDescent="0.3">
      <c r="A1" s="15" t="s">
        <v>15</v>
      </c>
      <c r="B1" s="142" t="s">
        <v>580</v>
      </c>
      <c r="C1" s="142" t="s">
        <v>460</v>
      </c>
      <c r="D1" s="143" t="s">
        <v>457</v>
      </c>
      <c r="E1" s="144" t="s">
        <v>455</v>
      </c>
      <c r="F1" s="169" t="s">
        <v>564</v>
      </c>
      <c r="G1" s="170" t="s">
        <v>506</v>
      </c>
      <c r="H1" s="172" t="s">
        <v>565</v>
      </c>
      <c r="I1" s="163" t="s">
        <v>574</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23</v>
      </c>
      <c r="F9" s="313"/>
      <c r="G9" s="323">
        <v>2022</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2" t="s">
        <v>565</v>
      </c>
      <c r="I12" s="173" t="s">
        <v>574</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Ru7igXs0w30LSnuV2qyRE4sABJKl74+pCUcpXOsNDVDUlgMC6RarqYPo944dUH07IblWxCnBhN62viUA8y/n0A==" saltValue="sZUcASkmVn3qVQnkWOD1vg=="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34" priority="7">
      <formula>$F13="Other (List in Note Section)"</formula>
    </cfRule>
  </conditionalFormatting>
  <conditionalFormatting sqref="J13:J512 F13:G512">
    <cfRule type="expression" dxfId="33" priority="2">
      <formula>#REF!&gt;=7/1/2021</formula>
    </cfRule>
  </conditionalFormatting>
  <conditionalFormatting sqref="J13:J512 F13:G512">
    <cfRule type="expression" dxfId="32" priority="3">
      <formula>#REF!&gt;=7/1/2021</formula>
    </cfRule>
  </conditionalFormatting>
  <conditionalFormatting sqref="J13:J512">
    <cfRule type="expression" dxfId="31" priority="4">
      <formula>#REF!&gt;=7/1/2021</formula>
    </cfRule>
  </conditionalFormatting>
  <conditionalFormatting sqref="A13:E512 K13:K512">
    <cfRule type="expression" dxfId="30" priority="651">
      <formula>#REF!&gt;=7/1/2021</formula>
    </cfRule>
    <cfRule type="expression" dxfId="29" priority="652">
      <formula>#REF!&gt;=7/1/2021</formula>
    </cfRule>
  </conditionalFormatting>
  <conditionalFormatting sqref="A13:K512">
    <cfRule type="expression" dxfId="28" priority="1">
      <formula>$J13&gt;=7/1/2021</formula>
    </cfRule>
  </conditionalFormatting>
  <dataValidations count="3">
    <dataValidation allowBlank="1" showInputMessage="1" showErrorMessage="1" prompt="Note Section for Column F" sqref="G13:H512" xr:uid="{310989B8-37BB-404B-923E-074339DEBBA7}"/>
    <dataValidation allowBlank="1" showInputMessage="1" showErrorMessage="1" prompt="General Note Section for Quarterly Tab. Do NOT include any identifying information.  " sqref="K13:K512" xr:uid="{44ED934A-954E-428A-A443-8581D9BD1089}"/>
    <dataValidation allowBlank="1" showInputMessage="1" showErrorMessage="1" prompt="will auto populate from Initial Client Information tab. " sqref="B13:E512" xr:uid="{DE66EA17-1363-4DAE-A9AC-24C0E967967F}"/>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DC65410C-45DA-4629-A0BA-D5C691E4F6E1}">
          <x14:formula1>
            <xm:f>boxes!$Z$41:$Z$47</xm:f>
          </x14:formula1>
          <xm:sqref>G9</xm:sqref>
        </x14:dataValidation>
        <x14:dataValidation type="list" allowBlank="1" showInputMessage="1" showErrorMessage="1" prompt="Select an option from drop-down list. " xr:uid="{C47AC137-363D-4E07-8D45-5B46B63E69DF}">
          <x14:formula1>
            <xm:f>boxes!$AB$51:$AB$56</xm:f>
          </x14:formula1>
          <xm:sqref>F13:F512</xm:sqref>
        </x14:dataValidation>
        <x14:dataValidation type="list" allowBlank="1" showInputMessage="1" showErrorMessage="1" xr:uid="{D140E833-9CB0-4335-804B-FACC88792938}">
          <x14:formula1>
            <xm:f>boxes!$B$2:$B$13</xm:f>
          </x14:formula1>
          <xm:sqref>E9:F9</xm:sqref>
        </x14:dataValidation>
        <x14:dataValidation type="list" allowBlank="1" showInputMessage="1" showErrorMessage="1" prompt="Select an option from drop-down box. " xr:uid="{6F87F833-B276-42AA-ADE8-39A6F87BC4FF}">
          <x14:formula1>
            <xm:f>boxes!$M$9:$M$10</xm:f>
          </x14:formula1>
          <xm:sqref>I13:I512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4E91E-6628-47F3-BDA0-CA9924B888A0}">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3.7109375" style="3" customWidth="1"/>
    <col min="10" max="10" width="20.140625" style="3" customWidth="1"/>
    <col min="11" max="11" width="61.140625" style="3" customWidth="1"/>
    <col min="12" max="16384" width="8.85546875" style="3"/>
  </cols>
  <sheetData>
    <row r="1" spans="1:11" ht="50.1" customHeight="1" thickTop="1" thickBot="1" x14ac:dyDescent="0.3">
      <c r="A1" s="15" t="s">
        <v>15</v>
      </c>
      <c r="B1" s="142" t="s">
        <v>580</v>
      </c>
      <c r="C1" s="142" t="s">
        <v>460</v>
      </c>
      <c r="D1" s="143" t="s">
        <v>457</v>
      </c>
      <c r="E1" s="144" t="s">
        <v>455</v>
      </c>
      <c r="F1" s="169" t="s">
        <v>564</v>
      </c>
      <c r="G1" s="170" t="s">
        <v>506</v>
      </c>
      <c r="H1" s="172" t="s">
        <v>565</v>
      </c>
      <c r="I1" s="163" t="s">
        <v>576</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1"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0"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1" t="str">
        <f>'INITIAL SETUP'!AJ6</f>
        <v>123-456-7890</v>
      </c>
    </row>
    <row r="8" spans="1:11" x14ac:dyDescent="0.25">
      <c r="A8" s="315"/>
      <c r="B8" s="315"/>
      <c r="C8" s="315"/>
      <c r="D8" s="315"/>
      <c r="E8" s="271"/>
      <c r="F8" s="272"/>
      <c r="G8" s="272"/>
      <c r="H8" s="273"/>
      <c r="I8" s="292" t="s">
        <v>12</v>
      </c>
      <c r="J8" s="294"/>
      <c r="K8" s="121" t="str">
        <f>'INITIAL SETUP'!AJ7</f>
        <v>G22</v>
      </c>
    </row>
    <row r="9" spans="1:11" x14ac:dyDescent="0.25">
      <c r="A9" s="198" t="s">
        <v>11</v>
      </c>
      <c r="B9" s="198"/>
      <c r="C9" s="198"/>
      <c r="D9" s="198"/>
      <c r="E9" s="313" t="s">
        <v>24</v>
      </c>
      <c r="F9" s="313"/>
      <c r="G9" s="323">
        <v>2022</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2" t="s">
        <v>565</v>
      </c>
      <c r="I12" s="173" t="s">
        <v>576</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Drmj9tcEw3Oq1YfrMprezrg7bllFi9EkRpeGASOw3pg6xFoFsiYRqTFMiX2WDqAaL0YVMxl9twMfiJSLFfPMAQ==" saltValue="GTttkC85QZfBa0KPU2+KFA==" spinCount="100000" sheet="1" objects="1" scenarios="1"/>
  <mergeCells count="19">
    <mergeCell ref="A9:D9"/>
    <mergeCell ref="E9:F9"/>
    <mergeCell ref="A10:K10"/>
    <mergeCell ref="A2:K2"/>
    <mergeCell ref="A3:K3"/>
    <mergeCell ref="A4:K4"/>
    <mergeCell ref="A5:D5"/>
    <mergeCell ref="A11:K11"/>
    <mergeCell ref="I5:J5"/>
    <mergeCell ref="I6:J6"/>
    <mergeCell ref="I7:J7"/>
    <mergeCell ref="I8:J8"/>
    <mergeCell ref="I9:J9"/>
    <mergeCell ref="A6:D6"/>
    <mergeCell ref="A7:D8"/>
    <mergeCell ref="E5:H5"/>
    <mergeCell ref="E6:H6"/>
    <mergeCell ref="E7:H8"/>
    <mergeCell ref="G9:H9"/>
  </mergeCells>
  <conditionalFormatting sqref="F13:G512">
    <cfRule type="expression" dxfId="27" priority="7">
      <formula>$F13="Other (List in Note Section)"</formula>
    </cfRule>
  </conditionalFormatting>
  <conditionalFormatting sqref="J13:J512 F13:G512">
    <cfRule type="expression" dxfId="26" priority="2">
      <formula>#REF!&gt;=7/1/2021</formula>
    </cfRule>
  </conditionalFormatting>
  <conditionalFormatting sqref="J13:J512 F13:G512">
    <cfRule type="expression" dxfId="25" priority="3">
      <formula>#REF!&gt;=7/1/2021</formula>
    </cfRule>
  </conditionalFormatting>
  <conditionalFormatting sqref="J13:J512">
    <cfRule type="expression" dxfId="24" priority="4">
      <formula>#REF!&gt;=7/1/2021</formula>
    </cfRule>
  </conditionalFormatting>
  <conditionalFormatting sqref="A13:E512 K13:K512">
    <cfRule type="expression" dxfId="23" priority="649">
      <formula>#REF!&gt;=7/1/2021</formula>
    </cfRule>
    <cfRule type="expression" dxfId="22" priority="650">
      <formula>#REF!&gt;=7/1/2021</formula>
    </cfRule>
  </conditionalFormatting>
  <conditionalFormatting sqref="A13:K512">
    <cfRule type="expression" dxfId="21" priority="1">
      <formula>$J13&gt;=7/1/2021</formula>
    </cfRule>
  </conditionalFormatting>
  <dataValidations count="3">
    <dataValidation allowBlank="1" showInputMessage="1" showErrorMessage="1" prompt="Note Section for Column F" sqref="G13:H512" xr:uid="{45D254FA-6A3B-40A8-9000-D1C526B00698}"/>
    <dataValidation allowBlank="1" showInputMessage="1" showErrorMessage="1" prompt="General Note Section for Quarterly Tab. Do NOT include any identifying information.  " sqref="K13:K512" xr:uid="{140BDF1F-A724-4869-8673-5CBC1A023D7C}"/>
    <dataValidation allowBlank="1" showInputMessage="1" showErrorMessage="1" prompt="will auto populate from Initial Client Information tab. " sqref="B13:E512" xr:uid="{9483C664-B3F9-4D33-8D07-609D24F70736}"/>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82358B09-6B78-4D81-BB62-AA616B6C63A5}">
          <x14:formula1>
            <xm:f>boxes!$Z$41:$Z$47</xm:f>
          </x14:formula1>
          <xm:sqref>G9</xm:sqref>
        </x14:dataValidation>
        <x14:dataValidation type="list" allowBlank="1" showInputMessage="1" showErrorMessage="1" prompt="Select an option from drop-down list. " xr:uid="{43E6A5E4-66ED-4057-8174-808EC21278F6}">
          <x14:formula1>
            <xm:f>boxes!$AB$51:$AB$56</xm:f>
          </x14:formula1>
          <xm:sqref>F13:F512</xm:sqref>
        </x14:dataValidation>
        <x14:dataValidation type="list" allowBlank="1" showInputMessage="1" showErrorMessage="1" xr:uid="{32ADEA08-B0C6-4807-8DE9-9B3E51474D78}">
          <x14:formula1>
            <xm:f>boxes!$B$2:$B$13</xm:f>
          </x14:formula1>
          <xm:sqref>E9:F9</xm:sqref>
        </x14:dataValidation>
        <x14:dataValidation type="list" allowBlank="1" showInputMessage="1" showErrorMessage="1" prompt="Select an option from drop-down box. " xr:uid="{11AB4E11-E18A-4B8C-9923-33933F66DE76}">
          <x14:formula1>
            <xm:f>boxes!$M$9:$M$10</xm:f>
          </x14:formula1>
          <xm:sqref>I13:I512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C4469-5771-4003-A407-F7FFBA04119A}">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2.85546875" style="3" customWidth="1"/>
    <col min="10" max="10" width="20.140625" style="3" customWidth="1"/>
    <col min="11" max="11" width="61.140625" style="3" customWidth="1"/>
    <col min="12" max="16384" width="8.85546875" style="3"/>
  </cols>
  <sheetData>
    <row r="1" spans="1:11" ht="50.1" customHeight="1" thickTop="1" thickBot="1" x14ac:dyDescent="0.3">
      <c r="A1" s="15" t="s">
        <v>15</v>
      </c>
      <c r="B1" s="142" t="s">
        <v>580</v>
      </c>
      <c r="C1" s="142" t="s">
        <v>460</v>
      </c>
      <c r="D1" s="143" t="s">
        <v>457</v>
      </c>
      <c r="E1" s="144" t="s">
        <v>455</v>
      </c>
      <c r="F1" s="169" t="s">
        <v>564</v>
      </c>
      <c r="G1" s="170" t="s">
        <v>506</v>
      </c>
      <c r="H1" s="172" t="s">
        <v>565</v>
      </c>
      <c r="I1" s="163" t="s">
        <v>575</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25</v>
      </c>
      <c r="F9" s="313"/>
      <c r="G9" s="323">
        <v>2022</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54" t="s">
        <v>530</v>
      </c>
      <c r="G12" s="151" t="s">
        <v>506</v>
      </c>
      <c r="H12" s="164" t="s">
        <v>563</v>
      </c>
      <c r="I12" s="173" t="s">
        <v>575</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d3UrEnQ/I86FvESO4fY+sbXYSS3BRt1QHEixbOYuO0EhL/fWR9gcNtrrZI2SAClab/XHvGm3qqATgo27QHtiyA==" saltValue="l2rOJgEi3aqlfAP6z1I3EQ=="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20" priority="7">
      <formula>$F13="Other (List in Note Section)"</formula>
    </cfRule>
  </conditionalFormatting>
  <conditionalFormatting sqref="J13:J512 F13:G512">
    <cfRule type="expression" dxfId="19" priority="2">
      <formula>#REF!&gt;=7/1/2021</formula>
    </cfRule>
  </conditionalFormatting>
  <conditionalFormatting sqref="J13:J512 F13:G512">
    <cfRule type="expression" dxfId="18" priority="3">
      <formula>#REF!&gt;=7/1/2021</formula>
    </cfRule>
  </conditionalFormatting>
  <conditionalFormatting sqref="J13:J512">
    <cfRule type="expression" dxfId="17" priority="4">
      <formula>#REF!&gt;=7/1/2021</formula>
    </cfRule>
  </conditionalFormatting>
  <conditionalFormatting sqref="A13:E512 K13:K512">
    <cfRule type="expression" dxfId="16" priority="647">
      <formula>#REF!&gt;=7/1/2021</formula>
    </cfRule>
    <cfRule type="expression" dxfId="15" priority="648">
      <formula>#REF!&gt;=7/1/2021</formula>
    </cfRule>
  </conditionalFormatting>
  <conditionalFormatting sqref="A13:K512">
    <cfRule type="expression" dxfId="14" priority="1">
      <formula>$J13&gt;=7/1/2021</formula>
    </cfRule>
  </conditionalFormatting>
  <dataValidations count="3">
    <dataValidation allowBlank="1" showInputMessage="1" showErrorMessage="1" prompt="will auto populate from Initial Client Information tab. " sqref="B13:E512" xr:uid="{911FFAFD-8A15-41C6-A377-B9127A0BD857}"/>
    <dataValidation allowBlank="1" showInputMessage="1" showErrorMessage="1" prompt="General Note Section for Quarterly Tab. Do NOT include any identifying information.  " sqref="K13:K512" xr:uid="{515F2259-C8EA-42FF-9675-8E66CD1E06A4}"/>
    <dataValidation allowBlank="1" showInputMessage="1" showErrorMessage="1" prompt="Note Section for Column F" sqref="G13:H512" xr:uid="{AA9CF29E-F24A-4DD9-A492-10F72890DEAF}"/>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A6F979C9-308F-4923-9E9F-3C5E58B20196}">
          <x14:formula1>
            <xm:f>boxes!$AB$51:$AB$56</xm:f>
          </x14:formula1>
          <xm:sqref>F13:F512</xm:sqref>
        </x14:dataValidation>
        <x14:dataValidation type="list" allowBlank="1" showInputMessage="1" showErrorMessage="1" xr:uid="{D224DFE8-0544-44F8-B494-F559235258CB}">
          <x14:formula1>
            <xm:f>boxes!$Z$41:$Z$47</xm:f>
          </x14:formula1>
          <xm:sqref>G9</xm:sqref>
        </x14:dataValidation>
        <x14:dataValidation type="list" allowBlank="1" showInputMessage="1" showErrorMessage="1" xr:uid="{564CE094-CE09-478D-96AD-1CD536D19317}">
          <x14:formula1>
            <xm:f>boxes!$B$2:$B$13</xm:f>
          </x14:formula1>
          <xm:sqref>E9:F9</xm:sqref>
        </x14:dataValidation>
        <x14:dataValidation type="list" allowBlank="1" showInputMessage="1" showErrorMessage="1" prompt="Select an option from drop-down box. " xr:uid="{FAA83A47-C2B4-425D-BC77-7E0D1E3A0E41}">
          <x14:formula1>
            <xm:f>boxes!$M$9:$M$10</xm:f>
          </x14:formula1>
          <xm:sqref>I13:I512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0C412-C56E-4832-A90E-9A5F822CE195}">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4.140625" style="3" customWidth="1"/>
    <col min="10" max="10" width="20.140625" style="3" customWidth="1"/>
    <col min="11" max="11" width="61.140625" style="3" customWidth="1"/>
    <col min="12" max="16384" width="8.85546875" style="3"/>
  </cols>
  <sheetData>
    <row r="1" spans="1:11" ht="50.1" customHeight="1" thickTop="1" thickBot="1" x14ac:dyDescent="0.3">
      <c r="A1" s="15" t="s">
        <v>15</v>
      </c>
      <c r="B1" s="142" t="s">
        <v>580</v>
      </c>
      <c r="C1" s="142" t="s">
        <v>460</v>
      </c>
      <c r="D1" s="143" t="s">
        <v>457</v>
      </c>
      <c r="E1" s="144" t="s">
        <v>455</v>
      </c>
      <c r="F1" s="169" t="s">
        <v>564</v>
      </c>
      <c r="G1" s="170" t="s">
        <v>506</v>
      </c>
      <c r="H1" s="172" t="s">
        <v>565</v>
      </c>
      <c r="I1" s="163" t="s">
        <v>567</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26</v>
      </c>
      <c r="F9" s="313"/>
      <c r="G9" s="323">
        <v>2022</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2" t="s">
        <v>565</v>
      </c>
      <c r="I12" s="173" t="s">
        <v>567</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W0tHHa5TgdhdfsZwFpH1Kde4gGMUa+RHFB+6Z33ocMIvlHD8qSnHDuZfvZf0rC1UtnIfzzJil0kXjDOPmt1lug==" saltValue="klHku5pLoxHk86rKcpgUDA=="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13" priority="7">
      <formula>$F13="Other (List in Note Section)"</formula>
    </cfRule>
  </conditionalFormatting>
  <conditionalFormatting sqref="J13:J512 F13:G512">
    <cfRule type="expression" dxfId="12" priority="2">
      <formula>#REF!&gt;=7/1/2021</formula>
    </cfRule>
  </conditionalFormatting>
  <conditionalFormatting sqref="J13:J512 F13:G512">
    <cfRule type="expression" dxfId="11" priority="3">
      <formula>#REF!&gt;=7/1/2021</formula>
    </cfRule>
  </conditionalFormatting>
  <conditionalFormatting sqref="J13:J512">
    <cfRule type="expression" dxfId="10" priority="4">
      <formula>#REF!&gt;=7/1/2021</formula>
    </cfRule>
  </conditionalFormatting>
  <conditionalFormatting sqref="A13:E512 K13:K512">
    <cfRule type="expression" dxfId="9" priority="645">
      <formula>#REF!&gt;=7/1/2021</formula>
    </cfRule>
    <cfRule type="expression" dxfId="8" priority="646">
      <formula>#REF!&gt;=7/1/2021</formula>
    </cfRule>
  </conditionalFormatting>
  <conditionalFormatting sqref="A13:K512">
    <cfRule type="expression" dxfId="7" priority="1">
      <formula>$J13&gt;=7/1/2021</formula>
    </cfRule>
  </conditionalFormatting>
  <dataValidations count="3">
    <dataValidation allowBlank="1" showInputMessage="1" showErrorMessage="1" prompt="Note Section for Column F" sqref="G13:H512" xr:uid="{2B8A0F30-0344-46AE-809B-C84B3A73FDC7}"/>
    <dataValidation allowBlank="1" showInputMessage="1" showErrorMessage="1" prompt="General Note Section for Quarterly Tab. Do NOT include any identifying information.  " sqref="K13:K512" xr:uid="{2DBB3B9C-0F47-4C8B-9E1C-054238F1367B}"/>
    <dataValidation allowBlank="1" showInputMessage="1" showErrorMessage="1" prompt="will auto populate from Initial Client Information tab. " sqref="B13:E512" xr:uid="{54F2FECD-A17E-4ED8-B660-F96DA79A8AAA}"/>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EB73B3A9-C7BA-4D13-9EB7-1BFE58401EC2}">
          <x14:formula1>
            <xm:f>boxes!$Z$41:$Z$47</xm:f>
          </x14:formula1>
          <xm:sqref>G9</xm:sqref>
        </x14:dataValidation>
        <x14:dataValidation type="list" allowBlank="1" showInputMessage="1" showErrorMessage="1" prompt="Select an option from drop-down list. " xr:uid="{05C2D289-7B04-4067-9F9D-CDD0053FAFD8}">
          <x14:formula1>
            <xm:f>boxes!$AB$51:$AB$56</xm:f>
          </x14:formula1>
          <xm:sqref>F13:F512</xm:sqref>
        </x14:dataValidation>
        <x14:dataValidation type="list" allowBlank="1" showInputMessage="1" showErrorMessage="1" xr:uid="{7D42C43D-8B93-4BC6-9062-9550D07FDACE}">
          <x14:formula1>
            <xm:f>boxes!$B$2:$B$13</xm:f>
          </x14:formula1>
          <xm:sqref>E9:F9</xm:sqref>
        </x14:dataValidation>
        <x14:dataValidation type="list" allowBlank="1" showInputMessage="1" showErrorMessage="1" prompt="Select an option from drop-down box. " xr:uid="{382F785A-DBE1-4C7C-803F-9ADBDF83B231}">
          <x14:formula1>
            <xm:f>boxes!$M$9:$M$10</xm:f>
          </x14:formula1>
          <xm:sqref>I13:I512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8BB57-07C1-4DE5-9D0D-F4EBD3BC3F6E}">
  <sheetPr>
    <tabColor rgb="FFFFC000"/>
  </sheetPr>
  <dimension ref="A1:K512"/>
  <sheetViews>
    <sheetView showZeros="0" zoomScale="110" zoomScaleNormal="110" workbookViewId="0">
      <pane ySplit="1" topLeftCell="A2" activePane="bottomLeft" state="frozen"/>
      <selection pane="bottomLeft" activeCell="E5" sqref="E5:H5"/>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4.7109375" style="3" customWidth="1"/>
    <col min="10" max="10" width="20.140625" style="3" customWidth="1"/>
    <col min="11" max="11" width="61.42578125" style="3" customWidth="1"/>
    <col min="12" max="16384" width="8.85546875" style="3"/>
  </cols>
  <sheetData>
    <row r="1" spans="1:11" ht="50.1" customHeight="1" thickTop="1" thickBot="1" x14ac:dyDescent="0.3">
      <c r="A1" s="15" t="s">
        <v>15</v>
      </c>
      <c r="B1" s="142" t="s">
        <v>580</v>
      </c>
      <c r="C1" s="142" t="s">
        <v>460</v>
      </c>
      <c r="D1" s="143" t="s">
        <v>457</v>
      </c>
      <c r="E1" s="144" t="s">
        <v>455</v>
      </c>
      <c r="F1" s="161" t="s">
        <v>564</v>
      </c>
      <c r="G1" s="162" t="s">
        <v>506</v>
      </c>
      <c r="H1" s="171" t="s">
        <v>565</v>
      </c>
      <c r="I1" s="163" t="s">
        <v>566</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27</v>
      </c>
      <c r="F9" s="313"/>
      <c r="G9" s="323">
        <v>2022</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2" t="s">
        <v>565</v>
      </c>
      <c r="I12" s="173" t="s">
        <v>566</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65"/>
      <c r="G13" s="166"/>
      <c r="H13" s="16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CCFe7D0LiepZwdsrC9x/uhn/Ys4uk7keASySe5bkw4WYNA+baqyDB4rnXJ+ZswPcOML34/VuoCqUXgJ0ACIYEQ==" saltValue="+rlvJWhqBllfLSehEUZJZg=="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6" priority="7">
      <formula>$F13="Other (List in Note Section)"</formula>
    </cfRule>
  </conditionalFormatting>
  <conditionalFormatting sqref="J13:J512 F13:G512">
    <cfRule type="expression" dxfId="5" priority="2">
      <formula>#REF!&gt;=7/1/2021</formula>
    </cfRule>
  </conditionalFormatting>
  <conditionalFormatting sqref="J13:J512 F13:G512">
    <cfRule type="expression" dxfId="4" priority="3">
      <formula>#REF!&gt;=7/1/2021</formula>
    </cfRule>
  </conditionalFormatting>
  <conditionalFormatting sqref="J13:J512">
    <cfRule type="expression" dxfId="3" priority="4">
      <formula>#REF!&gt;=7/1/2021</formula>
    </cfRule>
  </conditionalFormatting>
  <conditionalFormatting sqref="A13:E512 K13:K512">
    <cfRule type="expression" dxfId="2" priority="643">
      <formula>#REF!&gt;=7/1/2021</formula>
    </cfRule>
    <cfRule type="expression" dxfId="1" priority="644">
      <formula>#REF!&gt;=7/1/2021</formula>
    </cfRule>
  </conditionalFormatting>
  <conditionalFormatting sqref="A13:K512">
    <cfRule type="expression" dxfId="0" priority="1">
      <formula>$J13&gt;=7/1/2021</formula>
    </cfRule>
  </conditionalFormatting>
  <dataValidations count="4">
    <dataValidation allowBlank="1" showInputMessage="1" showErrorMessage="1" prompt="will auto populate from Initial Client Information tab. " sqref="B13:E512" xr:uid="{6B0024C6-3932-4F72-8031-38DBFDE7B45A}"/>
    <dataValidation allowBlank="1" showInputMessage="1" showErrorMessage="1" prompt="General Note Section for Quarterly Tab. Do NOT include any identifying information.  " sqref="K13:K512" xr:uid="{C7204375-D492-4A6F-B989-7EE2BE9833FB}"/>
    <dataValidation allowBlank="1" showInputMessage="1" showErrorMessage="1" prompt="Note Section for Column F" sqref="G13:G512" xr:uid="{7FF00CF7-F0DF-40DD-BD1A-D57394E11C63}"/>
    <dataValidation allowBlank="1" showInputMessage="1" showErrorMessage="1" prompt="Admission Date to Psychiatric Facility.  Use MM/DD/YYYY format. " sqref="H13:H512" xr:uid="{EAA26AF9-CD7A-43AD-A3CD-C9270855F550}"/>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AB045129-C4AC-4F1F-A200-E92A7D78DED3}">
          <x14:formula1>
            <xm:f>boxes!$AB$51:$AB$56</xm:f>
          </x14:formula1>
          <xm:sqref>F13:F512</xm:sqref>
        </x14:dataValidation>
        <x14:dataValidation type="list" allowBlank="1" showInputMessage="1" showErrorMessage="1" xr:uid="{3F5E95AB-B890-4F8C-9261-55CFA791AD47}">
          <x14:formula1>
            <xm:f>boxes!$Z$41:$Z$47</xm:f>
          </x14:formula1>
          <xm:sqref>G9</xm:sqref>
        </x14:dataValidation>
        <x14:dataValidation type="list" allowBlank="1" showInputMessage="1" showErrorMessage="1" xr:uid="{8D8ADDB4-6DBC-4708-B62B-ABE9B31D6FE7}">
          <x14:formula1>
            <xm:f>boxes!$B$2:$B$13</xm:f>
          </x14:formula1>
          <xm:sqref>E9:F9</xm:sqref>
        </x14:dataValidation>
        <x14:dataValidation type="list" allowBlank="1" showInputMessage="1" showErrorMessage="1" prompt="Select an option from drop-down box. " xr:uid="{42565973-5092-4579-A0E5-F2989F28F907}">
          <x14:formula1>
            <xm:f>boxes!$M$9:$M$10</xm:f>
          </x14:formula1>
          <xm:sqref>I13:I512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9390D-1ACB-44B9-94A8-024D99D700CF}">
  <sheetPr>
    <tabColor rgb="FFFF0000"/>
  </sheetPr>
  <dimension ref="A1:H512"/>
  <sheetViews>
    <sheetView showZeros="0" workbookViewId="0">
      <selection activeCell="G13" sqref="G13"/>
    </sheetView>
  </sheetViews>
  <sheetFormatPr defaultRowHeight="15" x14ac:dyDescent="0.25"/>
  <cols>
    <col min="2" max="3" width="20.7109375" customWidth="1"/>
    <col min="4" max="4" width="14.7109375" customWidth="1"/>
    <col min="5" max="5" width="16.85546875" customWidth="1"/>
    <col min="6" max="6" width="14.7109375" customWidth="1"/>
    <col min="7" max="7" width="37.5703125" customWidth="1"/>
    <col min="8" max="8" width="47.85546875" customWidth="1"/>
    <col min="11" max="11" width="13.5703125" customWidth="1"/>
  </cols>
  <sheetData>
    <row r="1" spans="1:8" ht="39.950000000000003" customHeight="1" x14ac:dyDescent="0.25">
      <c r="A1" s="37" t="s">
        <v>15</v>
      </c>
      <c r="B1" s="142" t="s">
        <v>459</v>
      </c>
      <c r="C1" s="142" t="s">
        <v>460</v>
      </c>
      <c r="D1" s="143" t="s">
        <v>457</v>
      </c>
      <c r="E1" s="144" t="s">
        <v>455</v>
      </c>
      <c r="F1" s="87" t="s">
        <v>588</v>
      </c>
      <c r="G1" s="109" t="s">
        <v>456</v>
      </c>
      <c r="H1" s="87" t="s">
        <v>184</v>
      </c>
    </row>
    <row r="2" spans="1:8" ht="15.75" x14ac:dyDescent="0.25">
      <c r="A2" s="286" t="str">
        <f>'INITIAL SETUP'!A1</f>
        <v>WV Bureau for Behavioral Health  - Adult Mental Health Services (Group Homes, Day Support, PSH)  R20210410</v>
      </c>
      <c r="B2" s="287"/>
      <c r="C2" s="287"/>
      <c r="D2" s="287"/>
      <c r="E2" s="287"/>
      <c r="F2" s="287"/>
      <c r="G2" s="287"/>
      <c r="H2" s="288"/>
    </row>
    <row r="3" spans="1:8" ht="15.75" x14ac:dyDescent="0.25">
      <c r="A3" s="289" t="str">
        <f>'INITIAL SETUP'!A2</f>
        <v>Grant Year:  FY 2022 (07/01/2021 - 06/30/2022)</v>
      </c>
      <c r="B3" s="290"/>
      <c r="C3" s="290"/>
      <c r="D3" s="290"/>
      <c r="E3" s="290"/>
      <c r="F3" s="290"/>
      <c r="G3" s="290"/>
      <c r="H3" s="291"/>
    </row>
    <row r="4" spans="1:8"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9"/>
    </row>
    <row r="5" spans="1:8" x14ac:dyDescent="0.25">
      <c r="A5" s="292" t="s">
        <v>8</v>
      </c>
      <c r="B5" s="293"/>
      <c r="C5" s="294"/>
      <c r="D5" s="263" t="str">
        <f>'INITIAL SETUP'!L4</f>
        <v xml:space="preserve">Adult Mental Health Program </v>
      </c>
      <c r="E5" s="264"/>
      <c r="F5" s="265"/>
      <c r="G5" s="108" t="s">
        <v>2</v>
      </c>
      <c r="H5" s="49" t="str">
        <f>'INITIAL SETUP'!AJ4</f>
        <v xml:space="preserve">Formal Name listed on Grant </v>
      </c>
    </row>
    <row r="6" spans="1:8" x14ac:dyDescent="0.25">
      <c r="A6" s="292" t="s">
        <v>10</v>
      </c>
      <c r="B6" s="293"/>
      <c r="C6" s="294"/>
      <c r="D6" s="263" t="str">
        <f>'INITIAL SETUP'!L5</f>
        <v>Grantee's Name for Group home</v>
      </c>
      <c r="E6" s="264"/>
      <c r="F6" s="265"/>
      <c r="G6" s="108" t="s">
        <v>9</v>
      </c>
      <c r="H6" s="49" t="str">
        <f>'INITIAL SETUP'!AJ5</f>
        <v>Jane Doe</v>
      </c>
    </row>
    <row r="7" spans="1:8" ht="15" customHeight="1" x14ac:dyDescent="0.25">
      <c r="A7" s="333" t="s">
        <v>0</v>
      </c>
      <c r="B7" s="334"/>
      <c r="C7" s="335"/>
      <c r="D7" s="268" t="str">
        <f>'INITIAL SETUP'!L6</f>
        <v>Any Street, Anywhere, WV 12346</v>
      </c>
      <c r="E7" s="269"/>
      <c r="F7" s="270"/>
      <c r="G7" s="108" t="s">
        <v>169</v>
      </c>
      <c r="H7" s="49" t="str">
        <f>'INITIAL SETUP'!AJ6</f>
        <v>123-456-7890</v>
      </c>
    </row>
    <row r="8" spans="1:8" x14ac:dyDescent="0.25">
      <c r="A8" s="333"/>
      <c r="B8" s="334"/>
      <c r="C8" s="335"/>
      <c r="D8" s="271"/>
      <c r="E8" s="272"/>
      <c r="F8" s="273"/>
      <c r="G8" s="106" t="s">
        <v>12</v>
      </c>
      <c r="H8" s="49" t="str">
        <f>'INITIAL SETUP'!AJ7</f>
        <v>G22</v>
      </c>
    </row>
    <row r="9" spans="1:8" x14ac:dyDescent="0.25">
      <c r="A9" s="232" t="s">
        <v>11</v>
      </c>
      <c r="B9" s="233"/>
      <c r="C9" s="234"/>
      <c r="D9" s="313" t="s">
        <v>522</v>
      </c>
      <c r="E9" s="313"/>
      <c r="F9" s="107">
        <v>2022</v>
      </c>
      <c r="G9" s="105" t="s">
        <v>13</v>
      </c>
      <c r="H9" s="51">
        <f>'INITIAL SETUP'!AJ8</f>
        <v>0</v>
      </c>
    </row>
    <row r="10" spans="1:8" ht="20.100000000000001" customHeight="1" x14ac:dyDescent="0.25">
      <c r="A10" s="328" t="s">
        <v>516</v>
      </c>
      <c r="B10" s="320"/>
      <c r="C10" s="320"/>
      <c r="D10" s="320"/>
      <c r="E10" s="320"/>
      <c r="F10" s="320"/>
      <c r="G10" s="320"/>
      <c r="H10" s="329"/>
    </row>
    <row r="11" spans="1:8" x14ac:dyDescent="0.25">
      <c r="A11" s="330"/>
      <c r="B11" s="331"/>
      <c r="C11" s="331"/>
      <c r="D11" s="331"/>
      <c r="E11" s="331"/>
      <c r="F11" s="331"/>
      <c r="G11" s="331"/>
      <c r="H11" s="332"/>
    </row>
    <row r="12" spans="1:8" ht="46.5" x14ac:dyDescent="0.25">
      <c r="A12" s="15" t="s">
        <v>15</v>
      </c>
      <c r="B12" s="142" t="s">
        <v>459</v>
      </c>
      <c r="C12" s="142" t="s">
        <v>460</v>
      </c>
      <c r="D12" s="143" t="s">
        <v>457</v>
      </c>
      <c r="E12" s="144" t="s">
        <v>455</v>
      </c>
      <c r="F12" s="87" t="s">
        <v>588</v>
      </c>
      <c r="G12" s="109" t="s">
        <v>456</v>
      </c>
      <c r="H12" s="87" t="s">
        <v>184</v>
      </c>
    </row>
    <row r="13" spans="1:8" ht="50.1" customHeight="1" x14ac:dyDescent="0.25">
      <c r="A13" s="1">
        <f>ROW(A1)</f>
        <v>1</v>
      </c>
      <c r="B13" s="84">
        <f>'Initial Client Information'!B13</f>
        <v>0</v>
      </c>
      <c r="C13" s="36">
        <f>'Initial Client Information'!C13</f>
        <v>0</v>
      </c>
      <c r="D13" s="85">
        <f>'Initial Client Information'!D13</f>
        <v>0</v>
      </c>
      <c r="E13" s="35">
        <f>'Initial Client Information'!E13</f>
        <v>0</v>
      </c>
      <c r="F13" s="122"/>
      <c r="G13" s="89"/>
      <c r="H13" s="34"/>
    </row>
    <row r="14" spans="1:8" ht="50.1" customHeight="1" x14ac:dyDescent="0.25">
      <c r="A14" s="1">
        <f>ROW(July!A2)</f>
        <v>2</v>
      </c>
      <c r="B14" s="84">
        <f>'Initial Client Information'!B14</f>
        <v>0</v>
      </c>
      <c r="C14" s="36">
        <f>'Initial Client Information'!C14</f>
        <v>0</v>
      </c>
      <c r="D14" s="85">
        <f>'Initial Client Information'!D14</f>
        <v>0</v>
      </c>
      <c r="E14" s="35">
        <f>'Initial Client Information'!E14</f>
        <v>0</v>
      </c>
      <c r="F14" s="122"/>
      <c r="G14" s="89"/>
      <c r="H14" s="34"/>
    </row>
    <row r="15" spans="1:8" ht="50.1" customHeight="1" x14ac:dyDescent="0.25">
      <c r="A15" s="1">
        <f>ROW(July!A3)</f>
        <v>3</v>
      </c>
      <c r="B15" s="84">
        <f>'Initial Client Information'!B15</f>
        <v>0</v>
      </c>
      <c r="C15" s="36">
        <f>'Initial Client Information'!C15</f>
        <v>0</v>
      </c>
      <c r="D15" s="85">
        <f>'Initial Client Information'!D15</f>
        <v>0</v>
      </c>
      <c r="E15" s="35">
        <f>'Initial Client Information'!E15</f>
        <v>0</v>
      </c>
      <c r="F15" s="122"/>
      <c r="G15" s="89"/>
      <c r="H15" s="34"/>
    </row>
    <row r="16" spans="1:8" ht="50.1" customHeight="1" x14ac:dyDescent="0.25">
      <c r="A16" s="1">
        <f>ROW(July!A4)</f>
        <v>4</v>
      </c>
      <c r="B16" s="84">
        <f>'Initial Client Information'!B16</f>
        <v>0</v>
      </c>
      <c r="C16" s="36">
        <f>'Initial Client Information'!C16</f>
        <v>0</v>
      </c>
      <c r="D16" s="85">
        <f>'Initial Client Information'!D16</f>
        <v>0</v>
      </c>
      <c r="E16" s="35">
        <f>'Initial Client Information'!E16</f>
        <v>0</v>
      </c>
      <c r="F16" s="122"/>
      <c r="G16" s="89"/>
      <c r="H16" s="34"/>
    </row>
    <row r="17" spans="1:8" ht="50.1" customHeight="1" x14ac:dyDescent="0.25">
      <c r="A17" s="1">
        <f>ROW(July!A5)</f>
        <v>5</v>
      </c>
      <c r="B17" s="84">
        <f>'Initial Client Information'!B17</f>
        <v>0</v>
      </c>
      <c r="C17" s="36">
        <f>'Initial Client Information'!C17</f>
        <v>0</v>
      </c>
      <c r="D17" s="85">
        <f>'Initial Client Information'!D17</f>
        <v>0</v>
      </c>
      <c r="E17" s="35">
        <f>'Initial Client Information'!E17</f>
        <v>0</v>
      </c>
      <c r="F17" s="122"/>
      <c r="G17" s="89"/>
      <c r="H17" s="34"/>
    </row>
    <row r="18" spans="1:8" ht="50.1" customHeight="1" x14ac:dyDescent="0.25">
      <c r="A18" s="1">
        <f>ROW(July!A6)</f>
        <v>6</v>
      </c>
      <c r="B18" s="84">
        <f>'Initial Client Information'!B18</f>
        <v>0</v>
      </c>
      <c r="C18" s="36">
        <f>'Initial Client Information'!C18</f>
        <v>0</v>
      </c>
      <c r="D18" s="85">
        <f>'Initial Client Information'!D18</f>
        <v>0</v>
      </c>
      <c r="E18" s="35">
        <f>'Initial Client Information'!E18</f>
        <v>0</v>
      </c>
      <c r="F18" s="122"/>
      <c r="G18" s="89"/>
      <c r="H18" s="34"/>
    </row>
    <row r="19" spans="1:8" ht="50.1" customHeight="1" x14ac:dyDescent="0.25">
      <c r="A19" s="1">
        <f>ROW(July!A7)</f>
        <v>7</v>
      </c>
      <c r="B19" s="84">
        <f>'Initial Client Information'!B19</f>
        <v>0</v>
      </c>
      <c r="C19" s="36">
        <f>'Initial Client Information'!C19</f>
        <v>0</v>
      </c>
      <c r="D19" s="85">
        <f>'Initial Client Information'!D19</f>
        <v>0</v>
      </c>
      <c r="E19" s="35">
        <f>'Initial Client Information'!E19</f>
        <v>0</v>
      </c>
      <c r="F19" s="122"/>
      <c r="G19" s="89"/>
      <c r="H19" s="34"/>
    </row>
    <row r="20" spans="1:8" ht="50.1" customHeight="1" x14ac:dyDescent="0.25">
      <c r="A20" s="1">
        <f>ROW(July!A8)</f>
        <v>8</v>
      </c>
      <c r="B20" s="84">
        <f>'Initial Client Information'!B20</f>
        <v>0</v>
      </c>
      <c r="C20" s="36">
        <f>'Initial Client Information'!C20</f>
        <v>0</v>
      </c>
      <c r="D20" s="85">
        <f>'Initial Client Information'!D20</f>
        <v>0</v>
      </c>
      <c r="E20" s="35">
        <f>'Initial Client Information'!E20</f>
        <v>0</v>
      </c>
      <c r="F20" s="122"/>
      <c r="G20" s="89"/>
      <c r="H20" s="34"/>
    </row>
    <row r="21" spans="1:8" ht="50.1" customHeight="1" x14ac:dyDescent="0.25">
      <c r="A21" s="1">
        <f>ROW(July!A9)</f>
        <v>9</v>
      </c>
      <c r="B21" s="84">
        <f>'Initial Client Information'!B21</f>
        <v>0</v>
      </c>
      <c r="C21" s="36">
        <f>'Initial Client Information'!C21</f>
        <v>0</v>
      </c>
      <c r="D21" s="85">
        <f>'Initial Client Information'!D21</f>
        <v>0</v>
      </c>
      <c r="E21" s="35">
        <f>'Initial Client Information'!E21</f>
        <v>0</v>
      </c>
      <c r="F21" s="122"/>
      <c r="G21" s="89"/>
      <c r="H21" s="34"/>
    </row>
    <row r="22" spans="1:8" ht="50.1" customHeight="1" x14ac:dyDescent="0.25">
      <c r="A22" s="1">
        <f>ROW(July!A10)</f>
        <v>10</v>
      </c>
      <c r="B22" s="84">
        <f>'Initial Client Information'!B22</f>
        <v>0</v>
      </c>
      <c r="C22" s="36">
        <f>'Initial Client Information'!C22</f>
        <v>0</v>
      </c>
      <c r="D22" s="85">
        <f>'Initial Client Information'!D22</f>
        <v>0</v>
      </c>
      <c r="E22" s="35">
        <f>'Initial Client Information'!E22</f>
        <v>0</v>
      </c>
      <c r="F22" s="122"/>
      <c r="G22" s="89"/>
      <c r="H22" s="34"/>
    </row>
    <row r="23" spans="1:8" ht="50.1" customHeight="1" x14ac:dyDescent="0.25">
      <c r="A23" s="1" t="e">
        <f>ROW(July!#REF!)</f>
        <v>#REF!</v>
      </c>
      <c r="B23" s="84">
        <f>'Initial Client Information'!B23</f>
        <v>0</v>
      </c>
      <c r="C23" s="36">
        <f>'Initial Client Information'!C23</f>
        <v>0</v>
      </c>
      <c r="D23" s="85">
        <f>'Initial Client Information'!D23</f>
        <v>0</v>
      </c>
      <c r="E23" s="35">
        <f>'Initial Client Information'!E23</f>
        <v>0</v>
      </c>
      <c r="F23" s="122"/>
      <c r="G23" s="89"/>
      <c r="H23" s="34"/>
    </row>
    <row r="24" spans="1:8" ht="50.1" customHeight="1" x14ac:dyDescent="0.25">
      <c r="A24" s="1">
        <f t="shared" ref="A24:A87" si="0">ROW(A12)</f>
        <v>12</v>
      </c>
      <c r="B24" s="84">
        <f>'Initial Client Information'!B24</f>
        <v>0</v>
      </c>
      <c r="C24" s="36">
        <f>'Initial Client Information'!C24</f>
        <v>0</v>
      </c>
      <c r="D24" s="85">
        <f>'Initial Client Information'!D24</f>
        <v>0</v>
      </c>
      <c r="E24" s="35">
        <f>'Initial Client Information'!E24</f>
        <v>0</v>
      </c>
      <c r="F24" s="122"/>
      <c r="G24" s="89"/>
      <c r="H24" s="34"/>
    </row>
    <row r="25" spans="1:8" ht="50.1" customHeight="1" x14ac:dyDescent="0.25">
      <c r="A25" s="1">
        <f t="shared" si="0"/>
        <v>13</v>
      </c>
      <c r="B25" s="84">
        <f>'Initial Client Information'!B25</f>
        <v>0</v>
      </c>
      <c r="C25" s="36">
        <f>'Initial Client Information'!C25</f>
        <v>0</v>
      </c>
      <c r="D25" s="85">
        <f>'Initial Client Information'!D25</f>
        <v>0</v>
      </c>
      <c r="E25" s="35">
        <f>'Initial Client Information'!E25</f>
        <v>0</v>
      </c>
      <c r="F25" s="122"/>
      <c r="G25" s="89"/>
      <c r="H25" s="34"/>
    </row>
    <row r="26" spans="1:8" ht="50.1" customHeight="1" x14ac:dyDescent="0.25">
      <c r="A26" s="1">
        <f t="shared" si="0"/>
        <v>14</v>
      </c>
      <c r="B26" s="84">
        <f>'Initial Client Information'!B26</f>
        <v>0</v>
      </c>
      <c r="C26" s="36">
        <f>'Initial Client Information'!C26</f>
        <v>0</v>
      </c>
      <c r="D26" s="85">
        <f>'Initial Client Information'!D26</f>
        <v>0</v>
      </c>
      <c r="E26" s="35">
        <f>'Initial Client Information'!E26</f>
        <v>0</v>
      </c>
      <c r="F26" s="122"/>
      <c r="G26" s="89"/>
      <c r="H26" s="34"/>
    </row>
    <row r="27" spans="1:8" ht="50.1" customHeight="1" x14ac:dyDescent="0.25">
      <c r="A27" s="1">
        <f t="shared" si="0"/>
        <v>15</v>
      </c>
      <c r="B27" s="84">
        <f>'Initial Client Information'!B27</f>
        <v>0</v>
      </c>
      <c r="C27" s="36">
        <f>'Initial Client Information'!C27</f>
        <v>0</v>
      </c>
      <c r="D27" s="85">
        <f>'Initial Client Information'!D27</f>
        <v>0</v>
      </c>
      <c r="E27" s="35">
        <f>'Initial Client Information'!E27</f>
        <v>0</v>
      </c>
      <c r="F27" s="122"/>
      <c r="G27" s="89"/>
      <c r="H27" s="34"/>
    </row>
    <row r="28" spans="1:8" ht="50.1" customHeight="1" x14ac:dyDescent="0.25">
      <c r="A28" s="1">
        <f t="shared" si="0"/>
        <v>16</v>
      </c>
      <c r="B28" s="84">
        <f>'Initial Client Information'!B28</f>
        <v>0</v>
      </c>
      <c r="C28" s="36">
        <f>'Initial Client Information'!C28</f>
        <v>0</v>
      </c>
      <c r="D28" s="85">
        <f>'Initial Client Information'!D28</f>
        <v>0</v>
      </c>
      <c r="E28" s="35">
        <f>'Initial Client Information'!E28</f>
        <v>0</v>
      </c>
      <c r="F28" s="122"/>
      <c r="G28" s="89"/>
      <c r="H28" s="34"/>
    </row>
    <row r="29" spans="1:8" ht="50.1" customHeight="1" x14ac:dyDescent="0.25">
      <c r="A29" s="1">
        <f t="shared" si="0"/>
        <v>17</v>
      </c>
      <c r="B29" s="84">
        <f>'Initial Client Information'!B29</f>
        <v>0</v>
      </c>
      <c r="C29" s="36">
        <f>'Initial Client Information'!C29</f>
        <v>0</v>
      </c>
      <c r="D29" s="85">
        <f>'Initial Client Information'!D29</f>
        <v>0</v>
      </c>
      <c r="E29" s="35">
        <f>'Initial Client Information'!E29</f>
        <v>0</v>
      </c>
      <c r="F29" s="122"/>
      <c r="G29" s="89"/>
      <c r="H29" s="34"/>
    </row>
    <row r="30" spans="1:8" ht="50.1" customHeight="1" x14ac:dyDescent="0.25">
      <c r="A30" s="1">
        <f t="shared" si="0"/>
        <v>18</v>
      </c>
      <c r="B30" s="84">
        <f>'Initial Client Information'!B30</f>
        <v>0</v>
      </c>
      <c r="C30" s="36">
        <f>'Initial Client Information'!C30</f>
        <v>0</v>
      </c>
      <c r="D30" s="85">
        <f>'Initial Client Information'!D30</f>
        <v>0</v>
      </c>
      <c r="E30" s="35">
        <f>'Initial Client Information'!E30</f>
        <v>0</v>
      </c>
      <c r="F30" s="122"/>
      <c r="G30" s="89"/>
      <c r="H30" s="34"/>
    </row>
    <row r="31" spans="1:8" ht="50.1" customHeight="1" x14ac:dyDescent="0.25">
      <c r="A31" s="1">
        <f t="shared" si="0"/>
        <v>19</v>
      </c>
      <c r="B31" s="84">
        <f>'Initial Client Information'!B31</f>
        <v>0</v>
      </c>
      <c r="C31" s="36">
        <f>'Initial Client Information'!C31</f>
        <v>0</v>
      </c>
      <c r="D31" s="85">
        <f>'Initial Client Information'!D31</f>
        <v>0</v>
      </c>
      <c r="E31" s="35">
        <f>'Initial Client Information'!E31</f>
        <v>0</v>
      </c>
      <c r="F31" s="122"/>
      <c r="G31" s="89"/>
      <c r="H31" s="34"/>
    </row>
    <row r="32" spans="1:8" ht="50.1" customHeight="1" x14ac:dyDescent="0.25">
      <c r="A32" s="1">
        <f t="shared" si="0"/>
        <v>20</v>
      </c>
      <c r="B32" s="84">
        <f>'Initial Client Information'!B32</f>
        <v>0</v>
      </c>
      <c r="C32" s="36">
        <f>'Initial Client Information'!C32</f>
        <v>0</v>
      </c>
      <c r="D32" s="85">
        <f>'Initial Client Information'!D32</f>
        <v>0</v>
      </c>
      <c r="E32" s="35">
        <f>'Initial Client Information'!E32</f>
        <v>0</v>
      </c>
      <c r="F32" s="122"/>
      <c r="G32" s="89"/>
      <c r="H32" s="34"/>
    </row>
    <row r="33" spans="1:8" ht="50.1" customHeight="1" x14ac:dyDescent="0.25">
      <c r="A33" s="1">
        <f t="shared" si="0"/>
        <v>21</v>
      </c>
      <c r="B33" s="84">
        <f>'Initial Client Information'!B33</f>
        <v>0</v>
      </c>
      <c r="C33" s="36">
        <f>'Initial Client Information'!C33</f>
        <v>0</v>
      </c>
      <c r="D33" s="85">
        <f>'Initial Client Information'!D33</f>
        <v>0</v>
      </c>
      <c r="E33" s="35">
        <f>'Initial Client Information'!E33</f>
        <v>0</v>
      </c>
      <c r="F33" s="122"/>
      <c r="G33" s="89"/>
      <c r="H33" s="34"/>
    </row>
    <row r="34" spans="1:8" ht="50.1" customHeight="1" x14ac:dyDescent="0.25">
      <c r="A34" s="1">
        <f t="shared" si="0"/>
        <v>22</v>
      </c>
      <c r="B34" s="84">
        <f>'Initial Client Information'!B34</f>
        <v>0</v>
      </c>
      <c r="C34" s="36">
        <f>'Initial Client Information'!C34</f>
        <v>0</v>
      </c>
      <c r="D34" s="85">
        <f>'Initial Client Information'!D34</f>
        <v>0</v>
      </c>
      <c r="E34" s="35">
        <f>'Initial Client Information'!E34</f>
        <v>0</v>
      </c>
      <c r="F34" s="122"/>
      <c r="G34" s="89"/>
      <c r="H34" s="34"/>
    </row>
    <row r="35" spans="1:8" ht="50.1" customHeight="1" x14ac:dyDescent="0.25">
      <c r="A35" s="1">
        <f t="shared" si="0"/>
        <v>23</v>
      </c>
      <c r="B35" s="84">
        <f>'Initial Client Information'!B35</f>
        <v>0</v>
      </c>
      <c r="C35" s="36">
        <f>'Initial Client Information'!C35</f>
        <v>0</v>
      </c>
      <c r="D35" s="85">
        <f>'Initial Client Information'!D35</f>
        <v>0</v>
      </c>
      <c r="E35" s="35">
        <f>'Initial Client Information'!E35</f>
        <v>0</v>
      </c>
      <c r="F35" s="122"/>
      <c r="G35" s="89"/>
      <c r="H35" s="34"/>
    </row>
    <row r="36" spans="1:8" ht="50.1" customHeight="1" x14ac:dyDescent="0.25">
      <c r="A36" s="1">
        <f t="shared" si="0"/>
        <v>24</v>
      </c>
      <c r="B36" s="84">
        <f>'Initial Client Information'!B36</f>
        <v>0</v>
      </c>
      <c r="C36" s="36">
        <f>'Initial Client Information'!C36</f>
        <v>0</v>
      </c>
      <c r="D36" s="85">
        <f>'Initial Client Information'!D36</f>
        <v>0</v>
      </c>
      <c r="E36" s="35">
        <f>'Initial Client Information'!E36</f>
        <v>0</v>
      </c>
      <c r="F36" s="122"/>
      <c r="G36" s="89"/>
      <c r="H36" s="34"/>
    </row>
    <row r="37" spans="1:8" ht="50.1" customHeight="1" x14ac:dyDescent="0.25">
      <c r="A37" s="1">
        <f t="shared" si="0"/>
        <v>25</v>
      </c>
      <c r="B37" s="84">
        <f>'Initial Client Information'!B37</f>
        <v>0</v>
      </c>
      <c r="C37" s="36">
        <f>'Initial Client Information'!C37</f>
        <v>0</v>
      </c>
      <c r="D37" s="85">
        <f>'Initial Client Information'!D37</f>
        <v>0</v>
      </c>
      <c r="E37" s="35">
        <f>'Initial Client Information'!E37</f>
        <v>0</v>
      </c>
      <c r="F37" s="122"/>
      <c r="G37" s="89"/>
      <c r="H37" s="34"/>
    </row>
    <row r="38" spans="1:8" ht="50.1" customHeight="1" x14ac:dyDescent="0.25">
      <c r="A38" s="1">
        <f t="shared" si="0"/>
        <v>26</v>
      </c>
      <c r="B38" s="84">
        <f>'Initial Client Information'!B38</f>
        <v>0</v>
      </c>
      <c r="C38" s="36">
        <f>'Initial Client Information'!C38</f>
        <v>0</v>
      </c>
      <c r="D38" s="85">
        <f>'Initial Client Information'!D38</f>
        <v>0</v>
      </c>
      <c r="E38" s="35">
        <f>'Initial Client Information'!E38</f>
        <v>0</v>
      </c>
      <c r="F38" s="122"/>
      <c r="G38" s="89"/>
      <c r="H38" s="34"/>
    </row>
    <row r="39" spans="1:8" ht="50.1" customHeight="1" x14ac:dyDescent="0.25">
      <c r="A39" s="1">
        <f t="shared" si="0"/>
        <v>27</v>
      </c>
      <c r="B39" s="84">
        <f>'Initial Client Information'!B39</f>
        <v>0</v>
      </c>
      <c r="C39" s="36">
        <f>'Initial Client Information'!C39</f>
        <v>0</v>
      </c>
      <c r="D39" s="85">
        <f>'Initial Client Information'!D39</f>
        <v>0</v>
      </c>
      <c r="E39" s="35">
        <f>'Initial Client Information'!E39</f>
        <v>0</v>
      </c>
      <c r="F39" s="122"/>
      <c r="G39" s="89"/>
      <c r="H39" s="34"/>
    </row>
    <row r="40" spans="1:8" ht="50.1" customHeight="1" x14ac:dyDescent="0.25">
      <c r="A40" s="1">
        <f t="shared" si="0"/>
        <v>28</v>
      </c>
      <c r="B40" s="84">
        <f>'Initial Client Information'!B40</f>
        <v>0</v>
      </c>
      <c r="C40" s="36">
        <f>'Initial Client Information'!C40</f>
        <v>0</v>
      </c>
      <c r="D40" s="85">
        <f>'Initial Client Information'!D40</f>
        <v>0</v>
      </c>
      <c r="E40" s="35">
        <f>'Initial Client Information'!E40</f>
        <v>0</v>
      </c>
      <c r="F40" s="122"/>
      <c r="G40" s="89"/>
      <c r="H40" s="34"/>
    </row>
    <row r="41" spans="1:8" ht="50.1" customHeight="1" x14ac:dyDescent="0.25">
      <c r="A41" s="1">
        <f t="shared" si="0"/>
        <v>29</v>
      </c>
      <c r="B41" s="84">
        <f>'Initial Client Information'!B41</f>
        <v>0</v>
      </c>
      <c r="C41" s="36">
        <f>'Initial Client Information'!C41</f>
        <v>0</v>
      </c>
      <c r="D41" s="85">
        <f>'Initial Client Information'!D41</f>
        <v>0</v>
      </c>
      <c r="E41" s="35">
        <f>'Initial Client Information'!E41</f>
        <v>0</v>
      </c>
      <c r="F41" s="122"/>
      <c r="G41" s="89"/>
      <c r="H41" s="34"/>
    </row>
    <row r="42" spans="1:8" ht="50.1" customHeight="1" x14ac:dyDescent="0.25">
      <c r="A42" s="1">
        <f t="shared" si="0"/>
        <v>30</v>
      </c>
      <c r="B42" s="84">
        <f>'Initial Client Information'!B42</f>
        <v>0</v>
      </c>
      <c r="C42" s="36">
        <f>'Initial Client Information'!C42</f>
        <v>0</v>
      </c>
      <c r="D42" s="85">
        <f>'Initial Client Information'!D42</f>
        <v>0</v>
      </c>
      <c r="E42" s="35">
        <f>'Initial Client Information'!E42</f>
        <v>0</v>
      </c>
      <c r="F42" s="122"/>
      <c r="G42" s="89"/>
      <c r="H42" s="34"/>
    </row>
    <row r="43" spans="1:8" ht="50.1" customHeight="1" x14ac:dyDescent="0.25">
      <c r="A43" s="1">
        <f t="shared" si="0"/>
        <v>31</v>
      </c>
      <c r="B43" s="84">
        <f>'Initial Client Information'!B43</f>
        <v>0</v>
      </c>
      <c r="C43" s="36">
        <f>'Initial Client Information'!C43</f>
        <v>0</v>
      </c>
      <c r="D43" s="85">
        <f>'Initial Client Information'!D43</f>
        <v>0</v>
      </c>
      <c r="E43" s="35">
        <f>'Initial Client Information'!E43</f>
        <v>0</v>
      </c>
      <c r="F43" s="122"/>
      <c r="G43" s="89"/>
      <c r="H43" s="34"/>
    </row>
    <row r="44" spans="1:8" ht="50.1" customHeight="1" x14ac:dyDescent="0.25">
      <c r="A44" s="1">
        <f t="shared" si="0"/>
        <v>32</v>
      </c>
      <c r="B44" s="84">
        <f>'Initial Client Information'!B44</f>
        <v>0</v>
      </c>
      <c r="C44" s="36">
        <f>'Initial Client Information'!C44</f>
        <v>0</v>
      </c>
      <c r="D44" s="85">
        <f>'Initial Client Information'!D44</f>
        <v>0</v>
      </c>
      <c r="E44" s="35">
        <f>'Initial Client Information'!E44</f>
        <v>0</v>
      </c>
      <c r="F44" s="122"/>
      <c r="G44" s="89"/>
      <c r="H44" s="34"/>
    </row>
    <row r="45" spans="1:8" ht="50.1" customHeight="1" x14ac:dyDescent="0.25">
      <c r="A45" s="1">
        <f t="shared" si="0"/>
        <v>33</v>
      </c>
      <c r="B45" s="84">
        <f>'Initial Client Information'!B45</f>
        <v>0</v>
      </c>
      <c r="C45" s="36">
        <f>'Initial Client Information'!C45</f>
        <v>0</v>
      </c>
      <c r="D45" s="85">
        <f>'Initial Client Information'!D45</f>
        <v>0</v>
      </c>
      <c r="E45" s="35">
        <f>'Initial Client Information'!E45</f>
        <v>0</v>
      </c>
      <c r="F45" s="122"/>
      <c r="G45" s="89"/>
      <c r="H45" s="34"/>
    </row>
    <row r="46" spans="1:8" ht="50.1" customHeight="1" x14ac:dyDescent="0.25">
      <c r="A46" s="1">
        <f t="shared" si="0"/>
        <v>34</v>
      </c>
      <c r="B46" s="84">
        <f>'Initial Client Information'!B46</f>
        <v>0</v>
      </c>
      <c r="C46" s="36">
        <f>'Initial Client Information'!C46</f>
        <v>0</v>
      </c>
      <c r="D46" s="85">
        <f>'Initial Client Information'!D46</f>
        <v>0</v>
      </c>
      <c r="E46" s="35">
        <f>'Initial Client Information'!E46</f>
        <v>0</v>
      </c>
      <c r="F46" s="122"/>
      <c r="G46" s="89"/>
      <c r="H46" s="34"/>
    </row>
    <row r="47" spans="1:8" ht="50.1" customHeight="1" x14ac:dyDescent="0.25">
      <c r="A47" s="1">
        <f t="shared" si="0"/>
        <v>35</v>
      </c>
      <c r="B47" s="84">
        <f>'Initial Client Information'!B47</f>
        <v>0</v>
      </c>
      <c r="C47" s="36">
        <f>'Initial Client Information'!C47</f>
        <v>0</v>
      </c>
      <c r="D47" s="85">
        <f>'Initial Client Information'!D47</f>
        <v>0</v>
      </c>
      <c r="E47" s="35">
        <f>'Initial Client Information'!E47</f>
        <v>0</v>
      </c>
      <c r="F47" s="122"/>
      <c r="G47" s="89"/>
      <c r="H47" s="34"/>
    </row>
    <row r="48" spans="1:8" ht="50.1" customHeight="1" x14ac:dyDescent="0.25">
      <c r="A48" s="1">
        <f t="shared" si="0"/>
        <v>36</v>
      </c>
      <c r="B48" s="84">
        <f>'Initial Client Information'!B48</f>
        <v>0</v>
      </c>
      <c r="C48" s="36">
        <f>'Initial Client Information'!C48</f>
        <v>0</v>
      </c>
      <c r="D48" s="85">
        <f>'Initial Client Information'!D48</f>
        <v>0</v>
      </c>
      <c r="E48" s="35">
        <f>'Initial Client Information'!E48</f>
        <v>0</v>
      </c>
      <c r="F48" s="122"/>
      <c r="G48" s="89"/>
      <c r="H48" s="34"/>
    </row>
    <row r="49" spans="1:8" ht="50.1" customHeight="1" x14ac:dyDescent="0.25">
      <c r="A49" s="1">
        <f t="shared" si="0"/>
        <v>37</v>
      </c>
      <c r="B49" s="84">
        <f>'Initial Client Information'!B49</f>
        <v>0</v>
      </c>
      <c r="C49" s="36">
        <f>'Initial Client Information'!C49</f>
        <v>0</v>
      </c>
      <c r="D49" s="85">
        <f>'Initial Client Information'!D49</f>
        <v>0</v>
      </c>
      <c r="E49" s="35">
        <f>'Initial Client Information'!E49</f>
        <v>0</v>
      </c>
      <c r="F49" s="122"/>
      <c r="G49" s="89"/>
      <c r="H49" s="34"/>
    </row>
    <row r="50" spans="1:8" ht="50.1" customHeight="1" x14ac:dyDescent="0.25">
      <c r="A50" s="1">
        <f t="shared" si="0"/>
        <v>38</v>
      </c>
      <c r="B50" s="84">
        <f>'Initial Client Information'!B50</f>
        <v>0</v>
      </c>
      <c r="C50" s="36">
        <f>'Initial Client Information'!C50</f>
        <v>0</v>
      </c>
      <c r="D50" s="85">
        <f>'Initial Client Information'!D50</f>
        <v>0</v>
      </c>
      <c r="E50" s="35">
        <f>'Initial Client Information'!E50</f>
        <v>0</v>
      </c>
      <c r="F50" s="122"/>
      <c r="G50" s="89"/>
      <c r="H50" s="34"/>
    </row>
    <row r="51" spans="1:8" ht="50.1" customHeight="1" x14ac:dyDescent="0.25">
      <c r="A51" s="1">
        <f t="shared" si="0"/>
        <v>39</v>
      </c>
      <c r="B51" s="84">
        <f>'Initial Client Information'!B51</f>
        <v>0</v>
      </c>
      <c r="C51" s="36">
        <f>'Initial Client Information'!C51</f>
        <v>0</v>
      </c>
      <c r="D51" s="85">
        <f>'Initial Client Information'!D51</f>
        <v>0</v>
      </c>
      <c r="E51" s="35">
        <f>'Initial Client Information'!E51</f>
        <v>0</v>
      </c>
      <c r="F51" s="122"/>
      <c r="G51" s="89"/>
      <c r="H51" s="34"/>
    </row>
    <row r="52" spans="1:8" ht="50.1" customHeight="1" x14ac:dyDescent="0.25">
      <c r="A52" s="1">
        <f t="shared" si="0"/>
        <v>40</v>
      </c>
      <c r="B52" s="84">
        <f>'Initial Client Information'!B52</f>
        <v>0</v>
      </c>
      <c r="C52" s="36">
        <f>'Initial Client Information'!C52</f>
        <v>0</v>
      </c>
      <c r="D52" s="85">
        <f>'Initial Client Information'!D52</f>
        <v>0</v>
      </c>
      <c r="E52" s="35">
        <f>'Initial Client Information'!E52</f>
        <v>0</v>
      </c>
      <c r="F52" s="122"/>
      <c r="G52" s="89"/>
      <c r="H52" s="34"/>
    </row>
    <row r="53" spans="1:8" ht="50.1" customHeight="1" x14ac:dyDescent="0.25">
      <c r="A53" s="1">
        <f t="shared" si="0"/>
        <v>41</v>
      </c>
      <c r="B53" s="84">
        <f>'Initial Client Information'!B53</f>
        <v>0</v>
      </c>
      <c r="C53" s="36">
        <f>'Initial Client Information'!C53</f>
        <v>0</v>
      </c>
      <c r="D53" s="85">
        <f>'Initial Client Information'!D53</f>
        <v>0</v>
      </c>
      <c r="E53" s="35">
        <f>'Initial Client Information'!E53</f>
        <v>0</v>
      </c>
      <c r="F53" s="122"/>
      <c r="G53" s="89"/>
      <c r="H53" s="34"/>
    </row>
    <row r="54" spans="1:8" ht="50.1" customHeight="1" x14ac:dyDescent="0.25">
      <c r="A54" s="1">
        <f t="shared" si="0"/>
        <v>42</v>
      </c>
      <c r="B54" s="84">
        <f>'Initial Client Information'!B54</f>
        <v>0</v>
      </c>
      <c r="C54" s="36">
        <f>'Initial Client Information'!C54</f>
        <v>0</v>
      </c>
      <c r="D54" s="85">
        <f>'Initial Client Information'!D54</f>
        <v>0</v>
      </c>
      <c r="E54" s="35">
        <f>'Initial Client Information'!E54</f>
        <v>0</v>
      </c>
      <c r="F54" s="122"/>
      <c r="G54" s="89"/>
      <c r="H54" s="34"/>
    </row>
    <row r="55" spans="1:8" ht="50.1" customHeight="1" x14ac:dyDescent="0.25">
      <c r="A55" s="1">
        <f t="shared" si="0"/>
        <v>43</v>
      </c>
      <c r="B55" s="84">
        <f>'Initial Client Information'!B55</f>
        <v>0</v>
      </c>
      <c r="C55" s="36">
        <f>'Initial Client Information'!C55</f>
        <v>0</v>
      </c>
      <c r="D55" s="85">
        <f>'Initial Client Information'!D55</f>
        <v>0</v>
      </c>
      <c r="E55" s="35">
        <f>'Initial Client Information'!E55</f>
        <v>0</v>
      </c>
      <c r="F55" s="122"/>
      <c r="G55" s="89"/>
      <c r="H55" s="34"/>
    </row>
    <row r="56" spans="1:8" ht="50.1" customHeight="1" x14ac:dyDescent="0.25">
      <c r="A56" s="1">
        <f t="shared" si="0"/>
        <v>44</v>
      </c>
      <c r="B56" s="84">
        <f>'Initial Client Information'!B56</f>
        <v>0</v>
      </c>
      <c r="C56" s="36">
        <f>'Initial Client Information'!C56</f>
        <v>0</v>
      </c>
      <c r="D56" s="85">
        <f>'Initial Client Information'!D56</f>
        <v>0</v>
      </c>
      <c r="E56" s="35">
        <f>'Initial Client Information'!E56</f>
        <v>0</v>
      </c>
      <c r="F56" s="122"/>
      <c r="G56" s="89"/>
      <c r="H56" s="34"/>
    </row>
    <row r="57" spans="1:8" ht="50.1" customHeight="1" x14ac:dyDescent="0.25">
      <c r="A57" s="1">
        <f t="shared" si="0"/>
        <v>45</v>
      </c>
      <c r="B57" s="84">
        <f>'Initial Client Information'!B57</f>
        <v>0</v>
      </c>
      <c r="C57" s="36">
        <f>'Initial Client Information'!C57</f>
        <v>0</v>
      </c>
      <c r="D57" s="85">
        <f>'Initial Client Information'!D57</f>
        <v>0</v>
      </c>
      <c r="E57" s="35">
        <f>'Initial Client Information'!E57</f>
        <v>0</v>
      </c>
      <c r="F57" s="122"/>
      <c r="G57" s="89"/>
      <c r="H57" s="34"/>
    </row>
    <row r="58" spans="1:8" ht="50.1" customHeight="1" x14ac:dyDescent="0.25">
      <c r="A58" s="1">
        <f t="shared" si="0"/>
        <v>46</v>
      </c>
      <c r="B58" s="84">
        <f>'Initial Client Information'!B58</f>
        <v>0</v>
      </c>
      <c r="C58" s="36">
        <f>'Initial Client Information'!C58</f>
        <v>0</v>
      </c>
      <c r="D58" s="85">
        <f>'Initial Client Information'!D58</f>
        <v>0</v>
      </c>
      <c r="E58" s="35">
        <f>'Initial Client Information'!E58</f>
        <v>0</v>
      </c>
      <c r="F58" s="122"/>
      <c r="G58" s="89"/>
      <c r="H58" s="34"/>
    </row>
    <row r="59" spans="1:8" ht="50.1" customHeight="1" x14ac:dyDescent="0.25">
      <c r="A59" s="1">
        <f t="shared" si="0"/>
        <v>47</v>
      </c>
      <c r="B59" s="84">
        <f>'Initial Client Information'!B59</f>
        <v>0</v>
      </c>
      <c r="C59" s="36">
        <f>'Initial Client Information'!C59</f>
        <v>0</v>
      </c>
      <c r="D59" s="85">
        <f>'Initial Client Information'!D59</f>
        <v>0</v>
      </c>
      <c r="E59" s="35">
        <f>'Initial Client Information'!E59</f>
        <v>0</v>
      </c>
      <c r="F59" s="122"/>
      <c r="G59" s="89"/>
      <c r="H59" s="34"/>
    </row>
    <row r="60" spans="1:8" ht="50.1" customHeight="1" x14ac:dyDescent="0.25">
      <c r="A60" s="1">
        <f t="shared" si="0"/>
        <v>48</v>
      </c>
      <c r="B60" s="84">
        <f>'Initial Client Information'!B60</f>
        <v>0</v>
      </c>
      <c r="C60" s="36">
        <f>'Initial Client Information'!C60</f>
        <v>0</v>
      </c>
      <c r="D60" s="85">
        <f>'Initial Client Information'!D60</f>
        <v>0</v>
      </c>
      <c r="E60" s="35">
        <f>'Initial Client Information'!E60</f>
        <v>0</v>
      </c>
      <c r="F60" s="122"/>
      <c r="G60" s="89"/>
      <c r="H60" s="34"/>
    </row>
    <row r="61" spans="1:8" ht="50.1" customHeight="1" x14ac:dyDescent="0.25">
      <c r="A61" s="1">
        <f t="shared" si="0"/>
        <v>49</v>
      </c>
      <c r="B61" s="84">
        <f>'Initial Client Information'!B61</f>
        <v>0</v>
      </c>
      <c r="C61" s="36">
        <f>'Initial Client Information'!C61</f>
        <v>0</v>
      </c>
      <c r="D61" s="85">
        <f>'Initial Client Information'!D61</f>
        <v>0</v>
      </c>
      <c r="E61" s="35">
        <f>'Initial Client Information'!E61</f>
        <v>0</v>
      </c>
      <c r="F61" s="122"/>
      <c r="G61" s="89"/>
      <c r="H61" s="34"/>
    </row>
    <row r="62" spans="1:8" ht="50.1" customHeight="1" x14ac:dyDescent="0.25">
      <c r="A62" s="1">
        <f t="shared" si="0"/>
        <v>50</v>
      </c>
      <c r="B62" s="84">
        <f>'Initial Client Information'!B62</f>
        <v>0</v>
      </c>
      <c r="C62" s="36">
        <f>'Initial Client Information'!C62</f>
        <v>0</v>
      </c>
      <c r="D62" s="85">
        <f>'Initial Client Information'!D62</f>
        <v>0</v>
      </c>
      <c r="E62" s="35">
        <f>'Initial Client Information'!E62</f>
        <v>0</v>
      </c>
      <c r="F62" s="122"/>
      <c r="G62" s="89"/>
      <c r="H62" s="34"/>
    </row>
    <row r="63" spans="1:8" ht="50.1" customHeight="1" x14ac:dyDescent="0.25">
      <c r="A63" s="1">
        <f t="shared" si="0"/>
        <v>51</v>
      </c>
      <c r="B63" s="84">
        <f>'Initial Client Information'!B63</f>
        <v>0</v>
      </c>
      <c r="C63" s="36">
        <f>'Initial Client Information'!C63</f>
        <v>0</v>
      </c>
      <c r="D63" s="85">
        <f>'Initial Client Information'!D63</f>
        <v>0</v>
      </c>
      <c r="E63" s="35">
        <f>'Initial Client Information'!E63</f>
        <v>0</v>
      </c>
      <c r="F63" s="122"/>
      <c r="G63" s="89"/>
      <c r="H63" s="34"/>
    </row>
    <row r="64" spans="1:8" ht="50.1" customHeight="1" x14ac:dyDescent="0.25">
      <c r="A64" s="1">
        <f t="shared" si="0"/>
        <v>52</v>
      </c>
      <c r="B64" s="84">
        <f>'Initial Client Information'!B64</f>
        <v>0</v>
      </c>
      <c r="C64" s="36">
        <f>'Initial Client Information'!C64</f>
        <v>0</v>
      </c>
      <c r="D64" s="85">
        <f>'Initial Client Information'!D64</f>
        <v>0</v>
      </c>
      <c r="E64" s="35">
        <f>'Initial Client Information'!E64</f>
        <v>0</v>
      </c>
      <c r="F64" s="122"/>
      <c r="G64" s="89"/>
      <c r="H64" s="34"/>
    </row>
    <row r="65" spans="1:8" ht="50.1" customHeight="1" x14ac:dyDescent="0.25">
      <c r="A65" s="1">
        <f t="shared" si="0"/>
        <v>53</v>
      </c>
      <c r="B65" s="84">
        <f>'Initial Client Information'!B65</f>
        <v>0</v>
      </c>
      <c r="C65" s="36">
        <f>'Initial Client Information'!C65</f>
        <v>0</v>
      </c>
      <c r="D65" s="85">
        <f>'Initial Client Information'!D65</f>
        <v>0</v>
      </c>
      <c r="E65" s="35">
        <f>'Initial Client Information'!E65</f>
        <v>0</v>
      </c>
      <c r="F65" s="122"/>
      <c r="G65" s="89"/>
      <c r="H65" s="34"/>
    </row>
    <row r="66" spans="1:8" ht="50.1" customHeight="1" x14ac:dyDescent="0.25">
      <c r="A66" s="1">
        <f t="shared" si="0"/>
        <v>54</v>
      </c>
      <c r="B66" s="84">
        <f>'Initial Client Information'!B66</f>
        <v>0</v>
      </c>
      <c r="C66" s="36">
        <f>'Initial Client Information'!C66</f>
        <v>0</v>
      </c>
      <c r="D66" s="85">
        <f>'Initial Client Information'!D66</f>
        <v>0</v>
      </c>
      <c r="E66" s="35">
        <f>'Initial Client Information'!E66</f>
        <v>0</v>
      </c>
      <c r="F66" s="122"/>
      <c r="G66" s="89"/>
      <c r="H66" s="34"/>
    </row>
    <row r="67" spans="1:8" ht="50.1" customHeight="1" x14ac:dyDescent="0.25">
      <c r="A67" s="1">
        <f t="shared" si="0"/>
        <v>55</v>
      </c>
      <c r="B67" s="84">
        <f>'Initial Client Information'!B67</f>
        <v>0</v>
      </c>
      <c r="C67" s="36">
        <f>'Initial Client Information'!C67</f>
        <v>0</v>
      </c>
      <c r="D67" s="85">
        <f>'Initial Client Information'!D67</f>
        <v>0</v>
      </c>
      <c r="E67" s="35">
        <f>'Initial Client Information'!E67</f>
        <v>0</v>
      </c>
      <c r="F67" s="122"/>
      <c r="G67" s="89"/>
      <c r="H67" s="34"/>
    </row>
    <row r="68" spans="1:8" ht="50.1" customHeight="1" x14ac:dyDescent="0.25">
      <c r="A68" s="1">
        <f t="shared" si="0"/>
        <v>56</v>
      </c>
      <c r="B68" s="84">
        <f>'Initial Client Information'!B68</f>
        <v>0</v>
      </c>
      <c r="C68" s="36">
        <f>'Initial Client Information'!C68</f>
        <v>0</v>
      </c>
      <c r="D68" s="85">
        <f>'Initial Client Information'!D68</f>
        <v>0</v>
      </c>
      <c r="E68" s="35">
        <f>'Initial Client Information'!E68</f>
        <v>0</v>
      </c>
      <c r="F68" s="122"/>
      <c r="G68" s="89"/>
      <c r="H68" s="34"/>
    </row>
    <row r="69" spans="1:8" ht="50.1" customHeight="1" x14ac:dyDescent="0.25">
      <c r="A69" s="1">
        <f t="shared" si="0"/>
        <v>57</v>
      </c>
      <c r="B69" s="84">
        <f>'Initial Client Information'!B69</f>
        <v>0</v>
      </c>
      <c r="C69" s="36">
        <f>'Initial Client Information'!C69</f>
        <v>0</v>
      </c>
      <c r="D69" s="85">
        <f>'Initial Client Information'!D69</f>
        <v>0</v>
      </c>
      <c r="E69" s="35">
        <f>'Initial Client Information'!E69</f>
        <v>0</v>
      </c>
      <c r="F69" s="122"/>
      <c r="G69" s="89"/>
      <c r="H69" s="34"/>
    </row>
    <row r="70" spans="1:8" ht="50.1" customHeight="1" x14ac:dyDescent="0.25">
      <c r="A70" s="1">
        <f t="shared" si="0"/>
        <v>58</v>
      </c>
      <c r="B70" s="84">
        <f>'Initial Client Information'!B70</f>
        <v>0</v>
      </c>
      <c r="C70" s="36">
        <f>'Initial Client Information'!C70</f>
        <v>0</v>
      </c>
      <c r="D70" s="85">
        <f>'Initial Client Information'!D70</f>
        <v>0</v>
      </c>
      <c r="E70" s="35">
        <f>'Initial Client Information'!E70</f>
        <v>0</v>
      </c>
      <c r="F70" s="122"/>
      <c r="G70" s="89"/>
      <c r="H70" s="34"/>
    </row>
    <row r="71" spans="1:8" ht="50.1" customHeight="1" x14ac:dyDescent="0.25">
      <c r="A71" s="1">
        <f t="shared" si="0"/>
        <v>59</v>
      </c>
      <c r="B71" s="84">
        <f>'Initial Client Information'!B71</f>
        <v>0</v>
      </c>
      <c r="C71" s="36">
        <f>'Initial Client Information'!C71</f>
        <v>0</v>
      </c>
      <c r="D71" s="85">
        <f>'Initial Client Information'!D71</f>
        <v>0</v>
      </c>
      <c r="E71" s="35">
        <f>'Initial Client Information'!E71</f>
        <v>0</v>
      </c>
      <c r="F71" s="122"/>
      <c r="G71" s="89"/>
      <c r="H71" s="34"/>
    </row>
    <row r="72" spans="1:8" ht="50.1" customHeight="1" x14ac:dyDescent="0.25">
      <c r="A72" s="1">
        <f t="shared" si="0"/>
        <v>60</v>
      </c>
      <c r="B72" s="84">
        <f>'Initial Client Information'!B72</f>
        <v>0</v>
      </c>
      <c r="C72" s="36">
        <f>'Initial Client Information'!C72</f>
        <v>0</v>
      </c>
      <c r="D72" s="85">
        <f>'Initial Client Information'!D72</f>
        <v>0</v>
      </c>
      <c r="E72" s="35">
        <f>'Initial Client Information'!E72</f>
        <v>0</v>
      </c>
      <c r="F72" s="122"/>
      <c r="G72" s="89"/>
      <c r="H72" s="34"/>
    </row>
    <row r="73" spans="1:8" ht="50.1" customHeight="1" x14ac:dyDescent="0.25">
      <c r="A73" s="1">
        <f t="shared" si="0"/>
        <v>61</v>
      </c>
      <c r="B73" s="84">
        <f>'Initial Client Information'!B73</f>
        <v>0</v>
      </c>
      <c r="C73" s="36">
        <f>'Initial Client Information'!C73</f>
        <v>0</v>
      </c>
      <c r="D73" s="85">
        <f>'Initial Client Information'!D73</f>
        <v>0</v>
      </c>
      <c r="E73" s="35">
        <f>'Initial Client Information'!E73</f>
        <v>0</v>
      </c>
      <c r="F73" s="122"/>
      <c r="G73" s="89"/>
      <c r="H73" s="34"/>
    </row>
    <row r="74" spans="1:8" ht="50.1" customHeight="1" x14ac:dyDescent="0.25">
      <c r="A74" s="1">
        <f t="shared" si="0"/>
        <v>62</v>
      </c>
      <c r="B74" s="84">
        <f>'Initial Client Information'!B74</f>
        <v>0</v>
      </c>
      <c r="C74" s="36">
        <f>'Initial Client Information'!C74</f>
        <v>0</v>
      </c>
      <c r="D74" s="85">
        <f>'Initial Client Information'!D74</f>
        <v>0</v>
      </c>
      <c r="E74" s="35">
        <f>'Initial Client Information'!E74</f>
        <v>0</v>
      </c>
      <c r="F74" s="122"/>
      <c r="G74" s="89"/>
      <c r="H74" s="34"/>
    </row>
    <row r="75" spans="1:8" ht="50.1" customHeight="1" x14ac:dyDescent="0.25">
      <c r="A75" s="1">
        <f t="shared" si="0"/>
        <v>63</v>
      </c>
      <c r="B75" s="84">
        <f>'Initial Client Information'!B75</f>
        <v>0</v>
      </c>
      <c r="C75" s="36">
        <f>'Initial Client Information'!C75</f>
        <v>0</v>
      </c>
      <c r="D75" s="85">
        <f>'Initial Client Information'!D75</f>
        <v>0</v>
      </c>
      <c r="E75" s="35">
        <f>'Initial Client Information'!E75</f>
        <v>0</v>
      </c>
      <c r="F75" s="122"/>
      <c r="G75" s="89"/>
      <c r="H75" s="34"/>
    </row>
    <row r="76" spans="1:8" ht="50.1" customHeight="1" x14ac:dyDescent="0.25">
      <c r="A76" s="1">
        <f t="shared" si="0"/>
        <v>64</v>
      </c>
      <c r="B76" s="84">
        <f>'Initial Client Information'!B76</f>
        <v>0</v>
      </c>
      <c r="C76" s="36">
        <f>'Initial Client Information'!C76</f>
        <v>0</v>
      </c>
      <c r="D76" s="85">
        <f>'Initial Client Information'!D76</f>
        <v>0</v>
      </c>
      <c r="E76" s="35">
        <f>'Initial Client Information'!E76</f>
        <v>0</v>
      </c>
      <c r="F76" s="122"/>
      <c r="G76" s="89"/>
      <c r="H76" s="34"/>
    </row>
    <row r="77" spans="1:8" ht="50.1" customHeight="1" x14ac:dyDescent="0.25">
      <c r="A77" s="1">
        <f t="shared" si="0"/>
        <v>65</v>
      </c>
      <c r="B77" s="84">
        <f>'Initial Client Information'!B77</f>
        <v>0</v>
      </c>
      <c r="C77" s="36">
        <f>'Initial Client Information'!C77</f>
        <v>0</v>
      </c>
      <c r="D77" s="85">
        <f>'Initial Client Information'!D77</f>
        <v>0</v>
      </c>
      <c r="E77" s="35">
        <f>'Initial Client Information'!E77</f>
        <v>0</v>
      </c>
      <c r="F77" s="122"/>
      <c r="G77" s="89"/>
      <c r="H77" s="34"/>
    </row>
    <row r="78" spans="1:8" ht="50.1" customHeight="1" x14ac:dyDescent="0.25">
      <c r="A78" s="1">
        <f t="shared" si="0"/>
        <v>66</v>
      </c>
      <c r="B78" s="84">
        <f>'Initial Client Information'!B78</f>
        <v>0</v>
      </c>
      <c r="C78" s="36">
        <f>'Initial Client Information'!C78</f>
        <v>0</v>
      </c>
      <c r="D78" s="85">
        <f>'Initial Client Information'!D78</f>
        <v>0</v>
      </c>
      <c r="E78" s="35">
        <f>'Initial Client Information'!E78</f>
        <v>0</v>
      </c>
      <c r="F78" s="122"/>
      <c r="G78" s="89"/>
      <c r="H78" s="34"/>
    </row>
    <row r="79" spans="1:8" ht="50.1" customHeight="1" x14ac:dyDescent="0.25">
      <c r="A79" s="1">
        <f t="shared" si="0"/>
        <v>67</v>
      </c>
      <c r="B79" s="84">
        <f>'Initial Client Information'!B79</f>
        <v>0</v>
      </c>
      <c r="C79" s="36">
        <f>'Initial Client Information'!C79</f>
        <v>0</v>
      </c>
      <c r="D79" s="85">
        <f>'Initial Client Information'!D79</f>
        <v>0</v>
      </c>
      <c r="E79" s="35">
        <f>'Initial Client Information'!E79</f>
        <v>0</v>
      </c>
      <c r="F79" s="122"/>
      <c r="G79" s="89"/>
      <c r="H79" s="34"/>
    </row>
    <row r="80" spans="1:8" ht="50.1" customHeight="1" x14ac:dyDescent="0.25">
      <c r="A80" s="1">
        <f t="shared" si="0"/>
        <v>68</v>
      </c>
      <c r="B80" s="84">
        <f>'Initial Client Information'!B80</f>
        <v>0</v>
      </c>
      <c r="C80" s="36">
        <f>'Initial Client Information'!C80</f>
        <v>0</v>
      </c>
      <c r="D80" s="85">
        <f>'Initial Client Information'!D80</f>
        <v>0</v>
      </c>
      <c r="E80" s="35">
        <f>'Initial Client Information'!E80</f>
        <v>0</v>
      </c>
      <c r="F80" s="122"/>
      <c r="G80" s="89"/>
      <c r="H80" s="34"/>
    </row>
    <row r="81" spans="1:8" ht="50.1" customHeight="1" x14ac:dyDescent="0.25">
      <c r="A81" s="1">
        <f t="shared" si="0"/>
        <v>69</v>
      </c>
      <c r="B81" s="84">
        <f>'Initial Client Information'!B81</f>
        <v>0</v>
      </c>
      <c r="C81" s="36">
        <f>'Initial Client Information'!C81</f>
        <v>0</v>
      </c>
      <c r="D81" s="85">
        <f>'Initial Client Information'!D81</f>
        <v>0</v>
      </c>
      <c r="E81" s="35">
        <f>'Initial Client Information'!E81</f>
        <v>0</v>
      </c>
      <c r="F81" s="122"/>
      <c r="G81" s="89"/>
      <c r="H81" s="34"/>
    </row>
    <row r="82" spans="1:8" ht="50.1" customHeight="1" x14ac:dyDescent="0.25">
      <c r="A82" s="1">
        <f t="shared" si="0"/>
        <v>70</v>
      </c>
      <c r="B82" s="84">
        <f>'Initial Client Information'!B82</f>
        <v>0</v>
      </c>
      <c r="C82" s="36">
        <f>'Initial Client Information'!C82</f>
        <v>0</v>
      </c>
      <c r="D82" s="85">
        <f>'Initial Client Information'!D82</f>
        <v>0</v>
      </c>
      <c r="E82" s="35">
        <f>'Initial Client Information'!E82</f>
        <v>0</v>
      </c>
      <c r="F82" s="122"/>
      <c r="G82" s="89"/>
      <c r="H82" s="34"/>
    </row>
    <row r="83" spans="1:8" ht="50.1" customHeight="1" x14ac:dyDescent="0.25">
      <c r="A83" s="1">
        <f t="shared" si="0"/>
        <v>71</v>
      </c>
      <c r="B83" s="84">
        <f>'Initial Client Information'!B83</f>
        <v>0</v>
      </c>
      <c r="C83" s="36">
        <f>'Initial Client Information'!C83</f>
        <v>0</v>
      </c>
      <c r="D83" s="85">
        <f>'Initial Client Information'!D83</f>
        <v>0</v>
      </c>
      <c r="E83" s="35">
        <f>'Initial Client Information'!E83</f>
        <v>0</v>
      </c>
      <c r="F83" s="122"/>
      <c r="G83" s="89"/>
      <c r="H83" s="34"/>
    </row>
    <row r="84" spans="1:8" ht="50.1" customHeight="1" x14ac:dyDescent="0.25">
      <c r="A84" s="1">
        <f t="shared" si="0"/>
        <v>72</v>
      </c>
      <c r="B84" s="84">
        <f>'Initial Client Information'!B84</f>
        <v>0</v>
      </c>
      <c r="C84" s="36">
        <f>'Initial Client Information'!C84</f>
        <v>0</v>
      </c>
      <c r="D84" s="85">
        <f>'Initial Client Information'!D84</f>
        <v>0</v>
      </c>
      <c r="E84" s="35">
        <f>'Initial Client Information'!E84</f>
        <v>0</v>
      </c>
      <c r="F84" s="122"/>
      <c r="G84" s="89"/>
      <c r="H84" s="34"/>
    </row>
    <row r="85" spans="1:8" ht="50.1" customHeight="1" x14ac:dyDescent="0.25">
      <c r="A85" s="1">
        <f t="shared" si="0"/>
        <v>73</v>
      </c>
      <c r="B85" s="84">
        <f>'Initial Client Information'!B85</f>
        <v>0</v>
      </c>
      <c r="C85" s="36">
        <f>'Initial Client Information'!C85</f>
        <v>0</v>
      </c>
      <c r="D85" s="85">
        <f>'Initial Client Information'!D85</f>
        <v>0</v>
      </c>
      <c r="E85" s="35">
        <f>'Initial Client Information'!E85</f>
        <v>0</v>
      </c>
      <c r="F85" s="122"/>
      <c r="G85" s="89"/>
      <c r="H85" s="34"/>
    </row>
    <row r="86" spans="1:8" ht="50.1" customHeight="1" x14ac:dyDescent="0.25">
      <c r="A86" s="1">
        <f t="shared" si="0"/>
        <v>74</v>
      </c>
      <c r="B86" s="84">
        <f>'Initial Client Information'!B86</f>
        <v>0</v>
      </c>
      <c r="C86" s="36">
        <f>'Initial Client Information'!C86</f>
        <v>0</v>
      </c>
      <c r="D86" s="85">
        <f>'Initial Client Information'!D86</f>
        <v>0</v>
      </c>
      <c r="E86" s="35">
        <f>'Initial Client Information'!E86</f>
        <v>0</v>
      </c>
      <c r="F86" s="122"/>
      <c r="G86" s="89"/>
      <c r="H86" s="34"/>
    </row>
    <row r="87" spans="1:8" ht="50.1" customHeight="1" x14ac:dyDescent="0.25">
      <c r="A87" s="1">
        <f t="shared" si="0"/>
        <v>75</v>
      </c>
      <c r="B87" s="84">
        <f>'Initial Client Information'!B87</f>
        <v>0</v>
      </c>
      <c r="C87" s="36">
        <f>'Initial Client Information'!C87</f>
        <v>0</v>
      </c>
      <c r="D87" s="85">
        <f>'Initial Client Information'!D87</f>
        <v>0</v>
      </c>
      <c r="E87" s="35">
        <f>'Initial Client Information'!E87</f>
        <v>0</v>
      </c>
      <c r="F87" s="122"/>
      <c r="G87" s="89"/>
      <c r="H87" s="34"/>
    </row>
    <row r="88" spans="1:8" ht="50.1" customHeight="1" x14ac:dyDescent="0.25">
      <c r="A88" s="1">
        <f t="shared" ref="A88:A151" si="1">ROW(A76)</f>
        <v>76</v>
      </c>
      <c r="B88" s="84">
        <f>'Initial Client Information'!B88</f>
        <v>0</v>
      </c>
      <c r="C88" s="36">
        <f>'Initial Client Information'!C88</f>
        <v>0</v>
      </c>
      <c r="D88" s="85">
        <f>'Initial Client Information'!D88</f>
        <v>0</v>
      </c>
      <c r="E88" s="35">
        <f>'Initial Client Information'!E88</f>
        <v>0</v>
      </c>
      <c r="F88" s="122"/>
      <c r="G88" s="89"/>
      <c r="H88" s="34"/>
    </row>
    <row r="89" spans="1:8" ht="50.1" customHeight="1" x14ac:dyDescent="0.25">
      <c r="A89" s="1">
        <f t="shared" si="1"/>
        <v>77</v>
      </c>
      <c r="B89" s="84">
        <f>'Initial Client Information'!B89</f>
        <v>0</v>
      </c>
      <c r="C89" s="36">
        <f>'Initial Client Information'!C89</f>
        <v>0</v>
      </c>
      <c r="D89" s="85">
        <f>'Initial Client Information'!D89</f>
        <v>0</v>
      </c>
      <c r="E89" s="35">
        <f>'Initial Client Information'!E89</f>
        <v>0</v>
      </c>
      <c r="F89" s="122"/>
      <c r="G89" s="89"/>
      <c r="H89" s="34"/>
    </row>
    <row r="90" spans="1:8" ht="50.1" customHeight="1" x14ac:dyDescent="0.25">
      <c r="A90" s="1">
        <f t="shared" si="1"/>
        <v>78</v>
      </c>
      <c r="B90" s="84">
        <f>'Initial Client Information'!B90</f>
        <v>0</v>
      </c>
      <c r="C90" s="36">
        <f>'Initial Client Information'!C90</f>
        <v>0</v>
      </c>
      <c r="D90" s="85">
        <f>'Initial Client Information'!D90</f>
        <v>0</v>
      </c>
      <c r="E90" s="35">
        <f>'Initial Client Information'!E90</f>
        <v>0</v>
      </c>
      <c r="F90" s="122"/>
      <c r="G90" s="89"/>
      <c r="H90" s="34"/>
    </row>
    <row r="91" spans="1:8" ht="50.1" customHeight="1" x14ac:dyDescent="0.25">
      <c r="A91" s="1">
        <f t="shared" si="1"/>
        <v>79</v>
      </c>
      <c r="B91" s="84">
        <f>'Initial Client Information'!B91</f>
        <v>0</v>
      </c>
      <c r="C91" s="36">
        <f>'Initial Client Information'!C91</f>
        <v>0</v>
      </c>
      <c r="D91" s="85">
        <f>'Initial Client Information'!D91</f>
        <v>0</v>
      </c>
      <c r="E91" s="35">
        <f>'Initial Client Information'!E91</f>
        <v>0</v>
      </c>
      <c r="F91" s="122"/>
      <c r="G91" s="89"/>
      <c r="H91" s="34"/>
    </row>
    <row r="92" spans="1:8" ht="50.1" customHeight="1" x14ac:dyDescent="0.25">
      <c r="A92" s="1">
        <f t="shared" si="1"/>
        <v>80</v>
      </c>
      <c r="B92" s="84">
        <f>'Initial Client Information'!B92</f>
        <v>0</v>
      </c>
      <c r="C92" s="36">
        <f>'Initial Client Information'!C92</f>
        <v>0</v>
      </c>
      <c r="D92" s="85">
        <f>'Initial Client Information'!D92</f>
        <v>0</v>
      </c>
      <c r="E92" s="35">
        <f>'Initial Client Information'!E92</f>
        <v>0</v>
      </c>
      <c r="F92" s="122"/>
      <c r="G92" s="89"/>
      <c r="H92" s="34"/>
    </row>
    <row r="93" spans="1:8" ht="50.1" customHeight="1" x14ac:dyDescent="0.25">
      <c r="A93" s="1">
        <f t="shared" si="1"/>
        <v>81</v>
      </c>
      <c r="B93" s="84">
        <f>'Initial Client Information'!B93</f>
        <v>0</v>
      </c>
      <c r="C93" s="36">
        <f>'Initial Client Information'!C93</f>
        <v>0</v>
      </c>
      <c r="D93" s="85">
        <f>'Initial Client Information'!D93</f>
        <v>0</v>
      </c>
      <c r="E93" s="35">
        <f>'Initial Client Information'!E93</f>
        <v>0</v>
      </c>
      <c r="F93" s="122"/>
      <c r="G93" s="89"/>
      <c r="H93" s="34"/>
    </row>
    <row r="94" spans="1:8" ht="50.1" customHeight="1" x14ac:dyDescent="0.25">
      <c r="A94" s="1">
        <f t="shared" si="1"/>
        <v>82</v>
      </c>
      <c r="B94" s="84">
        <f>'Initial Client Information'!B94</f>
        <v>0</v>
      </c>
      <c r="C94" s="36">
        <f>'Initial Client Information'!C94</f>
        <v>0</v>
      </c>
      <c r="D94" s="85">
        <f>'Initial Client Information'!D94</f>
        <v>0</v>
      </c>
      <c r="E94" s="35">
        <f>'Initial Client Information'!E94</f>
        <v>0</v>
      </c>
      <c r="F94" s="122"/>
      <c r="G94" s="89"/>
      <c r="H94" s="34"/>
    </row>
    <row r="95" spans="1:8" ht="50.1" customHeight="1" x14ac:dyDescent="0.25">
      <c r="A95" s="1">
        <f t="shared" si="1"/>
        <v>83</v>
      </c>
      <c r="B95" s="84">
        <f>'Initial Client Information'!B95</f>
        <v>0</v>
      </c>
      <c r="C95" s="36">
        <f>'Initial Client Information'!C95</f>
        <v>0</v>
      </c>
      <c r="D95" s="85">
        <f>'Initial Client Information'!D95</f>
        <v>0</v>
      </c>
      <c r="E95" s="35">
        <f>'Initial Client Information'!E95</f>
        <v>0</v>
      </c>
      <c r="F95" s="122"/>
      <c r="G95" s="89"/>
      <c r="H95" s="34"/>
    </row>
    <row r="96" spans="1:8" ht="50.1" customHeight="1" x14ac:dyDescent="0.25">
      <c r="A96" s="1">
        <f t="shared" si="1"/>
        <v>84</v>
      </c>
      <c r="B96" s="84">
        <f>'Initial Client Information'!B96</f>
        <v>0</v>
      </c>
      <c r="C96" s="36">
        <f>'Initial Client Information'!C96</f>
        <v>0</v>
      </c>
      <c r="D96" s="85">
        <f>'Initial Client Information'!D96</f>
        <v>0</v>
      </c>
      <c r="E96" s="35">
        <f>'Initial Client Information'!E96</f>
        <v>0</v>
      </c>
      <c r="F96" s="122"/>
      <c r="G96" s="89"/>
      <c r="H96" s="34"/>
    </row>
    <row r="97" spans="1:8" ht="50.1" customHeight="1" x14ac:dyDescent="0.25">
      <c r="A97" s="1">
        <f t="shared" si="1"/>
        <v>85</v>
      </c>
      <c r="B97" s="84">
        <f>'Initial Client Information'!B97</f>
        <v>0</v>
      </c>
      <c r="C97" s="36">
        <f>'Initial Client Information'!C97</f>
        <v>0</v>
      </c>
      <c r="D97" s="85">
        <f>'Initial Client Information'!D97</f>
        <v>0</v>
      </c>
      <c r="E97" s="35">
        <f>'Initial Client Information'!E97</f>
        <v>0</v>
      </c>
      <c r="F97" s="122"/>
      <c r="G97" s="89"/>
      <c r="H97" s="34"/>
    </row>
    <row r="98" spans="1:8" ht="50.1" customHeight="1" x14ac:dyDescent="0.25">
      <c r="A98" s="1">
        <f t="shared" si="1"/>
        <v>86</v>
      </c>
      <c r="B98" s="84">
        <f>'Initial Client Information'!B98</f>
        <v>0</v>
      </c>
      <c r="C98" s="36">
        <f>'Initial Client Information'!C98</f>
        <v>0</v>
      </c>
      <c r="D98" s="85">
        <f>'Initial Client Information'!D98</f>
        <v>0</v>
      </c>
      <c r="E98" s="35">
        <f>'Initial Client Information'!E98</f>
        <v>0</v>
      </c>
      <c r="F98" s="122"/>
      <c r="G98" s="89"/>
      <c r="H98" s="34"/>
    </row>
    <row r="99" spans="1:8" ht="50.1" customHeight="1" x14ac:dyDescent="0.25">
      <c r="A99" s="1">
        <f t="shared" si="1"/>
        <v>87</v>
      </c>
      <c r="B99" s="84">
        <f>'Initial Client Information'!B99</f>
        <v>0</v>
      </c>
      <c r="C99" s="36">
        <f>'Initial Client Information'!C99</f>
        <v>0</v>
      </c>
      <c r="D99" s="85">
        <f>'Initial Client Information'!D99</f>
        <v>0</v>
      </c>
      <c r="E99" s="35">
        <f>'Initial Client Information'!E99</f>
        <v>0</v>
      </c>
      <c r="F99" s="122"/>
      <c r="G99" s="89"/>
      <c r="H99" s="34"/>
    </row>
    <row r="100" spans="1:8" ht="50.1" customHeight="1" x14ac:dyDescent="0.25">
      <c r="A100" s="1">
        <f t="shared" si="1"/>
        <v>88</v>
      </c>
      <c r="B100" s="84">
        <f>'Initial Client Information'!B100</f>
        <v>0</v>
      </c>
      <c r="C100" s="36">
        <f>'Initial Client Information'!C100</f>
        <v>0</v>
      </c>
      <c r="D100" s="85">
        <f>'Initial Client Information'!D100</f>
        <v>0</v>
      </c>
      <c r="E100" s="35">
        <f>'Initial Client Information'!E100</f>
        <v>0</v>
      </c>
      <c r="F100" s="122"/>
      <c r="G100" s="89"/>
      <c r="H100" s="34"/>
    </row>
    <row r="101" spans="1:8" ht="50.1" customHeight="1" x14ac:dyDescent="0.25">
      <c r="A101" s="1">
        <f t="shared" si="1"/>
        <v>89</v>
      </c>
      <c r="B101" s="84">
        <f>'Initial Client Information'!B101</f>
        <v>0</v>
      </c>
      <c r="C101" s="36">
        <f>'Initial Client Information'!C101</f>
        <v>0</v>
      </c>
      <c r="D101" s="85">
        <f>'Initial Client Information'!D101</f>
        <v>0</v>
      </c>
      <c r="E101" s="35">
        <f>'Initial Client Information'!E101</f>
        <v>0</v>
      </c>
      <c r="F101" s="122"/>
      <c r="G101" s="89"/>
      <c r="H101" s="34"/>
    </row>
    <row r="102" spans="1:8" ht="50.1" customHeight="1" x14ac:dyDescent="0.25">
      <c r="A102" s="1">
        <f t="shared" si="1"/>
        <v>90</v>
      </c>
      <c r="B102" s="84">
        <f>'Initial Client Information'!B102</f>
        <v>0</v>
      </c>
      <c r="C102" s="36">
        <f>'Initial Client Information'!C102</f>
        <v>0</v>
      </c>
      <c r="D102" s="85">
        <f>'Initial Client Information'!D102</f>
        <v>0</v>
      </c>
      <c r="E102" s="35">
        <f>'Initial Client Information'!E102</f>
        <v>0</v>
      </c>
      <c r="F102" s="122"/>
      <c r="G102" s="89"/>
      <c r="H102" s="34"/>
    </row>
    <row r="103" spans="1:8" ht="50.1" customHeight="1" x14ac:dyDescent="0.25">
      <c r="A103" s="1">
        <f t="shared" si="1"/>
        <v>91</v>
      </c>
      <c r="B103" s="84">
        <f>'Initial Client Information'!B103</f>
        <v>0</v>
      </c>
      <c r="C103" s="36">
        <f>'Initial Client Information'!C103</f>
        <v>0</v>
      </c>
      <c r="D103" s="85">
        <f>'Initial Client Information'!D103</f>
        <v>0</v>
      </c>
      <c r="E103" s="35">
        <f>'Initial Client Information'!E103</f>
        <v>0</v>
      </c>
      <c r="F103" s="122"/>
      <c r="G103" s="89"/>
      <c r="H103" s="34"/>
    </row>
    <row r="104" spans="1:8" ht="50.1" customHeight="1" x14ac:dyDescent="0.25">
      <c r="A104" s="1">
        <f t="shared" si="1"/>
        <v>92</v>
      </c>
      <c r="B104" s="84">
        <f>'Initial Client Information'!B104</f>
        <v>0</v>
      </c>
      <c r="C104" s="36">
        <f>'Initial Client Information'!C104</f>
        <v>0</v>
      </c>
      <c r="D104" s="85">
        <f>'Initial Client Information'!D104</f>
        <v>0</v>
      </c>
      <c r="E104" s="35">
        <f>'Initial Client Information'!E104</f>
        <v>0</v>
      </c>
      <c r="F104" s="122"/>
      <c r="G104" s="89"/>
      <c r="H104" s="34"/>
    </row>
    <row r="105" spans="1:8" ht="50.1" customHeight="1" x14ac:dyDescent="0.25">
      <c r="A105" s="1">
        <f t="shared" si="1"/>
        <v>93</v>
      </c>
      <c r="B105" s="84">
        <f>'Initial Client Information'!B105</f>
        <v>0</v>
      </c>
      <c r="C105" s="36">
        <f>'Initial Client Information'!C105</f>
        <v>0</v>
      </c>
      <c r="D105" s="85">
        <f>'Initial Client Information'!D105</f>
        <v>0</v>
      </c>
      <c r="E105" s="35">
        <f>'Initial Client Information'!E105</f>
        <v>0</v>
      </c>
      <c r="F105" s="122"/>
      <c r="G105" s="89"/>
      <c r="H105" s="34"/>
    </row>
    <row r="106" spans="1:8" ht="50.1" customHeight="1" x14ac:dyDescent="0.25">
      <c r="A106" s="1">
        <f t="shared" si="1"/>
        <v>94</v>
      </c>
      <c r="B106" s="84">
        <f>'Initial Client Information'!B106</f>
        <v>0</v>
      </c>
      <c r="C106" s="36">
        <f>'Initial Client Information'!C106</f>
        <v>0</v>
      </c>
      <c r="D106" s="85">
        <f>'Initial Client Information'!D106</f>
        <v>0</v>
      </c>
      <c r="E106" s="35">
        <f>'Initial Client Information'!E106</f>
        <v>0</v>
      </c>
      <c r="F106" s="122"/>
      <c r="G106" s="89"/>
      <c r="H106" s="34"/>
    </row>
    <row r="107" spans="1:8" ht="50.1" customHeight="1" x14ac:dyDescent="0.25">
      <c r="A107" s="1">
        <f t="shared" si="1"/>
        <v>95</v>
      </c>
      <c r="B107" s="84">
        <f>'Initial Client Information'!B107</f>
        <v>0</v>
      </c>
      <c r="C107" s="36">
        <f>'Initial Client Information'!C107</f>
        <v>0</v>
      </c>
      <c r="D107" s="85">
        <f>'Initial Client Information'!D107</f>
        <v>0</v>
      </c>
      <c r="E107" s="35">
        <f>'Initial Client Information'!E107</f>
        <v>0</v>
      </c>
      <c r="F107" s="122"/>
      <c r="G107" s="89"/>
      <c r="H107" s="34"/>
    </row>
    <row r="108" spans="1:8" ht="50.1" customHeight="1" x14ac:dyDescent="0.25">
      <c r="A108" s="1">
        <f t="shared" si="1"/>
        <v>96</v>
      </c>
      <c r="B108" s="84">
        <f>'Initial Client Information'!B108</f>
        <v>0</v>
      </c>
      <c r="C108" s="36">
        <f>'Initial Client Information'!C108</f>
        <v>0</v>
      </c>
      <c r="D108" s="85">
        <f>'Initial Client Information'!D108</f>
        <v>0</v>
      </c>
      <c r="E108" s="35">
        <f>'Initial Client Information'!E108</f>
        <v>0</v>
      </c>
      <c r="F108" s="122"/>
      <c r="G108" s="89"/>
      <c r="H108" s="34"/>
    </row>
    <row r="109" spans="1:8" ht="50.1" customHeight="1" x14ac:dyDescent="0.25">
      <c r="A109" s="1">
        <f t="shared" si="1"/>
        <v>97</v>
      </c>
      <c r="B109" s="84">
        <f>'Initial Client Information'!B109</f>
        <v>0</v>
      </c>
      <c r="C109" s="36">
        <f>'Initial Client Information'!C109</f>
        <v>0</v>
      </c>
      <c r="D109" s="85">
        <f>'Initial Client Information'!D109</f>
        <v>0</v>
      </c>
      <c r="E109" s="35">
        <f>'Initial Client Information'!E109</f>
        <v>0</v>
      </c>
      <c r="F109" s="122"/>
      <c r="G109" s="89"/>
      <c r="H109" s="34"/>
    </row>
    <row r="110" spans="1:8" ht="50.1" customHeight="1" x14ac:dyDescent="0.25">
      <c r="A110" s="1">
        <f t="shared" si="1"/>
        <v>98</v>
      </c>
      <c r="B110" s="84">
        <f>'Initial Client Information'!B110</f>
        <v>0</v>
      </c>
      <c r="C110" s="36">
        <f>'Initial Client Information'!C110</f>
        <v>0</v>
      </c>
      <c r="D110" s="85">
        <f>'Initial Client Information'!D110</f>
        <v>0</v>
      </c>
      <c r="E110" s="35">
        <f>'Initial Client Information'!E110</f>
        <v>0</v>
      </c>
      <c r="F110" s="122"/>
      <c r="G110" s="89"/>
      <c r="H110" s="34"/>
    </row>
    <row r="111" spans="1:8" ht="50.1" customHeight="1" x14ac:dyDescent="0.25">
      <c r="A111" s="1">
        <f t="shared" si="1"/>
        <v>99</v>
      </c>
      <c r="B111" s="84">
        <f>'Initial Client Information'!B111</f>
        <v>0</v>
      </c>
      <c r="C111" s="36">
        <f>'Initial Client Information'!C111</f>
        <v>0</v>
      </c>
      <c r="D111" s="85">
        <f>'Initial Client Information'!D111</f>
        <v>0</v>
      </c>
      <c r="E111" s="35">
        <f>'Initial Client Information'!E111</f>
        <v>0</v>
      </c>
      <c r="F111" s="122"/>
      <c r="G111" s="89"/>
      <c r="H111" s="34"/>
    </row>
    <row r="112" spans="1:8" ht="50.1" customHeight="1" x14ac:dyDescent="0.25">
      <c r="A112" s="1">
        <f t="shared" si="1"/>
        <v>100</v>
      </c>
      <c r="B112" s="84">
        <f>'Initial Client Information'!B112</f>
        <v>0</v>
      </c>
      <c r="C112" s="36">
        <f>'Initial Client Information'!C112</f>
        <v>0</v>
      </c>
      <c r="D112" s="85">
        <f>'Initial Client Information'!D112</f>
        <v>0</v>
      </c>
      <c r="E112" s="35">
        <f>'Initial Client Information'!E112</f>
        <v>0</v>
      </c>
      <c r="F112" s="122"/>
      <c r="G112" s="89"/>
      <c r="H112" s="34"/>
    </row>
    <row r="113" spans="1:8" ht="50.1" customHeight="1" x14ac:dyDescent="0.25">
      <c r="A113" s="1">
        <f t="shared" si="1"/>
        <v>101</v>
      </c>
      <c r="B113" s="84">
        <f>'Initial Client Information'!B113</f>
        <v>0</v>
      </c>
      <c r="C113" s="36">
        <f>'Initial Client Information'!C113</f>
        <v>0</v>
      </c>
      <c r="D113" s="85">
        <f>'Initial Client Information'!D113</f>
        <v>0</v>
      </c>
      <c r="E113" s="35">
        <f>'Initial Client Information'!E113</f>
        <v>0</v>
      </c>
      <c r="F113" s="122"/>
      <c r="G113" s="89"/>
      <c r="H113" s="34"/>
    </row>
    <row r="114" spans="1:8" ht="50.1" customHeight="1" x14ac:dyDescent="0.25">
      <c r="A114" s="1">
        <f t="shared" si="1"/>
        <v>102</v>
      </c>
      <c r="B114" s="84">
        <f>'Initial Client Information'!B114</f>
        <v>0</v>
      </c>
      <c r="C114" s="36">
        <f>'Initial Client Information'!C114</f>
        <v>0</v>
      </c>
      <c r="D114" s="85">
        <f>'Initial Client Information'!D114</f>
        <v>0</v>
      </c>
      <c r="E114" s="35">
        <f>'Initial Client Information'!E114</f>
        <v>0</v>
      </c>
      <c r="F114" s="122"/>
      <c r="G114" s="89"/>
      <c r="H114" s="34"/>
    </row>
    <row r="115" spans="1:8" ht="50.1" customHeight="1" x14ac:dyDescent="0.25">
      <c r="A115" s="1">
        <f t="shared" si="1"/>
        <v>103</v>
      </c>
      <c r="B115" s="84">
        <f>'Initial Client Information'!B115</f>
        <v>0</v>
      </c>
      <c r="C115" s="36">
        <f>'Initial Client Information'!C115</f>
        <v>0</v>
      </c>
      <c r="D115" s="85">
        <f>'Initial Client Information'!D115</f>
        <v>0</v>
      </c>
      <c r="E115" s="35">
        <f>'Initial Client Information'!E115</f>
        <v>0</v>
      </c>
      <c r="F115" s="122"/>
      <c r="G115" s="89"/>
      <c r="H115" s="34"/>
    </row>
    <row r="116" spans="1:8" ht="50.1" customHeight="1" x14ac:dyDescent="0.25">
      <c r="A116" s="1">
        <f t="shared" si="1"/>
        <v>104</v>
      </c>
      <c r="B116" s="84">
        <f>'Initial Client Information'!B116</f>
        <v>0</v>
      </c>
      <c r="C116" s="36">
        <f>'Initial Client Information'!C116</f>
        <v>0</v>
      </c>
      <c r="D116" s="85">
        <f>'Initial Client Information'!D116</f>
        <v>0</v>
      </c>
      <c r="E116" s="35">
        <f>'Initial Client Information'!E116</f>
        <v>0</v>
      </c>
      <c r="F116" s="122"/>
      <c r="G116" s="89"/>
      <c r="H116" s="34"/>
    </row>
    <row r="117" spans="1:8" ht="50.1" customHeight="1" x14ac:dyDescent="0.25">
      <c r="A117" s="1">
        <f t="shared" si="1"/>
        <v>105</v>
      </c>
      <c r="B117" s="84">
        <f>'Initial Client Information'!B117</f>
        <v>0</v>
      </c>
      <c r="C117" s="36">
        <f>'Initial Client Information'!C117</f>
        <v>0</v>
      </c>
      <c r="D117" s="85">
        <f>'Initial Client Information'!D117</f>
        <v>0</v>
      </c>
      <c r="E117" s="35">
        <f>'Initial Client Information'!E117</f>
        <v>0</v>
      </c>
      <c r="F117" s="122"/>
      <c r="G117" s="89"/>
      <c r="H117" s="34"/>
    </row>
    <row r="118" spans="1:8" ht="50.1" customHeight="1" x14ac:dyDescent="0.25">
      <c r="A118" s="1">
        <f t="shared" si="1"/>
        <v>106</v>
      </c>
      <c r="B118" s="84">
        <f>'Initial Client Information'!B118</f>
        <v>0</v>
      </c>
      <c r="C118" s="36">
        <f>'Initial Client Information'!C118</f>
        <v>0</v>
      </c>
      <c r="D118" s="85">
        <f>'Initial Client Information'!D118</f>
        <v>0</v>
      </c>
      <c r="E118" s="35">
        <f>'Initial Client Information'!E118</f>
        <v>0</v>
      </c>
      <c r="F118" s="122"/>
      <c r="G118" s="89"/>
      <c r="H118" s="34"/>
    </row>
    <row r="119" spans="1:8" ht="50.1" customHeight="1" x14ac:dyDescent="0.25">
      <c r="A119" s="1">
        <f t="shared" si="1"/>
        <v>107</v>
      </c>
      <c r="B119" s="84">
        <f>'Initial Client Information'!B119</f>
        <v>0</v>
      </c>
      <c r="C119" s="36">
        <f>'Initial Client Information'!C119</f>
        <v>0</v>
      </c>
      <c r="D119" s="85">
        <f>'Initial Client Information'!D119</f>
        <v>0</v>
      </c>
      <c r="E119" s="35">
        <f>'Initial Client Information'!E119</f>
        <v>0</v>
      </c>
      <c r="F119" s="122"/>
      <c r="G119" s="89"/>
      <c r="H119" s="34"/>
    </row>
    <row r="120" spans="1:8" ht="50.1" customHeight="1" x14ac:dyDescent="0.25">
      <c r="A120" s="1">
        <f t="shared" si="1"/>
        <v>108</v>
      </c>
      <c r="B120" s="84">
        <f>'Initial Client Information'!B120</f>
        <v>0</v>
      </c>
      <c r="C120" s="36">
        <f>'Initial Client Information'!C120</f>
        <v>0</v>
      </c>
      <c r="D120" s="85">
        <f>'Initial Client Information'!D120</f>
        <v>0</v>
      </c>
      <c r="E120" s="35">
        <f>'Initial Client Information'!E120</f>
        <v>0</v>
      </c>
      <c r="F120" s="122"/>
      <c r="G120" s="89"/>
      <c r="H120" s="34"/>
    </row>
    <row r="121" spans="1:8" ht="50.1" customHeight="1" x14ac:dyDescent="0.25">
      <c r="A121" s="1">
        <f t="shared" si="1"/>
        <v>109</v>
      </c>
      <c r="B121" s="84">
        <f>'Initial Client Information'!B121</f>
        <v>0</v>
      </c>
      <c r="C121" s="36">
        <f>'Initial Client Information'!C121</f>
        <v>0</v>
      </c>
      <c r="D121" s="85">
        <f>'Initial Client Information'!D121</f>
        <v>0</v>
      </c>
      <c r="E121" s="35">
        <f>'Initial Client Information'!E121</f>
        <v>0</v>
      </c>
      <c r="F121" s="122"/>
      <c r="G121" s="89"/>
      <c r="H121" s="34"/>
    </row>
    <row r="122" spans="1:8" ht="50.1" customHeight="1" x14ac:dyDescent="0.25">
      <c r="A122" s="1">
        <f t="shared" si="1"/>
        <v>110</v>
      </c>
      <c r="B122" s="84">
        <f>'Initial Client Information'!B122</f>
        <v>0</v>
      </c>
      <c r="C122" s="36">
        <f>'Initial Client Information'!C122</f>
        <v>0</v>
      </c>
      <c r="D122" s="85">
        <f>'Initial Client Information'!D122</f>
        <v>0</v>
      </c>
      <c r="E122" s="35">
        <f>'Initial Client Information'!E122</f>
        <v>0</v>
      </c>
      <c r="F122" s="122"/>
      <c r="G122" s="89"/>
      <c r="H122" s="34"/>
    </row>
    <row r="123" spans="1:8" ht="50.1" customHeight="1" x14ac:dyDescent="0.25">
      <c r="A123" s="1">
        <f t="shared" si="1"/>
        <v>111</v>
      </c>
      <c r="B123" s="84">
        <f>'Initial Client Information'!B123</f>
        <v>0</v>
      </c>
      <c r="C123" s="36">
        <f>'Initial Client Information'!C123</f>
        <v>0</v>
      </c>
      <c r="D123" s="85">
        <f>'Initial Client Information'!D123</f>
        <v>0</v>
      </c>
      <c r="E123" s="35">
        <f>'Initial Client Information'!E123</f>
        <v>0</v>
      </c>
      <c r="F123" s="122"/>
      <c r="G123" s="89"/>
      <c r="H123" s="34"/>
    </row>
    <row r="124" spans="1:8" ht="50.1" customHeight="1" x14ac:dyDescent="0.25">
      <c r="A124" s="1">
        <f t="shared" si="1"/>
        <v>112</v>
      </c>
      <c r="B124" s="84">
        <f>'Initial Client Information'!B124</f>
        <v>0</v>
      </c>
      <c r="C124" s="36">
        <f>'Initial Client Information'!C124</f>
        <v>0</v>
      </c>
      <c r="D124" s="85">
        <f>'Initial Client Information'!D124</f>
        <v>0</v>
      </c>
      <c r="E124" s="35">
        <f>'Initial Client Information'!E124</f>
        <v>0</v>
      </c>
      <c r="F124" s="122"/>
      <c r="G124" s="89"/>
      <c r="H124" s="34"/>
    </row>
    <row r="125" spans="1:8" ht="50.1" customHeight="1" x14ac:dyDescent="0.25">
      <c r="A125" s="1">
        <f t="shared" si="1"/>
        <v>113</v>
      </c>
      <c r="B125" s="84">
        <f>'Initial Client Information'!B125</f>
        <v>0</v>
      </c>
      <c r="C125" s="36">
        <f>'Initial Client Information'!C125</f>
        <v>0</v>
      </c>
      <c r="D125" s="85">
        <f>'Initial Client Information'!D125</f>
        <v>0</v>
      </c>
      <c r="E125" s="35">
        <f>'Initial Client Information'!E125</f>
        <v>0</v>
      </c>
      <c r="F125" s="122"/>
      <c r="G125" s="89"/>
      <c r="H125" s="34"/>
    </row>
    <row r="126" spans="1:8" ht="50.1" customHeight="1" x14ac:dyDescent="0.25">
      <c r="A126" s="1">
        <f t="shared" si="1"/>
        <v>114</v>
      </c>
      <c r="B126" s="84">
        <f>'Initial Client Information'!B126</f>
        <v>0</v>
      </c>
      <c r="C126" s="36">
        <f>'Initial Client Information'!C126</f>
        <v>0</v>
      </c>
      <c r="D126" s="85">
        <f>'Initial Client Information'!D126</f>
        <v>0</v>
      </c>
      <c r="E126" s="35">
        <f>'Initial Client Information'!E126</f>
        <v>0</v>
      </c>
      <c r="F126" s="122"/>
      <c r="G126" s="89"/>
      <c r="H126" s="34"/>
    </row>
    <row r="127" spans="1:8" ht="50.1" customHeight="1" x14ac:dyDescent="0.25">
      <c r="A127" s="1">
        <f t="shared" si="1"/>
        <v>115</v>
      </c>
      <c r="B127" s="84">
        <f>'Initial Client Information'!B127</f>
        <v>0</v>
      </c>
      <c r="C127" s="36">
        <f>'Initial Client Information'!C127</f>
        <v>0</v>
      </c>
      <c r="D127" s="85">
        <f>'Initial Client Information'!D127</f>
        <v>0</v>
      </c>
      <c r="E127" s="35">
        <f>'Initial Client Information'!E127</f>
        <v>0</v>
      </c>
      <c r="F127" s="122"/>
      <c r="G127" s="89"/>
      <c r="H127" s="34"/>
    </row>
    <row r="128" spans="1:8" ht="50.1" customHeight="1" x14ac:dyDescent="0.25">
      <c r="A128" s="1">
        <f t="shared" si="1"/>
        <v>116</v>
      </c>
      <c r="B128" s="84">
        <f>'Initial Client Information'!B128</f>
        <v>0</v>
      </c>
      <c r="C128" s="36">
        <f>'Initial Client Information'!C128</f>
        <v>0</v>
      </c>
      <c r="D128" s="85">
        <f>'Initial Client Information'!D128</f>
        <v>0</v>
      </c>
      <c r="E128" s="35">
        <f>'Initial Client Information'!E128</f>
        <v>0</v>
      </c>
      <c r="F128" s="122"/>
      <c r="G128" s="89"/>
      <c r="H128" s="34"/>
    </row>
    <row r="129" spans="1:8" ht="50.1" customHeight="1" x14ac:dyDescent="0.25">
      <c r="A129" s="1">
        <f t="shared" si="1"/>
        <v>117</v>
      </c>
      <c r="B129" s="84">
        <f>'Initial Client Information'!B129</f>
        <v>0</v>
      </c>
      <c r="C129" s="36">
        <f>'Initial Client Information'!C129</f>
        <v>0</v>
      </c>
      <c r="D129" s="85">
        <f>'Initial Client Information'!D129</f>
        <v>0</v>
      </c>
      <c r="E129" s="35">
        <f>'Initial Client Information'!E129</f>
        <v>0</v>
      </c>
      <c r="F129" s="122"/>
      <c r="G129" s="89"/>
      <c r="H129" s="34"/>
    </row>
    <row r="130" spans="1:8" ht="50.1" customHeight="1" x14ac:dyDescent="0.25">
      <c r="A130" s="1">
        <f t="shared" si="1"/>
        <v>118</v>
      </c>
      <c r="B130" s="84">
        <f>'Initial Client Information'!B130</f>
        <v>0</v>
      </c>
      <c r="C130" s="36">
        <f>'Initial Client Information'!C130</f>
        <v>0</v>
      </c>
      <c r="D130" s="85">
        <f>'Initial Client Information'!D130</f>
        <v>0</v>
      </c>
      <c r="E130" s="35">
        <f>'Initial Client Information'!E130</f>
        <v>0</v>
      </c>
      <c r="F130" s="122"/>
      <c r="G130" s="89"/>
      <c r="H130" s="34"/>
    </row>
    <row r="131" spans="1:8" ht="50.1" customHeight="1" x14ac:dyDescent="0.25">
      <c r="A131" s="1">
        <f t="shared" si="1"/>
        <v>119</v>
      </c>
      <c r="B131" s="84">
        <f>'Initial Client Information'!B131</f>
        <v>0</v>
      </c>
      <c r="C131" s="36">
        <f>'Initial Client Information'!C131</f>
        <v>0</v>
      </c>
      <c r="D131" s="85">
        <f>'Initial Client Information'!D131</f>
        <v>0</v>
      </c>
      <c r="E131" s="35">
        <f>'Initial Client Information'!E131</f>
        <v>0</v>
      </c>
      <c r="F131" s="122"/>
      <c r="G131" s="89"/>
      <c r="H131" s="34"/>
    </row>
    <row r="132" spans="1:8" ht="50.1" customHeight="1" x14ac:dyDescent="0.25">
      <c r="A132" s="1">
        <f t="shared" si="1"/>
        <v>120</v>
      </c>
      <c r="B132" s="84">
        <f>'Initial Client Information'!B132</f>
        <v>0</v>
      </c>
      <c r="C132" s="36">
        <f>'Initial Client Information'!C132</f>
        <v>0</v>
      </c>
      <c r="D132" s="85">
        <f>'Initial Client Information'!D132</f>
        <v>0</v>
      </c>
      <c r="E132" s="35">
        <f>'Initial Client Information'!E132</f>
        <v>0</v>
      </c>
      <c r="F132" s="122"/>
      <c r="G132" s="89"/>
      <c r="H132" s="34"/>
    </row>
    <row r="133" spans="1:8" ht="50.1" customHeight="1" x14ac:dyDescent="0.25">
      <c r="A133" s="1">
        <f t="shared" si="1"/>
        <v>121</v>
      </c>
      <c r="B133" s="84">
        <f>'Initial Client Information'!B133</f>
        <v>0</v>
      </c>
      <c r="C133" s="36">
        <f>'Initial Client Information'!C133</f>
        <v>0</v>
      </c>
      <c r="D133" s="85">
        <f>'Initial Client Information'!D133</f>
        <v>0</v>
      </c>
      <c r="E133" s="35">
        <f>'Initial Client Information'!E133</f>
        <v>0</v>
      </c>
      <c r="F133" s="122"/>
      <c r="G133" s="89"/>
      <c r="H133" s="34"/>
    </row>
    <row r="134" spans="1:8" ht="50.1" customHeight="1" x14ac:dyDescent="0.25">
      <c r="A134" s="1">
        <f t="shared" si="1"/>
        <v>122</v>
      </c>
      <c r="B134" s="84">
        <f>'Initial Client Information'!B134</f>
        <v>0</v>
      </c>
      <c r="C134" s="36">
        <f>'Initial Client Information'!C134</f>
        <v>0</v>
      </c>
      <c r="D134" s="85">
        <f>'Initial Client Information'!D134</f>
        <v>0</v>
      </c>
      <c r="E134" s="35">
        <f>'Initial Client Information'!E134</f>
        <v>0</v>
      </c>
      <c r="F134" s="122"/>
      <c r="G134" s="89"/>
      <c r="H134" s="34"/>
    </row>
    <row r="135" spans="1:8" ht="50.1" customHeight="1" x14ac:dyDescent="0.25">
      <c r="A135" s="1">
        <f t="shared" si="1"/>
        <v>123</v>
      </c>
      <c r="B135" s="84">
        <f>'Initial Client Information'!B135</f>
        <v>0</v>
      </c>
      <c r="C135" s="36">
        <f>'Initial Client Information'!C135</f>
        <v>0</v>
      </c>
      <c r="D135" s="85">
        <f>'Initial Client Information'!D135</f>
        <v>0</v>
      </c>
      <c r="E135" s="35">
        <f>'Initial Client Information'!E135</f>
        <v>0</v>
      </c>
      <c r="F135" s="122"/>
      <c r="G135" s="89"/>
      <c r="H135" s="34"/>
    </row>
    <row r="136" spans="1:8" ht="50.1" customHeight="1" x14ac:dyDescent="0.25">
      <c r="A136" s="1">
        <f t="shared" si="1"/>
        <v>124</v>
      </c>
      <c r="B136" s="84">
        <f>'Initial Client Information'!B136</f>
        <v>0</v>
      </c>
      <c r="C136" s="36">
        <f>'Initial Client Information'!C136</f>
        <v>0</v>
      </c>
      <c r="D136" s="85">
        <f>'Initial Client Information'!D136</f>
        <v>0</v>
      </c>
      <c r="E136" s="35">
        <f>'Initial Client Information'!E136</f>
        <v>0</v>
      </c>
      <c r="F136" s="122"/>
      <c r="G136" s="89"/>
      <c r="H136" s="34"/>
    </row>
    <row r="137" spans="1:8" ht="50.1" customHeight="1" x14ac:dyDescent="0.25">
      <c r="A137" s="1">
        <f t="shared" si="1"/>
        <v>125</v>
      </c>
      <c r="B137" s="84">
        <f>'Initial Client Information'!B137</f>
        <v>0</v>
      </c>
      <c r="C137" s="36">
        <f>'Initial Client Information'!C137</f>
        <v>0</v>
      </c>
      <c r="D137" s="85">
        <f>'Initial Client Information'!D137</f>
        <v>0</v>
      </c>
      <c r="E137" s="35">
        <f>'Initial Client Information'!E137</f>
        <v>0</v>
      </c>
      <c r="F137" s="122"/>
      <c r="G137" s="89"/>
      <c r="H137" s="34"/>
    </row>
    <row r="138" spans="1:8" ht="50.1" customHeight="1" x14ac:dyDescent="0.25">
      <c r="A138" s="1">
        <f t="shared" si="1"/>
        <v>126</v>
      </c>
      <c r="B138" s="84">
        <f>'Initial Client Information'!B138</f>
        <v>0</v>
      </c>
      <c r="C138" s="36">
        <f>'Initial Client Information'!C138</f>
        <v>0</v>
      </c>
      <c r="D138" s="85">
        <f>'Initial Client Information'!D138</f>
        <v>0</v>
      </c>
      <c r="E138" s="35">
        <f>'Initial Client Information'!E138</f>
        <v>0</v>
      </c>
      <c r="F138" s="122"/>
      <c r="G138" s="89"/>
      <c r="H138" s="34"/>
    </row>
    <row r="139" spans="1:8" ht="50.1" customHeight="1" x14ac:dyDescent="0.25">
      <c r="A139" s="1">
        <f t="shared" si="1"/>
        <v>127</v>
      </c>
      <c r="B139" s="84">
        <f>'Initial Client Information'!B139</f>
        <v>0</v>
      </c>
      <c r="C139" s="36">
        <f>'Initial Client Information'!C139</f>
        <v>0</v>
      </c>
      <c r="D139" s="85">
        <f>'Initial Client Information'!D139</f>
        <v>0</v>
      </c>
      <c r="E139" s="35">
        <f>'Initial Client Information'!E139</f>
        <v>0</v>
      </c>
      <c r="F139" s="122"/>
      <c r="G139" s="89"/>
      <c r="H139" s="34"/>
    </row>
    <row r="140" spans="1:8" ht="50.1" customHeight="1" x14ac:dyDescent="0.25">
      <c r="A140" s="1">
        <f t="shared" si="1"/>
        <v>128</v>
      </c>
      <c r="B140" s="84">
        <f>'Initial Client Information'!B140</f>
        <v>0</v>
      </c>
      <c r="C140" s="36">
        <f>'Initial Client Information'!C140</f>
        <v>0</v>
      </c>
      <c r="D140" s="85">
        <f>'Initial Client Information'!D140</f>
        <v>0</v>
      </c>
      <c r="E140" s="35">
        <f>'Initial Client Information'!E140</f>
        <v>0</v>
      </c>
      <c r="F140" s="122"/>
      <c r="G140" s="89"/>
      <c r="H140" s="34"/>
    </row>
    <row r="141" spans="1:8" ht="50.1" customHeight="1" x14ac:dyDescent="0.25">
      <c r="A141" s="1">
        <f t="shared" si="1"/>
        <v>129</v>
      </c>
      <c r="B141" s="84">
        <f>'Initial Client Information'!B141</f>
        <v>0</v>
      </c>
      <c r="C141" s="36">
        <f>'Initial Client Information'!C141</f>
        <v>0</v>
      </c>
      <c r="D141" s="85">
        <f>'Initial Client Information'!D141</f>
        <v>0</v>
      </c>
      <c r="E141" s="35">
        <f>'Initial Client Information'!E141</f>
        <v>0</v>
      </c>
      <c r="F141" s="122"/>
      <c r="G141" s="89"/>
      <c r="H141" s="34"/>
    </row>
    <row r="142" spans="1:8" ht="50.1" customHeight="1" x14ac:dyDescent="0.25">
      <c r="A142" s="1">
        <f t="shared" si="1"/>
        <v>130</v>
      </c>
      <c r="B142" s="84">
        <f>'Initial Client Information'!B142</f>
        <v>0</v>
      </c>
      <c r="C142" s="36">
        <f>'Initial Client Information'!C142</f>
        <v>0</v>
      </c>
      <c r="D142" s="85">
        <f>'Initial Client Information'!D142</f>
        <v>0</v>
      </c>
      <c r="E142" s="35">
        <f>'Initial Client Information'!E142</f>
        <v>0</v>
      </c>
      <c r="F142" s="122"/>
      <c r="G142" s="89"/>
      <c r="H142" s="34"/>
    </row>
    <row r="143" spans="1:8" ht="50.1" customHeight="1" x14ac:dyDescent="0.25">
      <c r="A143" s="1">
        <f t="shared" si="1"/>
        <v>131</v>
      </c>
      <c r="B143" s="84">
        <f>'Initial Client Information'!B143</f>
        <v>0</v>
      </c>
      <c r="C143" s="36">
        <f>'Initial Client Information'!C143</f>
        <v>0</v>
      </c>
      <c r="D143" s="85">
        <f>'Initial Client Information'!D143</f>
        <v>0</v>
      </c>
      <c r="E143" s="35">
        <f>'Initial Client Information'!E143</f>
        <v>0</v>
      </c>
      <c r="F143" s="122"/>
      <c r="G143" s="89"/>
      <c r="H143" s="34"/>
    </row>
    <row r="144" spans="1:8" ht="50.1" customHeight="1" x14ac:dyDescent="0.25">
      <c r="A144" s="1">
        <f t="shared" si="1"/>
        <v>132</v>
      </c>
      <c r="B144" s="84">
        <f>'Initial Client Information'!B144</f>
        <v>0</v>
      </c>
      <c r="C144" s="36">
        <f>'Initial Client Information'!C144</f>
        <v>0</v>
      </c>
      <c r="D144" s="85">
        <f>'Initial Client Information'!D144</f>
        <v>0</v>
      </c>
      <c r="E144" s="35">
        <f>'Initial Client Information'!E144</f>
        <v>0</v>
      </c>
      <c r="F144" s="122"/>
      <c r="G144" s="89"/>
      <c r="H144" s="34"/>
    </row>
    <row r="145" spans="1:8" ht="50.1" customHeight="1" x14ac:dyDescent="0.25">
      <c r="A145" s="1">
        <f t="shared" si="1"/>
        <v>133</v>
      </c>
      <c r="B145" s="84">
        <f>'Initial Client Information'!B145</f>
        <v>0</v>
      </c>
      <c r="C145" s="36">
        <f>'Initial Client Information'!C145</f>
        <v>0</v>
      </c>
      <c r="D145" s="85">
        <f>'Initial Client Information'!D145</f>
        <v>0</v>
      </c>
      <c r="E145" s="35">
        <f>'Initial Client Information'!E145</f>
        <v>0</v>
      </c>
      <c r="F145" s="122"/>
      <c r="G145" s="89"/>
      <c r="H145" s="34"/>
    </row>
    <row r="146" spans="1:8" ht="50.1" customHeight="1" x14ac:dyDescent="0.25">
      <c r="A146" s="1">
        <f t="shared" si="1"/>
        <v>134</v>
      </c>
      <c r="B146" s="84">
        <f>'Initial Client Information'!B146</f>
        <v>0</v>
      </c>
      <c r="C146" s="36">
        <f>'Initial Client Information'!C146</f>
        <v>0</v>
      </c>
      <c r="D146" s="85">
        <f>'Initial Client Information'!D146</f>
        <v>0</v>
      </c>
      <c r="E146" s="35">
        <f>'Initial Client Information'!E146</f>
        <v>0</v>
      </c>
      <c r="F146" s="122"/>
      <c r="G146" s="89"/>
      <c r="H146" s="34"/>
    </row>
    <row r="147" spans="1:8" ht="50.1" customHeight="1" x14ac:dyDescent="0.25">
      <c r="A147" s="1">
        <f t="shared" si="1"/>
        <v>135</v>
      </c>
      <c r="B147" s="84">
        <f>'Initial Client Information'!B147</f>
        <v>0</v>
      </c>
      <c r="C147" s="36">
        <f>'Initial Client Information'!C147</f>
        <v>0</v>
      </c>
      <c r="D147" s="85">
        <f>'Initial Client Information'!D147</f>
        <v>0</v>
      </c>
      <c r="E147" s="35">
        <f>'Initial Client Information'!E147</f>
        <v>0</v>
      </c>
      <c r="F147" s="122"/>
      <c r="G147" s="89"/>
      <c r="H147" s="34"/>
    </row>
    <row r="148" spans="1:8" ht="50.1" customHeight="1" x14ac:dyDescent="0.25">
      <c r="A148" s="1">
        <f t="shared" si="1"/>
        <v>136</v>
      </c>
      <c r="B148" s="84">
        <f>'Initial Client Information'!B148</f>
        <v>0</v>
      </c>
      <c r="C148" s="36">
        <f>'Initial Client Information'!C148</f>
        <v>0</v>
      </c>
      <c r="D148" s="85">
        <f>'Initial Client Information'!D148</f>
        <v>0</v>
      </c>
      <c r="E148" s="35">
        <f>'Initial Client Information'!E148</f>
        <v>0</v>
      </c>
      <c r="F148" s="122"/>
      <c r="G148" s="89"/>
      <c r="H148" s="34"/>
    </row>
    <row r="149" spans="1:8" ht="50.1" customHeight="1" x14ac:dyDescent="0.25">
      <c r="A149" s="1">
        <f t="shared" si="1"/>
        <v>137</v>
      </c>
      <c r="B149" s="84">
        <f>'Initial Client Information'!B149</f>
        <v>0</v>
      </c>
      <c r="C149" s="36">
        <f>'Initial Client Information'!C149</f>
        <v>0</v>
      </c>
      <c r="D149" s="85">
        <f>'Initial Client Information'!D149</f>
        <v>0</v>
      </c>
      <c r="E149" s="35">
        <f>'Initial Client Information'!E149</f>
        <v>0</v>
      </c>
      <c r="F149" s="122"/>
      <c r="G149" s="89"/>
      <c r="H149" s="34"/>
    </row>
    <row r="150" spans="1:8" ht="50.1" customHeight="1" x14ac:dyDescent="0.25">
      <c r="A150" s="1">
        <f t="shared" si="1"/>
        <v>138</v>
      </c>
      <c r="B150" s="84">
        <f>'Initial Client Information'!B150</f>
        <v>0</v>
      </c>
      <c r="C150" s="36">
        <f>'Initial Client Information'!C150</f>
        <v>0</v>
      </c>
      <c r="D150" s="85">
        <f>'Initial Client Information'!D150</f>
        <v>0</v>
      </c>
      <c r="E150" s="35">
        <f>'Initial Client Information'!E150</f>
        <v>0</v>
      </c>
      <c r="F150" s="122"/>
      <c r="G150" s="89"/>
      <c r="H150" s="34"/>
    </row>
    <row r="151" spans="1:8" ht="50.1" customHeight="1" x14ac:dyDescent="0.25">
      <c r="A151" s="1">
        <f t="shared" si="1"/>
        <v>139</v>
      </c>
      <c r="B151" s="84">
        <f>'Initial Client Information'!B151</f>
        <v>0</v>
      </c>
      <c r="C151" s="36">
        <f>'Initial Client Information'!C151</f>
        <v>0</v>
      </c>
      <c r="D151" s="85">
        <f>'Initial Client Information'!D151</f>
        <v>0</v>
      </c>
      <c r="E151" s="35">
        <f>'Initial Client Information'!E151</f>
        <v>0</v>
      </c>
      <c r="F151" s="122"/>
      <c r="G151" s="89"/>
      <c r="H151" s="34"/>
    </row>
    <row r="152" spans="1:8" ht="50.1" customHeight="1" x14ac:dyDescent="0.25">
      <c r="A152" s="1">
        <f t="shared" ref="A152:A215" si="2">ROW(A140)</f>
        <v>140</v>
      </c>
      <c r="B152" s="84">
        <f>'Initial Client Information'!B152</f>
        <v>0</v>
      </c>
      <c r="C152" s="36">
        <f>'Initial Client Information'!C152</f>
        <v>0</v>
      </c>
      <c r="D152" s="85">
        <f>'Initial Client Information'!D152</f>
        <v>0</v>
      </c>
      <c r="E152" s="35">
        <f>'Initial Client Information'!E152</f>
        <v>0</v>
      </c>
      <c r="F152" s="122"/>
      <c r="G152" s="89"/>
      <c r="H152" s="34"/>
    </row>
    <row r="153" spans="1:8" ht="50.1" customHeight="1" x14ac:dyDescent="0.25">
      <c r="A153" s="1">
        <f t="shared" si="2"/>
        <v>141</v>
      </c>
      <c r="B153" s="84">
        <f>'Initial Client Information'!B153</f>
        <v>0</v>
      </c>
      <c r="C153" s="36">
        <f>'Initial Client Information'!C153</f>
        <v>0</v>
      </c>
      <c r="D153" s="85">
        <f>'Initial Client Information'!D153</f>
        <v>0</v>
      </c>
      <c r="E153" s="35">
        <f>'Initial Client Information'!E153</f>
        <v>0</v>
      </c>
      <c r="F153" s="122"/>
      <c r="G153" s="89"/>
      <c r="H153" s="34"/>
    </row>
    <row r="154" spans="1:8" ht="50.1" customHeight="1" x14ac:dyDescent="0.25">
      <c r="A154" s="1">
        <f t="shared" si="2"/>
        <v>142</v>
      </c>
      <c r="B154" s="84">
        <f>'Initial Client Information'!B154</f>
        <v>0</v>
      </c>
      <c r="C154" s="36">
        <f>'Initial Client Information'!C154</f>
        <v>0</v>
      </c>
      <c r="D154" s="85">
        <f>'Initial Client Information'!D154</f>
        <v>0</v>
      </c>
      <c r="E154" s="35">
        <f>'Initial Client Information'!E154</f>
        <v>0</v>
      </c>
      <c r="F154" s="122"/>
      <c r="G154" s="89"/>
      <c r="H154" s="34"/>
    </row>
    <row r="155" spans="1:8" ht="50.1" customHeight="1" x14ac:dyDescent="0.25">
      <c r="A155" s="1">
        <f t="shared" si="2"/>
        <v>143</v>
      </c>
      <c r="B155" s="84">
        <f>'Initial Client Information'!B155</f>
        <v>0</v>
      </c>
      <c r="C155" s="36">
        <f>'Initial Client Information'!C155</f>
        <v>0</v>
      </c>
      <c r="D155" s="85">
        <f>'Initial Client Information'!D155</f>
        <v>0</v>
      </c>
      <c r="E155" s="35">
        <f>'Initial Client Information'!E155</f>
        <v>0</v>
      </c>
      <c r="F155" s="122"/>
      <c r="G155" s="89"/>
      <c r="H155" s="34"/>
    </row>
    <row r="156" spans="1:8" ht="50.1" customHeight="1" x14ac:dyDescent="0.25">
      <c r="A156" s="1">
        <f t="shared" si="2"/>
        <v>144</v>
      </c>
      <c r="B156" s="84">
        <f>'Initial Client Information'!B156</f>
        <v>0</v>
      </c>
      <c r="C156" s="36">
        <f>'Initial Client Information'!C156</f>
        <v>0</v>
      </c>
      <c r="D156" s="85">
        <f>'Initial Client Information'!D156</f>
        <v>0</v>
      </c>
      <c r="E156" s="35">
        <f>'Initial Client Information'!E156</f>
        <v>0</v>
      </c>
      <c r="F156" s="122"/>
      <c r="G156" s="89"/>
      <c r="H156" s="34"/>
    </row>
    <row r="157" spans="1:8" ht="50.1" customHeight="1" x14ac:dyDescent="0.25">
      <c r="A157" s="1">
        <f t="shared" si="2"/>
        <v>145</v>
      </c>
      <c r="B157" s="84">
        <f>'Initial Client Information'!B157</f>
        <v>0</v>
      </c>
      <c r="C157" s="36">
        <f>'Initial Client Information'!C157</f>
        <v>0</v>
      </c>
      <c r="D157" s="85">
        <f>'Initial Client Information'!D157</f>
        <v>0</v>
      </c>
      <c r="E157" s="35">
        <f>'Initial Client Information'!E157</f>
        <v>0</v>
      </c>
      <c r="F157" s="122"/>
      <c r="G157" s="89"/>
      <c r="H157" s="34"/>
    </row>
    <row r="158" spans="1:8" ht="50.1" customHeight="1" x14ac:dyDescent="0.25">
      <c r="A158" s="1">
        <f t="shared" si="2"/>
        <v>146</v>
      </c>
      <c r="B158" s="84">
        <f>'Initial Client Information'!B158</f>
        <v>0</v>
      </c>
      <c r="C158" s="36">
        <f>'Initial Client Information'!C158</f>
        <v>0</v>
      </c>
      <c r="D158" s="85">
        <f>'Initial Client Information'!D158</f>
        <v>0</v>
      </c>
      <c r="E158" s="35">
        <f>'Initial Client Information'!E158</f>
        <v>0</v>
      </c>
      <c r="F158" s="122"/>
      <c r="G158" s="89"/>
      <c r="H158" s="34"/>
    </row>
    <row r="159" spans="1:8" ht="50.1" customHeight="1" x14ac:dyDescent="0.25">
      <c r="A159" s="1">
        <f t="shared" si="2"/>
        <v>147</v>
      </c>
      <c r="B159" s="84">
        <f>'Initial Client Information'!B159</f>
        <v>0</v>
      </c>
      <c r="C159" s="36">
        <f>'Initial Client Information'!C159</f>
        <v>0</v>
      </c>
      <c r="D159" s="85">
        <f>'Initial Client Information'!D159</f>
        <v>0</v>
      </c>
      <c r="E159" s="35">
        <f>'Initial Client Information'!E159</f>
        <v>0</v>
      </c>
      <c r="F159" s="122"/>
      <c r="G159" s="89"/>
      <c r="H159" s="34"/>
    </row>
    <row r="160" spans="1:8" ht="50.1" customHeight="1" x14ac:dyDescent="0.25">
      <c r="A160" s="1">
        <f t="shared" si="2"/>
        <v>148</v>
      </c>
      <c r="B160" s="84">
        <f>'Initial Client Information'!B160</f>
        <v>0</v>
      </c>
      <c r="C160" s="36">
        <f>'Initial Client Information'!C160</f>
        <v>0</v>
      </c>
      <c r="D160" s="85">
        <f>'Initial Client Information'!D160</f>
        <v>0</v>
      </c>
      <c r="E160" s="35">
        <f>'Initial Client Information'!E160</f>
        <v>0</v>
      </c>
      <c r="F160" s="122"/>
      <c r="G160" s="89"/>
      <c r="H160" s="34"/>
    </row>
    <row r="161" spans="1:8" ht="50.1" customHeight="1" x14ac:dyDescent="0.25">
      <c r="A161" s="1">
        <f t="shared" si="2"/>
        <v>149</v>
      </c>
      <c r="B161" s="84">
        <f>'Initial Client Information'!B161</f>
        <v>0</v>
      </c>
      <c r="C161" s="36">
        <f>'Initial Client Information'!C161</f>
        <v>0</v>
      </c>
      <c r="D161" s="85">
        <f>'Initial Client Information'!D161</f>
        <v>0</v>
      </c>
      <c r="E161" s="35">
        <f>'Initial Client Information'!E161</f>
        <v>0</v>
      </c>
      <c r="F161" s="122"/>
      <c r="G161" s="89"/>
      <c r="H161" s="34"/>
    </row>
    <row r="162" spans="1:8" ht="50.1" customHeight="1" x14ac:dyDescent="0.25">
      <c r="A162" s="1">
        <f t="shared" si="2"/>
        <v>150</v>
      </c>
      <c r="B162" s="84">
        <f>'Initial Client Information'!B162</f>
        <v>0</v>
      </c>
      <c r="C162" s="36">
        <f>'Initial Client Information'!C162</f>
        <v>0</v>
      </c>
      <c r="D162" s="85">
        <f>'Initial Client Information'!D162</f>
        <v>0</v>
      </c>
      <c r="E162" s="35">
        <f>'Initial Client Information'!E162</f>
        <v>0</v>
      </c>
      <c r="F162" s="122"/>
      <c r="G162" s="89"/>
      <c r="H162" s="34"/>
    </row>
    <row r="163" spans="1:8" ht="50.1" customHeight="1" x14ac:dyDescent="0.25">
      <c r="A163" s="1">
        <f t="shared" si="2"/>
        <v>151</v>
      </c>
      <c r="B163" s="84">
        <f>'Initial Client Information'!B163</f>
        <v>0</v>
      </c>
      <c r="C163" s="36">
        <f>'Initial Client Information'!C163</f>
        <v>0</v>
      </c>
      <c r="D163" s="85">
        <f>'Initial Client Information'!D163</f>
        <v>0</v>
      </c>
      <c r="E163" s="35">
        <f>'Initial Client Information'!E163</f>
        <v>0</v>
      </c>
      <c r="F163" s="122"/>
      <c r="G163" s="89"/>
      <c r="H163" s="34"/>
    </row>
    <row r="164" spans="1:8" ht="50.1" customHeight="1" x14ac:dyDescent="0.25">
      <c r="A164" s="1">
        <f t="shared" si="2"/>
        <v>152</v>
      </c>
      <c r="B164" s="84">
        <f>'Initial Client Information'!B164</f>
        <v>0</v>
      </c>
      <c r="C164" s="36">
        <f>'Initial Client Information'!C164</f>
        <v>0</v>
      </c>
      <c r="D164" s="85">
        <f>'Initial Client Information'!D164</f>
        <v>0</v>
      </c>
      <c r="E164" s="35">
        <f>'Initial Client Information'!E164</f>
        <v>0</v>
      </c>
      <c r="F164" s="122"/>
      <c r="G164" s="89"/>
      <c r="H164" s="34"/>
    </row>
    <row r="165" spans="1:8" ht="50.1" customHeight="1" x14ac:dyDescent="0.25">
      <c r="A165" s="1">
        <f t="shared" si="2"/>
        <v>153</v>
      </c>
      <c r="B165" s="84">
        <f>'Initial Client Information'!B165</f>
        <v>0</v>
      </c>
      <c r="C165" s="36">
        <f>'Initial Client Information'!C165</f>
        <v>0</v>
      </c>
      <c r="D165" s="85">
        <f>'Initial Client Information'!D165</f>
        <v>0</v>
      </c>
      <c r="E165" s="35">
        <f>'Initial Client Information'!E165</f>
        <v>0</v>
      </c>
      <c r="F165" s="122"/>
      <c r="G165" s="89"/>
      <c r="H165" s="34"/>
    </row>
    <row r="166" spans="1:8" ht="50.1" customHeight="1" x14ac:dyDescent="0.25">
      <c r="A166" s="1">
        <f t="shared" si="2"/>
        <v>154</v>
      </c>
      <c r="B166" s="84">
        <f>'Initial Client Information'!B166</f>
        <v>0</v>
      </c>
      <c r="C166" s="36">
        <f>'Initial Client Information'!C166</f>
        <v>0</v>
      </c>
      <c r="D166" s="85">
        <f>'Initial Client Information'!D166</f>
        <v>0</v>
      </c>
      <c r="E166" s="35">
        <f>'Initial Client Information'!E166</f>
        <v>0</v>
      </c>
      <c r="F166" s="122"/>
      <c r="G166" s="89"/>
      <c r="H166" s="34"/>
    </row>
    <row r="167" spans="1:8" ht="50.1" customHeight="1" x14ac:dyDescent="0.25">
      <c r="A167" s="1">
        <f t="shared" si="2"/>
        <v>155</v>
      </c>
      <c r="B167" s="84">
        <f>'Initial Client Information'!B167</f>
        <v>0</v>
      </c>
      <c r="C167" s="36">
        <f>'Initial Client Information'!C167</f>
        <v>0</v>
      </c>
      <c r="D167" s="85">
        <f>'Initial Client Information'!D167</f>
        <v>0</v>
      </c>
      <c r="E167" s="35">
        <f>'Initial Client Information'!E167</f>
        <v>0</v>
      </c>
      <c r="F167" s="122"/>
      <c r="G167" s="89"/>
      <c r="H167" s="34"/>
    </row>
    <row r="168" spans="1:8" ht="50.1" customHeight="1" x14ac:dyDescent="0.25">
      <c r="A168" s="1">
        <f t="shared" si="2"/>
        <v>156</v>
      </c>
      <c r="B168" s="84">
        <f>'Initial Client Information'!B168</f>
        <v>0</v>
      </c>
      <c r="C168" s="36">
        <f>'Initial Client Information'!C168</f>
        <v>0</v>
      </c>
      <c r="D168" s="85">
        <f>'Initial Client Information'!D168</f>
        <v>0</v>
      </c>
      <c r="E168" s="35">
        <f>'Initial Client Information'!E168</f>
        <v>0</v>
      </c>
      <c r="F168" s="122"/>
      <c r="G168" s="89"/>
      <c r="H168" s="34"/>
    </row>
    <row r="169" spans="1:8" ht="50.1" customHeight="1" x14ac:dyDescent="0.25">
      <c r="A169" s="1">
        <f t="shared" si="2"/>
        <v>157</v>
      </c>
      <c r="B169" s="84">
        <f>'Initial Client Information'!B169</f>
        <v>0</v>
      </c>
      <c r="C169" s="36">
        <f>'Initial Client Information'!C169</f>
        <v>0</v>
      </c>
      <c r="D169" s="85">
        <f>'Initial Client Information'!D169</f>
        <v>0</v>
      </c>
      <c r="E169" s="35">
        <f>'Initial Client Information'!E169</f>
        <v>0</v>
      </c>
      <c r="F169" s="122"/>
      <c r="G169" s="89"/>
      <c r="H169" s="34"/>
    </row>
    <row r="170" spans="1:8" ht="50.1" customHeight="1" x14ac:dyDescent="0.25">
      <c r="A170" s="1">
        <f t="shared" si="2"/>
        <v>158</v>
      </c>
      <c r="B170" s="84">
        <f>'Initial Client Information'!B170</f>
        <v>0</v>
      </c>
      <c r="C170" s="36">
        <f>'Initial Client Information'!C170</f>
        <v>0</v>
      </c>
      <c r="D170" s="85">
        <f>'Initial Client Information'!D170</f>
        <v>0</v>
      </c>
      <c r="E170" s="35">
        <f>'Initial Client Information'!E170</f>
        <v>0</v>
      </c>
      <c r="F170" s="122"/>
      <c r="G170" s="89"/>
      <c r="H170" s="34"/>
    </row>
    <row r="171" spans="1:8" ht="50.1" customHeight="1" x14ac:dyDescent="0.25">
      <c r="A171" s="1">
        <f t="shared" si="2"/>
        <v>159</v>
      </c>
      <c r="B171" s="84">
        <f>'Initial Client Information'!B171</f>
        <v>0</v>
      </c>
      <c r="C171" s="36">
        <f>'Initial Client Information'!C171</f>
        <v>0</v>
      </c>
      <c r="D171" s="85">
        <f>'Initial Client Information'!D171</f>
        <v>0</v>
      </c>
      <c r="E171" s="35">
        <f>'Initial Client Information'!E171</f>
        <v>0</v>
      </c>
      <c r="F171" s="122"/>
      <c r="G171" s="89"/>
      <c r="H171" s="34"/>
    </row>
    <row r="172" spans="1:8" ht="50.1" customHeight="1" x14ac:dyDescent="0.25">
      <c r="A172" s="1">
        <f t="shared" si="2"/>
        <v>160</v>
      </c>
      <c r="B172" s="84">
        <f>'Initial Client Information'!B172</f>
        <v>0</v>
      </c>
      <c r="C172" s="36">
        <f>'Initial Client Information'!C172</f>
        <v>0</v>
      </c>
      <c r="D172" s="85">
        <f>'Initial Client Information'!D172</f>
        <v>0</v>
      </c>
      <c r="E172" s="35">
        <f>'Initial Client Information'!E172</f>
        <v>0</v>
      </c>
      <c r="F172" s="122"/>
      <c r="G172" s="89"/>
      <c r="H172" s="34"/>
    </row>
    <row r="173" spans="1:8" ht="50.1" customHeight="1" x14ac:dyDescent="0.25">
      <c r="A173" s="1">
        <f t="shared" si="2"/>
        <v>161</v>
      </c>
      <c r="B173" s="84">
        <f>'Initial Client Information'!B173</f>
        <v>0</v>
      </c>
      <c r="C173" s="36">
        <f>'Initial Client Information'!C173</f>
        <v>0</v>
      </c>
      <c r="D173" s="85">
        <f>'Initial Client Information'!D173</f>
        <v>0</v>
      </c>
      <c r="E173" s="35">
        <f>'Initial Client Information'!E173</f>
        <v>0</v>
      </c>
      <c r="F173" s="122"/>
      <c r="G173" s="89"/>
      <c r="H173" s="34"/>
    </row>
    <row r="174" spans="1:8" ht="50.1" customHeight="1" x14ac:dyDescent="0.25">
      <c r="A174" s="1">
        <f t="shared" si="2"/>
        <v>162</v>
      </c>
      <c r="B174" s="84">
        <f>'Initial Client Information'!B174</f>
        <v>0</v>
      </c>
      <c r="C174" s="36">
        <f>'Initial Client Information'!C174</f>
        <v>0</v>
      </c>
      <c r="D174" s="85">
        <f>'Initial Client Information'!D174</f>
        <v>0</v>
      </c>
      <c r="E174" s="35">
        <f>'Initial Client Information'!E174</f>
        <v>0</v>
      </c>
      <c r="F174" s="122"/>
      <c r="G174" s="89"/>
      <c r="H174" s="34"/>
    </row>
    <row r="175" spans="1:8" ht="50.1" customHeight="1" x14ac:dyDescent="0.25">
      <c r="A175" s="1">
        <f t="shared" si="2"/>
        <v>163</v>
      </c>
      <c r="B175" s="84">
        <f>'Initial Client Information'!B175</f>
        <v>0</v>
      </c>
      <c r="C175" s="36">
        <f>'Initial Client Information'!C175</f>
        <v>0</v>
      </c>
      <c r="D175" s="85">
        <f>'Initial Client Information'!D175</f>
        <v>0</v>
      </c>
      <c r="E175" s="35">
        <f>'Initial Client Information'!E175</f>
        <v>0</v>
      </c>
      <c r="F175" s="122"/>
      <c r="G175" s="89"/>
      <c r="H175" s="34"/>
    </row>
    <row r="176" spans="1:8" ht="50.1" customHeight="1" x14ac:dyDescent="0.25">
      <c r="A176" s="1">
        <f t="shared" si="2"/>
        <v>164</v>
      </c>
      <c r="B176" s="84">
        <f>'Initial Client Information'!B176</f>
        <v>0</v>
      </c>
      <c r="C176" s="36">
        <f>'Initial Client Information'!C176</f>
        <v>0</v>
      </c>
      <c r="D176" s="85">
        <f>'Initial Client Information'!D176</f>
        <v>0</v>
      </c>
      <c r="E176" s="35">
        <f>'Initial Client Information'!E176</f>
        <v>0</v>
      </c>
      <c r="F176" s="122"/>
      <c r="G176" s="89"/>
      <c r="H176" s="34"/>
    </row>
    <row r="177" spans="1:8" ht="50.1" customHeight="1" x14ac:dyDescent="0.25">
      <c r="A177" s="1">
        <f t="shared" si="2"/>
        <v>165</v>
      </c>
      <c r="B177" s="84">
        <f>'Initial Client Information'!B177</f>
        <v>0</v>
      </c>
      <c r="C177" s="36">
        <f>'Initial Client Information'!C177</f>
        <v>0</v>
      </c>
      <c r="D177" s="85">
        <f>'Initial Client Information'!D177</f>
        <v>0</v>
      </c>
      <c r="E177" s="35">
        <f>'Initial Client Information'!E177</f>
        <v>0</v>
      </c>
      <c r="F177" s="122"/>
      <c r="G177" s="89"/>
      <c r="H177" s="34"/>
    </row>
    <row r="178" spans="1:8" ht="50.1" customHeight="1" x14ac:dyDescent="0.25">
      <c r="A178" s="1">
        <f t="shared" si="2"/>
        <v>166</v>
      </c>
      <c r="B178" s="84">
        <f>'Initial Client Information'!B178</f>
        <v>0</v>
      </c>
      <c r="C178" s="36">
        <f>'Initial Client Information'!C178</f>
        <v>0</v>
      </c>
      <c r="D178" s="85">
        <f>'Initial Client Information'!D178</f>
        <v>0</v>
      </c>
      <c r="E178" s="35">
        <f>'Initial Client Information'!E178</f>
        <v>0</v>
      </c>
      <c r="F178" s="122"/>
      <c r="G178" s="89"/>
      <c r="H178" s="34"/>
    </row>
    <row r="179" spans="1:8" ht="50.1" customHeight="1" x14ac:dyDescent="0.25">
      <c r="A179" s="1">
        <f t="shared" si="2"/>
        <v>167</v>
      </c>
      <c r="B179" s="84">
        <f>'Initial Client Information'!B179</f>
        <v>0</v>
      </c>
      <c r="C179" s="36">
        <f>'Initial Client Information'!C179</f>
        <v>0</v>
      </c>
      <c r="D179" s="85">
        <f>'Initial Client Information'!D179</f>
        <v>0</v>
      </c>
      <c r="E179" s="35">
        <f>'Initial Client Information'!E179</f>
        <v>0</v>
      </c>
      <c r="F179" s="122"/>
      <c r="G179" s="89"/>
      <c r="H179" s="34"/>
    </row>
    <row r="180" spans="1:8" ht="50.1" customHeight="1" x14ac:dyDescent="0.25">
      <c r="A180" s="1">
        <f t="shared" si="2"/>
        <v>168</v>
      </c>
      <c r="B180" s="84">
        <f>'Initial Client Information'!B180</f>
        <v>0</v>
      </c>
      <c r="C180" s="36">
        <f>'Initial Client Information'!C180</f>
        <v>0</v>
      </c>
      <c r="D180" s="85">
        <f>'Initial Client Information'!D180</f>
        <v>0</v>
      </c>
      <c r="E180" s="35">
        <f>'Initial Client Information'!E180</f>
        <v>0</v>
      </c>
      <c r="F180" s="122"/>
      <c r="G180" s="89"/>
      <c r="H180" s="34"/>
    </row>
    <row r="181" spans="1:8" ht="50.1" customHeight="1" x14ac:dyDescent="0.25">
      <c r="A181" s="1">
        <f t="shared" si="2"/>
        <v>169</v>
      </c>
      <c r="B181" s="84">
        <f>'Initial Client Information'!B181</f>
        <v>0</v>
      </c>
      <c r="C181" s="36">
        <f>'Initial Client Information'!C181</f>
        <v>0</v>
      </c>
      <c r="D181" s="85">
        <f>'Initial Client Information'!D181</f>
        <v>0</v>
      </c>
      <c r="E181" s="35">
        <f>'Initial Client Information'!E181</f>
        <v>0</v>
      </c>
      <c r="F181" s="122"/>
      <c r="G181" s="89"/>
      <c r="H181" s="34"/>
    </row>
    <row r="182" spans="1:8" ht="50.1" customHeight="1" x14ac:dyDescent="0.25">
      <c r="A182" s="1">
        <f t="shared" si="2"/>
        <v>170</v>
      </c>
      <c r="B182" s="84">
        <f>'Initial Client Information'!B182</f>
        <v>0</v>
      </c>
      <c r="C182" s="36">
        <f>'Initial Client Information'!C182</f>
        <v>0</v>
      </c>
      <c r="D182" s="85">
        <f>'Initial Client Information'!D182</f>
        <v>0</v>
      </c>
      <c r="E182" s="35">
        <f>'Initial Client Information'!E182</f>
        <v>0</v>
      </c>
      <c r="F182" s="122"/>
      <c r="G182" s="89"/>
      <c r="H182" s="34"/>
    </row>
    <row r="183" spans="1:8" ht="50.1" customHeight="1" x14ac:dyDescent="0.25">
      <c r="A183" s="1">
        <f t="shared" si="2"/>
        <v>171</v>
      </c>
      <c r="B183" s="84">
        <f>'Initial Client Information'!B183</f>
        <v>0</v>
      </c>
      <c r="C183" s="36">
        <f>'Initial Client Information'!C183</f>
        <v>0</v>
      </c>
      <c r="D183" s="85">
        <f>'Initial Client Information'!D183</f>
        <v>0</v>
      </c>
      <c r="E183" s="35">
        <f>'Initial Client Information'!E183</f>
        <v>0</v>
      </c>
      <c r="F183" s="122"/>
      <c r="G183" s="89"/>
      <c r="H183" s="34"/>
    </row>
    <row r="184" spans="1:8" ht="50.1" customHeight="1" x14ac:dyDescent="0.25">
      <c r="A184" s="1">
        <f t="shared" si="2"/>
        <v>172</v>
      </c>
      <c r="B184" s="84">
        <f>'Initial Client Information'!B184</f>
        <v>0</v>
      </c>
      <c r="C184" s="36">
        <f>'Initial Client Information'!C184</f>
        <v>0</v>
      </c>
      <c r="D184" s="85">
        <f>'Initial Client Information'!D184</f>
        <v>0</v>
      </c>
      <c r="E184" s="35">
        <f>'Initial Client Information'!E184</f>
        <v>0</v>
      </c>
      <c r="F184" s="122"/>
      <c r="G184" s="89"/>
      <c r="H184" s="34"/>
    </row>
    <row r="185" spans="1:8" ht="50.1" customHeight="1" x14ac:dyDescent="0.25">
      <c r="A185" s="1">
        <f t="shared" si="2"/>
        <v>173</v>
      </c>
      <c r="B185" s="84">
        <f>'Initial Client Information'!B185</f>
        <v>0</v>
      </c>
      <c r="C185" s="36">
        <f>'Initial Client Information'!C185</f>
        <v>0</v>
      </c>
      <c r="D185" s="85">
        <f>'Initial Client Information'!D185</f>
        <v>0</v>
      </c>
      <c r="E185" s="35">
        <f>'Initial Client Information'!E185</f>
        <v>0</v>
      </c>
      <c r="F185" s="122"/>
      <c r="G185" s="89"/>
      <c r="H185" s="34"/>
    </row>
    <row r="186" spans="1:8" ht="50.1" customHeight="1" x14ac:dyDescent="0.25">
      <c r="A186" s="1">
        <f t="shared" si="2"/>
        <v>174</v>
      </c>
      <c r="B186" s="84">
        <f>'Initial Client Information'!B186</f>
        <v>0</v>
      </c>
      <c r="C186" s="36">
        <f>'Initial Client Information'!C186</f>
        <v>0</v>
      </c>
      <c r="D186" s="85">
        <f>'Initial Client Information'!D186</f>
        <v>0</v>
      </c>
      <c r="E186" s="35">
        <f>'Initial Client Information'!E186</f>
        <v>0</v>
      </c>
      <c r="F186" s="122"/>
      <c r="G186" s="89"/>
      <c r="H186" s="34"/>
    </row>
    <row r="187" spans="1:8" ht="50.1" customHeight="1" x14ac:dyDescent="0.25">
      <c r="A187" s="1">
        <f t="shared" si="2"/>
        <v>175</v>
      </c>
      <c r="B187" s="84">
        <f>'Initial Client Information'!B187</f>
        <v>0</v>
      </c>
      <c r="C187" s="36">
        <f>'Initial Client Information'!C187</f>
        <v>0</v>
      </c>
      <c r="D187" s="85">
        <f>'Initial Client Information'!D187</f>
        <v>0</v>
      </c>
      <c r="E187" s="35">
        <f>'Initial Client Information'!E187</f>
        <v>0</v>
      </c>
      <c r="F187" s="122"/>
      <c r="G187" s="89"/>
      <c r="H187" s="34"/>
    </row>
    <row r="188" spans="1:8" ht="50.1" customHeight="1" x14ac:dyDescent="0.25">
      <c r="A188" s="1">
        <f t="shared" si="2"/>
        <v>176</v>
      </c>
      <c r="B188" s="84">
        <f>'Initial Client Information'!B188</f>
        <v>0</v>
      </c>
      <c r="C188" s="36">
        <f>'Initial Client Information'!C188</f>
        <v>0</v>
      </c>
      <c r="D188" s="85">
        <f>'Initial Client Information'!D188</f>
        <v>0</v>
      </c>
      <c r="E188" s="35">
        <f>'Initial Client Information'!E188</f>
        <v>0</v>
      </c>
      <c r="F188" s="122"/>
      <c r="G188" s="89"/>
      <c r="H188" s="34"/>
    </row>
    <row r="189" spans="1:8" ht="50.1" customHeight="1" x14ac:dyDescent="0.25">
      <c r="A189" s="1">
        <f t="shared" si="2"/>
        <v>177</v>
      </c>
      <c r="B189" s="84">
        <f>'Initial Client Information'!B189</f>
        <v>0</v>
      </c>
      <c r="C189" s="36">
        <f>'Initial Client Information'!C189</f>
        <v>0</v>
      </c>
      <c r="D189" s="85">
        <f>'Initial Client Information'!D189</f>
        <v>0</v>
      </c>
      <c r="E189" s="35">
        <f>'Initial Client Information'!E189</f>
        <v>0</v>
      </c>
      <c r="F189" s="122"/>
      <c r="G189" s="89"/>
      <c r="H189" s="34"/>
    </row>
    <row r="190" spans="1:8" ht="50.1" customHeight="1" x14ac:dyDescent="0.25">
      <c r="A190" s="1">
        <f t="shared" si="2"/>
        <v>178</v>
      </c>
      <c r="B190" s="84">
        <f>'Initial Client Information'!B190</f>
        <v>0</v>
      </c>
      <c r="C190" s="36">
        <f>'Initial Client Information'!C190</f>
        <v>0</v>
      </c>
      <c r="D190" s="85">
        <f>'Initial Client Information'!D190</f>
        <v>0</v>
      </c>
      <c r="E190" s="35">
        <f>'Initial Client Information'!E190</f>
        <v>0</v>
      </c>
      <c r="F190" s="122"/>
      <c r="G190" s="89"/>
      <c r="H190" s="34"/>
    </row>
    <row r="191" spans="1:8" ht="50.1" customHeight="1" x14ac:dyDescent="0.25">
      <c r="A191" s="1">
        <f t="shared" si="2"/>
        <v>179</v>
      </c>
      <c r="B191" s="84">
        <f>'Initial Client Information'!B191</f>
        <v>0</v>
      </c>
      <c r="C191" s="36">
        <f>'Initial Client Information'!C191</f>
        <v>0</v>
      </c>
      <c r="D191" s="85">
        <f>'Initial Client Information'!D191</f>
        <v>0</v>
      </c>
      <c r="E191" s="35">
        <f>'Initial Client Information'!E191</f>
        <v>0</v>
      </c>
      <c r="F191" s="122"/>
      <c r="G191" s="89"/>
      <c r="H191" s="34"/>
    </row>
    <row r="192" spans="1:8" ht="50.1" customHeight="1" x14ac:dyDescent="0.25">
      <c r="A192" s="1">
        <f t="shared" si="2"/>
        <v>180</v>
      </c>
      <c r="B192" s="84">
        <f>'Initial Client Information'!B192</f>
        <v>0</v>
      </c>
      <c r="C192" s="36">
        <f>'Initial Client Information'!C192</f>
        <v>0</v>
      </c>
      <c r="D192" s="85">
        <f>'Initial Client Information'!D192</f>
        <v>0</v>
      </c>
      <c r="E192" s="35">
        <f>'Initial Client Information'!E192</f>
        <v>0</v>
      </c>
      <c r="F192" s="122"/>
      <c r="G192" s="89"/>
      <c r="H192" s="34"/>
    </row>
    <row r="193" spans="1:8" ht="50.1" customHeight="1" x14ac:dyDescent="0.25">
      <c r="A193" s="1">
        <f t="shared" si="2"/>
        <v>181</v>
      </c>
      <c r="B193" s="84">
        <f>'Initial Client Information'!B193</f>
        <v>0</v>
      </c>
      <c r="C193" s="36">
        <f>'Initial Client Information'!C193</f>
        <v>0</v>
      </c>
      <c r="D193" s="85">
        <f>'Initial Client Information'!D193</f>
        <v>0</v>
      </c>
      <c r="E193" s="35">
        <f>'Initial Client Information'!E193</f>
        <v>0</v>
      </c>
      <c r="F193" s="122"/>
      <c r="G193" s="89"/>
      <c r="H193" s="34"/>
    </row>
    <row r="194" spans="1:8" ht="50.1" customHeight="1" x14ac:dyDescent="0.25">
      <c r="A194" s="1">
        <f t="shared" si="2"/>
        <v>182</v>
      </c>
      <c r="B194" s="84">
        <f>'Initial Client Information'!B194</f>
        <v>0</v>
      </c>
      <c r="C194" s="36">
        <f>'Initial Client Information'!C194</f>
        <v>0</v>
      </c>
      <c r="D194" s="85">
        <f>'Initial Client Information'!D194</f>
        <v>0</v>
      </c>
      <c r="E194" s="35">
        <f>'Initial Client Information'!E194</f>
        <v>0</v>
      </c>
      <c r="F194" s="122"/>
      <c r="G194" s="89"/>
      <c r="H194" s="34"/>
    </row>
    <row r="195" spans="1:8" ht="50.1" customHeight="1" x14ac:dyDescent="0.25">
      <c r="A195" s="1">
        <f t="shared" si="2"/>
        <v>183</v>
      </c>
      <c r="B195" s="84">
        <f>'Initial Client Information'!B195</f>
        <v>0</v>
      </c>
      <c r="C195" s="36">
        <f>'Initial Client Information'!C195</f>
        <v>0</v>
      </c>
      <c r="D195" s="85">
        <f>'Initial Client Information'!D195</f>
        <v>0</v>
      </c>
      <c r="E195" s="35">
        <f>'Initial Client Information'!E195</f>
        <v>0</v>
      </c>
      <c r="F195" s="122"/>
      <c r="G195" s="89"/>
      <c r="H195" s="34"/>
    </row>
    <row r="196" spans="1:8" ht="50.1" customHeight="1" x14ac:dyDescent="0.25">
      <c r="A196" s="1">
        <f t="shared" si="2"/>
        <v>184</v>
      </c>
      <c r="B196" s="84">
        <f>'Initial Client Information'!B196</f>
        <v>0</v>
      </c>
      <c r="C196" s="36">
        <f>'Initial Client Information'!C196</f>
        <v>0</v>
      </c>
      <c r="D196" s="85">
        <f>'Initial Client Information'!D196</f>
        <v>0</v>
      </c>
      <c r="E196" s="35">
        <f>'Initial Client Information'!E196</f>
        <v>0</v>
      </c>
      <c r="F196" s="122"/>
      <c r="G196" s="89"/>
      <c r="H196" s="34"/>
    </row>
    <row r="197" spans="1:8" ht="50.1" customHeight="1" x14ac:dyDescent="0.25">
      <c r="A197" s="1">
        <f t="shared" si="2"/>
        <v>185</v>
      </c>
      <c r="B197" s="84">
        <f>'Initial Client Information'!B197</f>
        <v>0</v>
      </c>
      <c r="C197" s="36">
        <f>'Initial Client Information'!C197</f>
        <v>0</v>
      </c>
      <c r="D197" s="85">
        <f>'Initial Client Information'!D197</f>
        <v>0</v>
      </c>
      <c r="E197" s="35">
        <f>'Initial Client Information'!E197</f>
        <v>0</v>
      </c>
      <c r="F197" s="122"/>
      <c r="G197" s="89"/>
      <c r="H197" s="34"/>
    </row>
    <row r="198" spans="1:8" ht="50.1" customHeight="1" x14ac:dyDescent="0.25">
      <c r="A198" s="1">
        <f t="shared" si="2"/>
        <v>186</v>
      </c>
      <c r="B198" s="84">
        <f>'Initial Client Information'!B198</f>
        <v>0</v>
      </c>
      <c r="C198" s="36">
        <f>'Initial Client Information'!C198</f>
        <v>0</v>
      </c>
      <c r="D198" s="85">
        <f>'Initial Client Information'!D198</f>
        <v>0</v>
      </c>
      <c r="E198" s="35">
        <f>'Initial Client Information'!E198</f>
        <v>0</v>
      </c>
      <c r="F198" s="122"/>
      <c r="G198" s="89"/>
      <c r="H198" s="34"/>
    </row>
    <row r="199" spans="1:8" ht="50.1" customHeight="1" x14ac:dyDescent="0.25">
      <c r="A199" s="1">
        <f t="shared" si="2"/>
        <v>187</v>
      </c>
      <c r="B199" s="84">
        <f>'Initial Client Information'!B199</f>
        <v>0</v>
      </c>
      <c r="C199" s="36">
        <f>'Initial Client Information'!C199</f>
        <v>0</v>
      </c>
      <c r="D199" s="85">
        <f>'Initial Client Information'!D199</f>
        <v>0</v>
      </c>
      <c r="E199" s="35">
        <f>'Initial Client Information'!E199</f>
        <v>0</v>
      </c>
      <c r="F199" s="122"/>
      <c r="G199" s="89"/>
      <c r="H199" s="34"/>
    </row>
    <row r="200" spans="1:8" ht="50.1" customHeight="1" x14ac:dyDescent="0.25">
      <c r="A200" s="1">
        <f t="shared" si="2"/>
        <v>188</v>
      </c>
      <c r="B200" s="84">
        <f>'Initial Client Information'!B200</f>
        <v>0</v>
      </c>
      <c r="C200" s="36">
        <f>'Initial Client Information'!C200</f>
        <v>0</v>
      </c>
      <c r="D200" s="85">
        <f>'Initial Client Information'!D200</f>
        <v>0</v>
      </c>
      <c r="E200" s="35">
        <f>'Initial Client Information'!E200</f>
        <v>0</v>
      </c>
      <c r="F200" s="122"/>
      <c r="G200" s="89"/>
      <c r="H200" s="34"/>
    </row>
    <row r="201" spans="1:8" ht="50.1" customHeight="1" x14ac:dyDescent="0.25">
      <c r="A201" s="1">
        <f t="shared" si="2"/>
        <v>189</v>
      </c>
      <c r="B201" s="84">
        <f>'Initial Client Information'!B201</f>
        <v>0</v>
      </c>
      <c r="C201" s="36">
        <f>'Initial Client Information'!C201</f>
        <v>0</v>
      </c>
      <c r="D201" s="85">
        <f>'Initial Client Information'!D201</f>
        <v>0</v>
      </c>
      <c r="E201" s="35">
        <f>'Initial Client Information'!E201</f>
        <v>0</v>
      </c>
      <c r="F201" s="122"/>
      <c r="G201" s="89"/>
      <c r="H201" s="34"/>
    </row>
    <row r="202" spans="1:8" ht="50.1" customHeight="1" x14ac:dyDescent="0.25">
      <c r="A202" s="1">
        <f t="shared" si="2"/>
        <v>190</v>
      </c>
      <c r="B202" s="84">
        <f>'Initial Client Information'!B202</f>
        <v>0</v>
      </c>
      <c r="C202" s="36">
        <f>'Initial Client Information'!C202</f>
        <v>0</v>
      </c>
      <c r="D202" s="85">
        <f>'Initial Client Information'!D202</f>
        <v>0</v>
      </c>
      <c r="E202" s="35">
        <f>'Initial Client Information'!E202</f>
        <v>0</v>
      </c>
      <c r="F202" s="122"/>
      <c r="G202" s="89"/>
      <c r="H202" s="34"/>
    </row>
    <row r="203" spans="1:8" ht="50.1" customHeight="1" x14ac:dyDescent="0.25">
      <c r="A203" s="1">
        <f t="shared" si="2"/>
        <v>191</v>
      </c>
      <c r="B203" s="84">
        <f>'Initial Client Information'!B203</f>
        <v>0</v>
      </c>
      <c r="C203" s="36">
        <f>'Initial Client Information'!C203</f>
        <v>0</v>
      </c>
      <c r="D203" s="85">
        <f>'Initial Client Information'!D203</f>
        <v>0</v>
      </c>
      <c r="E203" s="35">
        <f>'Initial Client Information'!E203</f>
        <v>0</v>
      </c>
      <c r="F203" s="122"/>
      <c r="G203" s="89"/>
      <c r="H203" s="34"/>
    </row>
    <row r="204" spans="1:8" ht="50.1" customHeight="1" x14ac:dyDescent="0.25">
      <c r="A204" s="1">
        <f t="shared" si="2"/>
        <v>192</v>
      </c>
      <c r="B204" s="84">
        <f>'Initial Client Information'!B204</f>
        <v>0</v>
      </c>
      <c r="C204" s="36">
        <f>'Initial Client Information'!C204</f>
        <v>0</v>
      </c>
      <c r="D204" s="85">
        <f>'Initial Client Information'!D204</f>
        <v>0</v>
      </c>
      <c r="E204" s="35">
        <f>'Initial Client Information'!E204</f>
        <v>0</v>
      </c>
      <c r="F204" s="122"/>
      <c r="G204" s="89"/>
      <c r="H204" s="34"/>
    </row>
    <row r="205" spans="1:8" ht="50.1" customHeight="1" x14ac:dyDescent="0.25">
      <c r="A205" s="1">
        <f t="shared" si="2"/>
        <v>193</v>
      </c>
      <c r="B205" s="84">
        <f>'Initial Client Information'!B205</f>
        <v>0</v>
      </c>
      <c r="C205" s="36">
        <f>'Initial Client Information'!C205</f>
        <v>0</v>
      </c>
      <c r="D205" s="85">
        <f>'Initial Client Information'!D205</f>
        <v>0</v>
      </c>
      <c r="E205" s="35">
        <f>'Initial Client Information'!E205</f>
        <v>0</v>
      </c>
      <c r="F205" s="122"/>
      <c r="G205" s="89"/>
      <c r="H205" s="34"/>
    </row>
    <row r="206" spans="1:8" ht="50.1" customHeight="1" x14ac:dyDescent="0.25">
      <c r="A206" s="1">
        <f t="shared" si="2"/>
        <v>194</v>
      </c>
      <c r="B206" s="84">
        <f>'Initial Client Information'!B206</f>
        <v>0</v>
      </c>
      <c r="C206" s="36">
        <f>'Initial Client Information'!C206</f>
        <v>0</v>
      </c>
      <c r="D206" s="85">
        <f>'Initial Client Information'!D206</f>
        <v>0</v>
      </c>
      <c r="E206" s="35">
        <f>'Initial Client Information'!E206</f>
        <v>0</v>
      </c>
      <c r="F206" s="122"/>
      <c r="G206" s="89"/>
      <c r="H206" s="34"/>
    </row>
    <row r="207" spans="1:8" ht="50.1" customHeight="1" x14ac:dyDescent="0.25">
      <c r="A207" s="1">
        <f t="shared" si="2"/>
        <v>195</v>
      </c>
      <c r="B207" s="84">
        <f>'Initial Client Information'!B207</f>
        <v>0</v>
      </c>
      <c r="C207" s="36">
        <f>'Initial Client Information'!C207</f>
        <v>0</v>
      </c>
      <c r="D207" s="85">
        <f>'Initial Client Information'!D207</f>
        <v>0</v>
      </c>
      <c r="E207" s="35">
        <f>'Initial Client Information'!E207</f>
        <v>0</v>
      </c>
      <c r="F207" s="122"/>
      <c r="G207" s="89"/>
      <c r="H207" s="34"/>
    </row>
    <row r="208" spans="1:8" ht="50.1" customHeight="1" x14ac:dyDescent="0.25">
      <c r="A208" s="1">
        <f t="shared" si="2"/>
        <v>196</v>
      </c>
      <c r="B208" s="84">
        <f>'Initial Client Information'!B208</f>
        <v>0</v>
      </c>
      <c r="C208" s="36">
        <f>'Initial Client Information'!C208</f>
        <v>0</v>
      </c>
      <c r="D208" s="85">
        <f>'Initial Client Information'!D208</f>
        <v>0</v>
      </c>
      <c r="E208" s="35">
        <f>'Initial Client Information'!E208</f>
        <v>0</v>
      </c>
      <c r="F208" s="122"/>
      <c r="G208" s="89"/>
      <c r="H208" s="34"/>
    </row>
    <row r="209" spans="1:8" ht="50.1" customHeight="1" x14ac:dyDescent="0.25">
      <c r="A209" s="1">
        <f t="shared" si="2"/>
        <v>197</v>
      </c>
      <c r="B209" s="84">
        <f>'Initial Client Information'!B209</f>
        <v>0</v>
      </c>
      <c r="C209" s="36">
        <f>'Initial Client Information'!C209</f>
        <v>0</v>
      </c>
      <c r="D209" s="85">
        <f>'Initial Client Information'!D209</f>
        <v>0</v>
      </c>
      <c r="E209" s="35">
        <f>'Initial Client Information'!E209</f>
        <v>0</v>
      </c>
      <c r="F209" s="122"/>
      <c r="G209" s="89"/>
      <c r="H209" s="34"/>
    </row>
    <row r="210" spans="1:8" ht="50.1" customHeight="1" x14ac:dyDescent="0.25">
      <c r="A210" s="1">
        <f t="shared" si="2"/>
        <v>198</v>
      </c>
      <c r="B210" s="84">
        <f>'Initial Client Information'!B210</f>
        <v>0</v>
      </c>
      <c r="C210" s="36">
        <f>'Initial Client Information'!C210</f>
        <v>0</v>
      </c>
      <c r="D210" s="85">
        <f>'Initial Client Information'!D210</f>
        <v>0</v>
      </c>
      <c r="E210" s="35">
        <f>'Initial Client Information'!E210</f>
        <v>0</v>
      </c>
      <c r="F210" s="122"/>
      <c r="G210" s="89"/>
      <c r="H210" s="34"/>
    </row>
    <row r="211" spans="1:8" ht="50.1" customHeight="1" x14ac:dyDescent="0.25">
      <c r="A211" s="1">
        <f t="shared" si="2"/>
        <v>199</v>
      </c>
      <c r="B211" s="84">
        <f>'Initial Client Information'!B211</f>
        <v>0</v>
      </c>
      <c r="C211" s="36">
        <f>'Initial Client Information'!C211</f>
        <v>0</v>
      </c>
      <c r="D211" s="85">
        <f>'Initial Client Information'!D211</f>
        <v>0</v>
      </c>
      <c r="E211" s="35">
        <f>'Initial Client Information'!E211</f>
        <v>0</v>
      </c>
      <c r="F211" s="122"/>
      <c r="G211" s="89"/>
      <c r="H211" s="34"/>
    </row>
    <row r="212" spans="1:8" ht="50.1" customHeight="1" x14ac:dyDescent="0.25">
      <c r="A212" s="1">
        <f t="shared" si="2"/>
        <v>200</v>
      </c>
      <c r="B212" s="84">
        <f>'Initial Client Information'!B212</f>
        <v>0</v>
      </c>
      <c r="C212" s="36">
        <f>'Initial Client Information'!C212</f>
        <v>0</v>
      </c>
      <c r="D212" s="85">
        <f>'Initial Client Information'!D212</f>
        <v>0</v>
      </c>
      <c r="E212" s="35">
        <f>'Initial Client Information'!E212</f>
        <v>0</v>
      </c>
      <c r="F212" s="122"/>
      <c r="G212" s="89"/>
      <c r="H212" s="34"/>
    </row>
    <row r="213" spans="1:8" ht="50.1" customHeight="1" x14ac:dyDescent="0.25">
      <c r="A213" s="1">
        <f t="shared" si="2"/>
        <v>201</v>
      </c>
      <c r="B213" s="84">
        <f>'Initial Client Information'!B213</f>
        <v>0</v>
      </c>
      <c r="C213" s="36">
        <f>'Initial Client Information'!C213</f>
        <v>0</v>
      </c>
      <c r="D213" s="85">
        <f>'Initial Client Information'!D213</f>
        <v>0</v>
      </c>
      <c r="E213" s="35">
        <f>'Initial Client Information'!E213</f>
        <v>0</v>
      </c>
      <c r="F213" s="122"/>
      <c r="G213" s="89"/>
      <c r="H213" s="34"/>
    </row>
    <row r="214" spans="1:8" ht="50.1" customHeight="1" x14ac:dyDescent="0.25">
      <c r="A214" s="1">
        <f t="shared" si="2"/>
        <v>202</v>
      </c>
      <c r="B214" s="84">
        <f>'Initial Client Information'!B214</f>
        <v>0</v>
      </c>
      <c r="C214" s="36">
        <f>'Initial Client Information'!C214</f>
        <v>0</v>
      </c>
      <c r="D214" s="85">
        <f>'Initial Client Information'!D214</f>
        <v>0</v>
      </c>
      <c r="E214" s="35">
        <f>'Initial Client Information'!E214</f>
        <v>0</v>
      </c>
      <c r="F214" s="122"/>
      <c r="G214" s="89"/>
      <c r="H214" s="34"/>
    </row>
    <row r="215" spans="1:8" ht="50.1" customHeight="1" x14ac:dyDescent="0.25">
      <c r="A215" s="1">
        <f t="shared" si="2"/>
        <v>203</v>
      </c>
      <c r="B215" s="84">
        <f>'Initial Client Information'!B215</f>
        <v>0</v>
      </c>
      <c r="C215" s="36">
        <f>'Initial Client Information'!C215</f>
        <v>0</v>
      </c>
      <c r="D215" s="85">
        <f>'Initial Client Information'!D215</f>
        <v>0</v>
      </c>
      <c r="E215" s="35">
        <f>'Initial Client Information'!E215</f>
        <v>0</v>
      </c>
      <c r="F215" s="122"/>
      <c r="G215" s="89"/>
      <c r="H215" s="34"/>
    </row>
    <row r="216" spans="1:8" ht="50.1" customHeight="1" x14ac:dyDescent="0.25">
      <c r="A216" s="1">
        <f t="shared" ref="A216:A279" si="3">ROW(A204)</f>
        <v>204</v>
      </c>
      <c r="B216" s="84">
        <f>'Initial Client Information'!B216</f>
        <v>0</v>
      </c>
      <c r="C216" s="36">
        <f>'Initial Client Information'!C216</f>
        <v>0</v>
      </c>
      <c r="D216" s="85">
        <f>'Initial Client Information'!D216</f>
        <v>0</v>
      </c>
      <c r="E216" s="35">
        <f>'Initial Client Information'!E216</f>
        <v>0</v>
      </c>
      <c r="F216" s="122"/>
      <c r="G216" s="89"/>
      <c r="H216" s="34"/>
    </row>
    <row r="217" spans="1:8" ht="50.1" customHeight="1" x14ac:dyDescent="0.25">
      <c r="A217" s="1">
        <f t="shared" si="3"/>
        <v>205</v>
      </c>
      <c r="B217" s="84">
        <f>'Initial Client Information'!B217</f>
        <v>0</v>
      </c>
      <c r="C217" s="36">
        <f>'Initial Client Information'!C217</f>
        <v>0</v>
      </c>
      <c r="D217" s="85">
        <f>'Initial Client Information'!D217</f>
        <v>0</v>
      </c>
      <c r="E217" s="35">
        <f>'Initial Client Information'!E217</f>
        <v>0</v>
      </c>
      <c r="F217" s="122"/>
      <c r="G217" s="89"/>
      <c r="H217" s="34"/>
    </row>
    <row r="218" spans="1:8" ht="50.1" customHeight="1" x14ac:dyDescent="0.25">
      <c r="A218" s="1">
        <f t="shared" si="3"/>
        <v>206</v>
      </c>
      <c r="B218" s="84">
        <f>'Initial Client Information'!B218</f>
        <v>0</v>
      </c>
      <c r="C218" s="36">
        <f>'Initial Client Information'!C218</f>
        <v>0</v>
      </c>
      <c r="D218" s="85">
        <f>'Initial Client Information'!D218</f>
        <v>0</v>
      </c>
      <c r="E218" s="35">
        <f>'Initial Client Information'!E218</f>
        <v>0</v>
      </c>
      <c r="F218" s="122"/>
      <c r="G218" s="89"/>
      <c r="H218" s="34"/>
    </row>
    <row r="219" spans="1:8" ht="50.1" customHeight="1" x14ac:dyDescent="0.25">
      <c r="A219" s="1">
        <f t="shared" si="3"/>
        <v>207</v>
      </c>
      <c r="B219" s="84">
        <f>'Initial Client Information'!B219</f>
        <v>0</v>
      </c>
      <c r="C219" s="36">
        <f>'Initial Client Information'!C219</f>
        <v>0</v>
      </c>
      <c r="D219" s="85">
        <f>'Initial Client Information'!D219</f>
        <v>0</v>
      </c>
      <c r="E219" s="35">
        <f>'Initial Client Information'!E219</f>
        <v>0</v>
      </c>
      <c r="F219" s="122"/>
      <c r="G219" s="89"/>
      <c r="H219" s="34"/>
    </row>
    <row r="220" spans="1:8" ht="50.1" customHeight="1" x14ac:dyDescent="0.25">
      <c r="A220" s="1">
        <f t="shared" si="3"/>
        <v>208</v>
      </c>
      <c r="B220" s="84">
        <f>'Initial Client Information'!B220</f>
        <v>0</v>
      </c>
      <c r="C220" s="36">
        <f>'Initial Client Information'!C220</f>
        <v>0</v>
      </c>
      <c r="D220" s="85">
        <f>'Initial Client Information'!D220</f>
        <v>0</v>
      </c>
      <c r="E220" s="35">
        <f>'Initial Client Information'!E220</f>
        <v>0</v>
      </c>
      <c r="F220" s="122"/>
      <c r="G220" s="89"/>
      <c r="H220" s="34"/>
    </row>
    <row r="221" spans="1:8" ht="50.1" customHeight="1" x14ac:dyDescent="0.25">
      <c r="A221" s="1">
        <f t="shared" si="3"/>
        <v>209</v>
      </c>
      <c r="B221" s="84">
        <f>'Initial Client Information'!B221</f>
        <v>0</v>
      </c>
      <c r="C221" s="36">
        <f>'Initial Client Information'!C221</f>
        <v>0</v>
      </c>
      <c r="D221" s="85">
        <f>'Initial Client Information'!D221</f>
        <v>0</v>
      </c>
      <c r="E221" s="35">
        <f>'Initial Client Information'!E221</f>
        <v>0</v>
      </c>
      <c r="F221" s="122"/>
      <c r="G221" s="89"/>
      <c r="H221" s="34"/>
    </row>
    <row r="222" spans="1:8" ht="50.1" customHeight="1" x14ac:dyDescent="0.25">
      <c r="A222" s="1">
        <f t="shared" si="3"/>
        <v>210</v>
      </c>
      <c r="B222" s="84">
        <f>'Initial Client Information'!B222</f>
        <v>0</v>
      </c>
      <c r="C222" s="36">
        <f>'Initial Client Information'!C222</f>
        <v>0</v>
      </c>
      <c r="D222" s="85">
        <f>'Initial Client Information'!D222</f>
        <v>0</v>
      </c>
      <c r="E222" s="35">
        <f>'Initial Client Information'!E222</f>
        <v>0</v>
      </c>
      <c r="F222" s="122"/>
      <c r="G222" s="89"/>
      <c r="H222" s="34"/>
    </row>
    <row r="223" spans="1:8" ht="50.1" customHeight="1" x14ac:dyDescent="0.25">
      <c r="A223" s="1">
        <f t="shared" si="3"/>
        <v>211</v>
      </c>
      <c r="B223" s="84">
        <f>'Initial Client Information'!B223</f>
        <v>0</v>
      </c>
      <c r="C223" s="36">
        <f>'Initial Client Information'!C223</f>
        <v>0</v>
      </c>
      <c r="D223" s="85">
        <f>'Initial Client Information'!D223</f>
        <v>0</v>
      </c>
      <c r="E223" s="35">
        <f>'Initial Client Information'!E223</f>
        <v>0</v>
      </c>
      <c r="F223" s="122"/>
      <c r="G223" s="89"/>
      <c r="H223" s="34"/>
    </row>
    <row r="224" spans="1:8" ht="50.1" customHeight="1" x14ac:dyDescent="0.25">
      <c r="A224" s="1">
        <f t="shared" si="3"/>
        <v>212</v>
      </c>
      <c r="B224" s="84">
        <f>'Initial Client Information'!B224</f>
        <v>0</v>
      </c>
      <c r="C224" s="36">
        <f>'Initial Client Information'!C224</f>
        <v>0</v>
      </c>
      <c r="D224" s="85">
        <f>'Initial Client Information'!D224</f>
        <v>0</v>
      </c>
      <c r="E224" s="35">
        <f>'Initial Client Information'!E224</f>
        <v>0</v>
      </c>
      <c r="F224" s="122"/>
      <c r="G224" s="89"/>
      <c r="H224" s="34"/>
    </row>
    <row r="225" spans="1:8" ht="50.1" customHeight="1" x14ac:dyDescent="0.25">
      <c r="A225" s="1">
        <f t="shared" si="3"/>
        <v>213</v>
      </c>
      <c r="B225" s="84">
        <f>'Initial Client Information'!B225</f>
        <v>0</v>
      </c>
      <c r="C225" s="36">
        <f>'Initial Client Information'!C225</f>
        <v>0</v>
      </c>
      <c r="D225" s="85">
        <f>'Initial Client Information'!D225</f>
        <v>0</v>
      </c>
      <c r="E225" s="35">
        <f>'Initial Client Information'!E225</f>
        <v>0</v>
      </c>
      <c r="F225" s="122"/>
      <c r="G225" s="89"/>
      <c r="H225" s="34"/>
    </row>
    <row r="226" spans="1:8" ht="50.1" customHeight="1" x14ac:dyDescent="0.25">
      <c r="A226" s="1">
        <f t="shared" si="3"/>
        <v>214</v>
      </c>
      <c r="B226" s="84">
        <f>'Initial Client Information'!B226</f>
        <v>0</v>
      </c>
      <c r="C226" s="36">
        <f>'Initial Client Information'!C226</f>
        <v>0</v>
      </c>
      <c r="D226" s="85">
        <f>'Initial Client Information'!D226</f>
        <v>0</v>
      </c>
      <c r="E226" s="35">
        <f>'Initial Client Information'!E226</f>
        <v>0</v>
      </c>
      <c r="F226" s="122"/>
      <c r="G226" s="89"/>
      <c r="H226" s="34"/>
    </row>
    <row r="227" spans="1:8" ht="50.1" customHeight="1" x14ac:dyDescent="0.25">
      <c r="A227" s="1">
        <f t="shared" si="3"/>
        <v>215</v>
      </c>
      <c r="B227" s="84">
        <f>'Initial Client Information'!B227</f>
        <v>0</v>
      </c>
      <c r="C227" s="36">
        <f>'Initial Client Information'!C227</f>
        <v>0</v>
      </c>
      <c r="D227" s="85">
        <f>'Initial Client Information'!D227</f>
        <v>0</v>
      </c>
      <c r="E227" s="35">
        <f>'Initial Client Information'!E227</f>
        <v>0</v>
      </c>
      <c r="F227" s="122"/>
      <c r="G227" s="89"/>
      <c r="H227" s="34"/>
    </row>
    <row r="228" spans="1:8" ht="50.1" customHeight="1" x14ac:dyDescent="0.25">
      <c r="A228" s="1">
        <f t="shared" si="3"/>
        <v>216</v>
      </c>
      <c r="B228" s="84">
        <f>'Initial Client Information'!B228</f>
        <v>0</v>
      </c>
      <c r="C228" s="36">
        <f>'Initial Client Information'!C228</f>
        <v>0</v>
      </c>
      <c r="D228" s="85">
        <f>'Initial Client Information'!D228</f>
        <v>0</v>
      </c>
      <c r="E228" s="35">
        <f>'Initial Client Information'!E228</f>
        <v>0</v>
      </c>
      <c r="F228" s="122"/>
      <c r="G228" s="89"/>
      <c r="H228" s="34"/>
    </row>
    <row r="229" spans="1:8" ht="50.1" customHeight="1" x14ac:dyDescent="0.25">
      <c r="A229" s="1">
        <f t="shared" si="3"/>
        <v>217</v>
      </c>
      <c r="B229" s="84">
        <f>'Initial Client Information'!B229</f>
        <v>0</v>
      </c>
      <c r="C229" s="36">
        <f>'Initial Client Information'!C229</f>
        <v>0</v>
      </c>
      <c r="D229" s="85">
        <f>'Initial Client Information'!D229</f>
        <v>0</v>
      </c>
      <c r="E229" s="35">
        <f>'Initial Client Information'!E229</f>
        <v>0</v>
      </c>
      <c r="F229" s="122"/>
      <c r="G229" s="89"/>
      <c r="H229" s="34"/>
    </row>
    <row r="230" spans="1:8" ht="50.1" customHeight="1" x14ac:dyDescent="0.25">
      <c r="A230" s="1">
        <f t="shared" si="3"/>
        <v>218</v>
      </c>
      <c r="B230" s="84">
        <f>'Initial Client Information'!B230</f>
        <v>0</v>
      </c>
      <c r="C230" s="36">
        <f>'Initial Client Information'!C230</f>
        <v>0</v>
      </c>
      <c r="D230" s="85">
        <f>'Initial Client Information'!D230</f>
        <v>0</v>
      </c>
      <c r="E230" s="35">
        <f>'Initial Client Information'!E230</f>
        <v>0</v>
      </c>
      <c r="F230" s="122"/>
      <c r="G230" s="89"/>
      <c r="H230" s="34"/>
    </row>
    <row r="231" spans="1:8" ht="50.1" customHeight="1" x14ac:dyDescent="0.25">
      <c r="A231" s="1">
        <f t="shared" si="3"/>
        <v>219</v>
      </c>
      <c r="B231" s="84">
        <f>'Initial Client Information'!B231</f>
        <v>0</v>
      </c>
      <c r="C231" s="36">
        <f>'Initial Client Information'!C231</f>
        <v>0</v>
      </c>
      <c r="D231" s="85">
        <f>'Initial Client Information'!D231</f>
        <v>0</v>
      </c>
      <c r="E231" s="35">
        <f>'Initial Client Information'!E231</f>
        <v>0</v>
      </c>
      <c r="F231" s="122"/>
      <c r="G231" s="89"/>
      <c r="H231" s="34"/>
    </row>
    <row r="232" spans="1:8" ht="50.1" customHeight="1" x14ac:dyDescent="0.25">
      <c r="A232" s="1">
        <f t="shared" si="3"/>
        <v>220</v>
      </c>
      <c r="B232" s="84">
        <f>'Initial Client Information'!B232</f>
        <v>0</v>
      </c>
      <c r="C232" s="36">
        <f>'Initial Client Information'!C232</f>
        <v>0</v>
      </c>
      <c r="D232" s="85">
        <f>'Initial Client Information'!D232</f>
        <v>0</v>
      </c>
      <c r="E232" s="35">
        <f>'Initial Client Information'!E232</f>
        <v>0</v>
      </c>
      <c r="F232" s="122"/>
      <c r="G232" s="89"/>
      <c r="H232" s="34"/>
    </row>
    <row r="233" spans="1:8" ht="50.1" customHeight="1" x14ac:dyDescent="0.25">
      <c r="A233" s="1">
        <f t="shared" si="3"/>
        <v>221</v>
      </c>
      <c r="B233" s="84">
        <f>'Initial Client Information'!B233</f>
        <v>0</v>
      </c>
      <c r="C233" s="36">
        <f>'Initial Client Information'!C233</f>
        <v>0</v>
      </c>
      <c r="D233" s="85">
        <f>'Initial Client Information'!D233</f>
        <v>0</v>
      </c>
      <c r="E233" s="35">
        <f>'Initial Client Information'!E233</f>
        <v>0</v>
      </c>
      <c r="F233" s="122"/>
      <c r="G233" s="89"/>
      <c r="H233" s="34"/>
    </row>
    <row r="234" spans="1:8" ht="50.1" customHeight="1" x14ac:dyDescent="0.25">
      <c r="A234" s="1">
        <f t="shared" si="3"/>
        <v>222</v>
      </c>
      <c r="B234" s="84">
        <f>'Initial Client Information'!B234</f>
        <v>0</v>
      </c>
      <c r="C234" s="36">
        <f>'Initial Client Information'!C234</f>
        <v>0</v>
      </c>
      <c r="D234" s="85">
        <f>'Initial Client Information'!D234</f>
        <v>0</v>
      </c>
      <c r="E234" s="35">
        <f>'Initial Client Information'!E234</f>
        <v>0</v>
      </c>
      <c r="F234" s="122"/>
      <c r="G234" s="89"/>
      <c r="H234" s="34"/>
    </row>
    <row r="235" spans="1:8" ht="50.1" customHeight="1" x14ac:dyDescent="0.25">
      <c r="A235" s="1">
        <f t="shared" si="3"/>
        <v>223</v>
      </c>
      <c r="B235" s="84">
        <f>'Initial Client Information'!B235</f>
        <v>0</v>
      </c>
      <c r="C235" s="36">
        <f>'Initial Client Information'!C235</f>
        <v>0</v>
      </c>
      <c r="D235" s="85">
        <f>'Initial Client Information'!D235</f>
        <v>0</v>
      </c>
      <c r="E235" s="35">
        <f>'Initial Client Information'!E235</f>
        <v>0</v>
      </c>
      <c r="F235" s="122"/>
      <c r="G235" s="89"/>
      <c r="H235" s="34"/>
    </row>
    <row r="236" spans="1:8" ht="50.1" customHeight="1" x14ac:dyDescent="0.25">
      <c r="A236" s="1">
        <f t="shared" si="3"/>
        <v>224</v>
      </c>
      <c r="B236" s="84">
        <f>'Initial Client Information'!B236</f>
        <v>0</v>
      </c>
      <c r="C236" s="36">
        <f>'Initial Client Information'!C236</f>
        <v>0</v>
      </c>
      <c r="D236" s="85">
        <f>'Initial Client Information'!D236</f>
        <v>0</v>
      </c>
      <c r="E236" s="35">
        <f>'Initial Client Information'!E236</f>
        <v>0</v>
      </c>
      <c r="F236" s="122"/>
      <c r="G236" s="89"/>
      <c r="H236" s="34"/>
    </row>
    <row r="237" spans="1:8" ht="50.1" customHeight="1" x14ac:dyDescent="0.25">
      <c r="A237" s="1">
        <f t="shared" si="3"/>
        <v>225</v>
      </c>
      <c r="B237" s="84">
        <f>'Initial Client Information'!B237</f>
        <v>0</v>
      </c>
      <c r="C237" s="36">
        <f>'Initial Client Information'!C237</f>
        <v>0</v>
      </c>
      <c r="D237" s="85">
        <f>'Initial Client Information'!D237</f>
        <v>0</v>
      </c>
      <c r="E237" s="35">
        <f>'Initial Client Information'!E237</f>
        <v>0</v>
      </c>
      <c r="F237" s="122"/>
      <c r="G237" s="89"/>
      <c r="H237" s="34"/>
    </row>
    <row r="238" spans="1:8" ht="50.1" customHeight="1" x14ac:dyDescent="0.25">
      <c r="A238" s="1">
        <f t="shared" si="3"/>
        <v>226</v>
      </c>
      <c r="B238" s="84">
        <f>'Initial Client Information'!B238</f>
        <v>0</v>
      </c>
      <c r="C238" s="36">
        <f>'Initial Client Information'!C238</f>
        <v>0</v>
      </c>
      <c r="D238" s="85">
        <f>'Initial Client Information'!D238</f>
        <v>0</v>
      </c>
      <c r="E238" s="35">
        <f>'Initial Client Information'!E238</f>
        <v>0</v>
      </c>
      <c r="F238" s="122"/>
      <c r="G238" s="89"/>
      <c r="H238" s="34"/>
    </row>
    <row r="239" spans="1:8" ht="50.1" customHeight="1" x14ac:dyDescent="0.25">
      <c r="A239" s="1">
        <f t="shared" si="3"/>
        <v>227</v>
      </c>
      <c r="B239" s="84">
        <f>'Initial Client Information'!B239</f>
        <v>0</v>
      </c>
      <c r="C239" s="36">
        <f>'Initial Client Information'!C239</f>
        <v>0</v>
      </c>
      <c r="D239" s="85">
        <f>'Initial Client Information'!D239</f>
        <v>0</v>
      </c>
      <c r="E239" s="35">
        <f>'Initial Client Information'!E239</f>
        <v>0</v>
      </c>
      <c r="F239" s="122"/>
      <c r="G239" s="89"/>
      <c r="H239" s="34"/>
    </row>
    <row r="240" spans="1:8" ht="50.1" customHeight="1" x14ac:dyDescent="0.25">
      <c r="A240" s="1">
        <f t="shared" si="3"/>
        <v>228</v>
      </c>
      <c r="B240" s="84">
        <f>'Initial Client Information'!B240</f>
        <v>0</v>
      </c>
      <c r="C240" s="36">
        <f>'Initial Client Information'!C240</f>
        <v>0</v>
      </c>
      <c r="D240" s="85">
        <f>'Initial Client Information'!D240</f>
        <v>0</v>
      </c>
      <c r="E240" s="35">
        <f>'Initial Client Information'!E240</f>
        <v>0</v>
      </c>
      <c r="F240" s="122"/>
      <c r="G240" s="89"/>
      <c r="H240" s="34"/>
    </row>
    <row r="241" spans="1:8" ht="50.1" customHeight="1" x14ac:dyDescent="0.25">
      <c r="A241" s="1">
        <f t="shared" si="3"/>
        <v>229</v>
      </c>
      <c r="B241" s="84">
        <f>'Initial Client Information'!B241</f>
        <v>0</v>
      </c>
      <c r="C241" s="36">
        <f>'Initial Client Information'!C241</f>
        <v>0</v>
      </c>
      <c r="D241" s="85">
        <f>'Initial Client Information'!D241</f>
        <v>0</v>
      </c>
      <c r="E241" s="35">
        <f>'Initial Client Information'!E241</f>
        <v>0</v>
      </c>
      <c r="F241" s="122"/>
      <c r="G241" s="89"/>
      <c r="H241" s="34"/>
    </row>
    <row r="242" spans="1:8" ht="50.1" customHeight="1" x14ac:dyDescent="0.25">
      <c r="A242" s="1">
        <f t="shared" si="3"/>
        <v>230</v>
      </c>
      <c r="B242" s="84">
        <f>'Initial Client Information'!B242</f>
        <v>0</v>
      </c>
      <c r="C242" s="36">
        <f>'Initial Client Information'!C242</f>
        <v>0</v>
      </c>
      <c r="D242" s="85">
        <f>'Initial Client Information'!D242</f>
        <v>0</v>
      </c>
      <c r="E242" s="35">
        <f>'Initial Client Information'!E242</f>
        <v>0</v>
      </c>
      <c r="F242" s="122"/>
      <c r="G242" s="89"/>
      <c r="H242" s="34"/>
    </row>
    <row r="243" spans="1:8" ht="50.1" customHeight="1" x14ac:dyDescent="0.25">
      <c r="A243" s="1">
        <f t="shared" si="3"/>
        <v>231</v>
      </c>
      <c r="B243" s="84">
        <f>'Initial Client Information'!B243</f>
        <v>0</v>
      </c>
      <c r="C243" s="36">
        <f>'Initial Client Information'!C243</f>
        <v>0</v>
      </c>
      <c r="D243" s="85">
        <f>'Initial Client Information'!D243</f>
        <v>0</v>
      </c>
      <c r="E243" s="35">
        <f>'Initial Client Information'!E243</f>
        <v>0</v>
      </c>
      <c r="F243" s="122"/>
      <c r="G243" s="89"/>
      <c r="H243" s="34"/>
    </row>
    <row r="244" spans="1:8" ht="50.1" customHeight="1" x14ac:dyDescent="0.25">
      <c r="A244" s="1">
        <f t="shared" si="3"/>
        <v>232</v>
      </c>
      <c r="B244" s="84">
        <f>'Initial Client Information'!B244</f>
        <v>0</v>
      </c>
      <c r="C244" s="36">
        <f>'Initial Client Information'!C244</f>
        <v>0</v>
      </c>
      <c r="D244" s="85">
        <f>'Initial Client Information'!D244</f>
        <v>0</v>
      </c>
      <c r="E244" s="35">
        <f>'Initial Client Information'!E244</f>
        <v>0</v>
      </c>
      <c r="F244" s="122"/>
      <c r="G244" s="89"/>
      <c r="H244" s="34"/>
    </row>
    <row r="245" spans="1:8" ht="50.1" customHeight="1" x14ac:dyDescent="0.25">
      <c r="A245" s="1">
        <f t="shared" si="3"/>
        <v>233</v>
      </c>
      <c r="B245" s="84">
        <f>'Initial Client Information'!B245</f>
        <v>0</v>
      </c>
      <c r="C245" s="36">
        <f>'Initial Client Information'!C245</f>
        <v>0</v>
      </c>
      <c r="D245" s="85">
        <f>'Initial Client Information'!D245</f>
        <v>0</v>
      </c>
      <c r="E245" s="35">
        <f>'Initial Client Information'!E245</f>
        <v>0</v>
      </c>
      <c r="F245" s="122"/>
      <c r="G245" s="89"/>
      <c r="H245" s="34"/>
    </row>
    <row r="246" spans="1:8" ht="50.1" customHeight="1" x14ac:dyDescent="0.25">
      <c r="A246" s="1">
        <f t="shared" si="3"/>
        <v>234</v>
      </c>
      <c r="B246" s="84">
        <f>'Initial Client Information'!B246</f>
        <v>0</v>
      </c>
      <c r="C246" s="36">
        <f>'Initial Client Information'!C246</f>
        <v>0</v>
      </c>
      <c r="D246" s="85">
        <f>'Initial Client Information'!D246</f>
        <v>0</v>
      </c>
      <c r="E246" s="35">
        <f>'Initial Client Information'!E246</f>
        <v>0</v>
      </c>
      <c r="F246" s="122"/>
      <c r="G246" s="89"/>
      <c r="H246" s="34"/>
    </row>
    <row r="247" spans="1:8" ht="50.1" customHeight="1" x14ac:dyDescent="0.25">
      <c r="A247" s="1">
        <f t="shared" si="3"/>
        <v>235</v>
      </c>
      <c r="B247" s="84">
        <f>'Initial Client Information'!B247</f>
        <v>0</v>
      </c>
      <c r="C247" s="36">
        <f>'Initial Client Information'!C247</f>
        <v>0</v>
      </c>
      <c r="D247" s="85">
        <f>'Initial Client Information'!D247</f>
        <v>0</v>
      </c>
      <c r="E247" s="35">
        <f>'Initial Client Information'!E247</f>
        <v>0</v>
      </c>
      <c r="F247" s="122"/>
      <c r="G247" s="89"/>
      <c r="H247" s="34"/>
    </row>
    <row r="248" spans="1:8" ht="50.1" customHeight="1" x14ac:dyDescent="0.25">
      <c r="A248" s="1">
        <f t="shared" si="3"/>
        <v>236</v>
      </c>
      <c r="B248" s="84">
        <f>'Initial Client Information'!B248</f>
        <v>0</v>
      </c>
      <c r="C248" s="36">
        <f>'Initial Client Information'!C248</f>
        <v>0</v>
      </c>
      <c r="D248" s="85">
        <f>'Initial Client Information'!D248</f>
        <v>0</v>
      </c>
      <c r="E248" s="35">
        <f>'Initial Client Information'!E248</f>
        <v>0</v>
      </c>
      <c r="F248" s="122"/>
      <c r="G248" s="89"/>
      <c r="H248" s="34"/>
    </row>
    <row r="249" spans="1:8" ht="50.1" customHeight="1" x14ac:dyDescent="0.25">
      <c r="A249" s="1">
        <f t="shared" si="3"/>
        <v>237</v>
      </c>
      <c r="B249" s="84">
        <f>'Initial Client Information'!B249</f>
        <v>0</v>
      </c>
      <c r="C249" s="36">
        <f>'Initial Client Information'!C249</f>
        <v>0</v>
      </c>
      <c r="D249" s="85">
        <f>'Initial Client Information'!D249</f>
        <v>0</v>
      </c>
      <c r="E249" s="35">
        <f>'Initial Client Information'!E249</f>
        <v>0</v>
      </c>
      <c r="F249" s="122"/>
      <c r="G249" s="89"/>
      <c r="H249" s="34"/>
    </row>
    <row r="250" spans="1:8" ht="50.1" customHeight="1" x14ac:dyDescent="0.25">
      <c r="A250" s="1">
        <f t="shared" si="3"/>
        <v>238</v>
      </c>
      <c r="B250" s="84">
        <f>'Initial Client Information'!B250</f>
        <v>0</v>
      </c>
      <c r="C250" s="36">
        <f>'Initial Client Information'!C250</f>
        <v>0</v>
      </c>
      <c r="D250" s="85">
        <f>'Initial Client Information'!D250</f>
        <v>0</v>
      </c>
      <c r="E250" s="35">
        <f>'Initial Client Information'!E250</f>
        <v>0</v>
      </c>
      <c r="F250" s="122"/>
      <c r="G250" s="89"/>
      <c r="H250" s="34"/>
    </row>
    <row r="251" spans="1:8" ht="50.1" customHeight="1" x14ac:dyDescent="0.25">
      <c r="A251" s="1">
        <f t="shared" si="3"/>
        <v>239</v>
      </c>
      <c r="B251" s="84">
        <f>'Initial Client Information'!B251</f>
        <v>0</v>
      </c>
      <c r="C251" s="36">
        <f>'Initial Client Information'!C251</f>
        <v>0</v>
      </c>
      <c r="D251" s="85">
        <f>'Initial Client Information'!D251</f>
        <v>0</v>
      </c>
      <c r="E251" s="35">
        <f>'Initial Client Information'!E251</f>
        <v>0</v>
      </c>
      <c r="F251" s="122"/>
      <c r="G251" s="89"/>
      <c r="H251" s="34"/>
    </row>
    <row r="252" spans="1:8" ht="50.1" customHeight="1" x14ac:dyDescent="0.25">
      <c r="A252" s="1">
        <f t="shared" si="3"/>
        <v>240</v>
      </c>
      <c r="B252" s="84">
        <f>'Initial Client Information'!B252</f>
        <v>0</v>
      </c>
      <c r="C252" s="36">
        <f>'Initial Client Information'!C252</f>
        <v>0</v>
      </c>
      <c r="D252" s="85">
        <f>'Initial Client Information'!D252</f>
        <v>0</v>
      </c>
      <c r="E252" s="35">
        <f>'Initial Client Information'!E252</f>
        <v>0</v>
      </c>
      <c r="F252" s="122"/>
      <c r="G252" s="89"/>
      <c r="H252" s="34"/>
    </row>
    <row r="253" spans="1:8" ht="50.1" customHeight="1" x14ac:dyDescent="0.25">
      <c r="A253" s="1">
        <f t="shared" si="3"/>
        <v>241</v>
      </c>
      <c r="B253" s="84">
        <f>'Initial Client Information'!B253</f>
        <v>0</v>
      </c>
      <c r="C253" s="36">
        <f>'Initial Client Information'!C253</f>
        <v>0</v>
      </c>
      <c r="D253" s="85">
        <f>'Initial Client Information'!D253</f>
        <v>0</v>
      </c>
      <c r="E253" s="35">
        <f>'Initial Client Information'!E253</f>
        <v>0</v>
      </c>
      <c r="F253" s="122"/>
      <c r="G253" s="89"/>
      <c r="H253" s="34"/>
    </row>
    <row r="254" spans="1:8" ht="50.1" customHeight="1" x14ac:dyDescent="0.25">
      <c r="A254" s="1">
        <f t="shared" si="3"/>
        <v>242</v>
      </c>
      <c r="B254" s="84">
        <f>'Initial Client Information'!B254</f>
        <v>0</v>
      </c>
      <c r="C254" s="36">
        <f>'Initial Client Information'!C254</f>
        <v>0</v>
      </c>
      <c r="D254" s="85">
        <f>'Initial Client Information'!D254</f>
        <v>0</v>
      </c>
      <c r="E254" s="35">
        <f>'Initial Client Information'!E254</f>
        <v>0</v>
      </c>
      <c r="F254" s="122"/>
      <c r="G254" s="89"/>
      <c r="H254" s="34"/>
    </row>
    <row r="255" spans="1:8" ht="50.1" customHeight="1" x14ac:dyDescent="0.25">
      <c r="A255" s="1">
        <f t="shared" si="3"/>
        <v>243</v>
      </c>
      <c r="B255" s="84">
        <f>'Initial Client Information'!B255</f>
        <v>0</v>
      </c>
      <c r="C255" s="36">
        <f>'Initial Client Information'!C255</f>
        <v>0</v>
      </c>
      <c r="D255" s="85">
        <f>'Initial Client Information'!D255</f>
        <v>0</v>
      </c>
      <c r="E255" s="35">
        <f>'Initial Client Information'!E255</f>
        <v>0</v>
      </c>
      <c r="F255" s="122"/>
      <c r="G255" s="89"/>
      <c r="H255" s="34"/>
    </row>
    <row r="256" spans="1:8" ht="50.1" customHeight="1" x14ac:dyDescent="0.25">
      <c r="A256" s="1">
        <f t="shared" si="3"/>
        <v>244</v>
      </c>
      <c r="B256" s="84">
        <f>'Initial Client Information'!B256</f>
        <v>0</v>
      </c>
      <c r="C256" s="36">
        <f>'Initial Client Information'!C256</f>
        <v>0</v>
      </c>
      <c r="D256" s="85">
        <f>'Initial Client Information'!D256</f>
        <v>0</v>
      </c>
      <c r="E256" s="35">
        <f>'Initial Client Information'!E256</f>
        <v>0</v>
      </c>
      <c r="F256" s="122"/>
      <c r="G256" s="89"/>
      <c r="H256" s="34"/>
    </row>
    <row r="257" spans="1:8" ht="50.1" customHeight="1" x14ac:dyDescent="0.25">
      <c r="A257" s="1">
        <f t="shared" si="3"/>
        <v>245</v>
      </c>
      <c r="B257" s="84">
        <f>'Initial Client Information'!B257</f>
        <v>0</v>
      </c>
      <c r="C257" s="36">
        <f>'Initial Client Information'!C257</f>
        <v>0</v>
      </c>
      <c r="D257" s="85">
        <f>'Initial Client Information'!D257</f>
        <v>0</v>
      </c>
      <c r="E257" s="35">
        <f>'Initial Client Information'!E257</f>
        <v>0</v>
      </c>
      <c r="F257" s="122"/>
      <c r="G257" s="89"/>
      <c r="H257" s="34"/>
    </row>
    <row r="258" spans="1:8" ht="50.1" customHeight="1" x14ac:dyDescent="0.25">
      <c r="A258" s="1">
        <f t="shared" si="3"/>
        <v>246</v>
      </c>
      <c r="B258" s="84">
        <f>'Initial Client Information'!B258</f>
        <v>0</v>
      </c>
      <c r="C258" s="36">
        <f>'Initial Client Information'!C258</f>
        <v>0</v>
      </c>
      <c r="D258" s="85">
        <f>'Initial Client Information'!D258</f>
        <v>0</v>
      </c>
      <c r="E258" s="35">
        <f>'Initial Client Information'!E258</f>
        <v>0</v>
      </c>
      <c r="F258" s="122"/>
      <c r="G258" s="89"/>
      <c r="H258" s="34"/>
    </row>
    <row r="259" spans="1:8" ht="50.1" customHeight="1" x14ac:dyDescent="0.25">
      <c r="A259" s="1">
        <f t="shared" si="3"/>
        <v>247</v>
      </c>
      <c r="B259" s="84">
        <f>'Initial Client Information'!B259</f>
        <v>0</v>
      </c>
      <c r="C259" s="36">
        <f>'Initial Client Information'!C259</f>
        <v>0</v>
      </c>
      <c r="D259" s="85">
        <f>'Initial Client Information'!D259</f>
        <v>0</v>
      </c>
      <c r="E259" s="35">
        <f>'Initial Client Information'!E259</f>
        <v>0</v>
      </c>
      <c r="F259" s="122"/>
      <c r="G259" s="89"/>
      <c r="H259" s="34"/>
    </row>
    <row r="260" spans="1:8" ht="50.1" customHeight="1" x14ac:dyDescent="0.25">
      <c r="A260" s="1">
        <f t="shared" si="3"/>
        <v>248</v>
      </c>
      <c r="B260" s="84">
        <f>'Initial Client Information'!B260</f>
        <v>0</v>
      </c>
      <c r="C260" s="36">
        <f>'Initial Client Information'!C260</f>
        <v>0</v>
      </c>
      <c r="D260" s="85">
        <f>'Initial Client Information'!D260</f>
        <v>0</v>
      </c>
      <c r="E260" s="35">
        <f>'Initial Client Information'!E260</f>
        <v>0</v>
      </c>
      <c r="F260" s="122"/>
      <c r="G260" s="89"/>
      <c r="H260" s="34"/>
    </row>
    <row r="261" spans="1:8" ht="50.1" customHeight="1" x14ac:dyDescent="0.25">
      <c r="A261" s="1">
        <f t="shared" si="3"/>
        <v>249</v>
      </c>
      <c r="B261" s="84">
        <f>'Initial Client Information'!B261</f>
        <v>0</v>
      </c>
      <c r="C261" s="36">
        <f>'Initial Client Information'!C261</f>
        <v>0</v>
      </c>
      <c r="D261" s="85">
        <f>'Initial Client Information'!D261</f>
        <v>0</v>
      </c>
      <c r="E261" s="35">
        <f>'Initial Client Information'!E261</f>
        <v>0</v>
      </c>
      <c r="F261" s="122"/>
      <c r="G261" s="89"/>
      <c r="H261" s="34"/>
    </row>
    <row r="262" spans="1:8" ht="50.1" customHeight="1" x14ac:dyDescent="0.25">
      <c r="A262" s="1">
        <f t="shared" si="3"/>
        <v>250</v>
      </c>
      <c r="B262" s="84">
        <f>'Initial Client Information'!B262</f>
        <v>0</v>
      </c>
      <c r="C262" s="36">
        <f>'Initial Client Information'!C262</f>
        <v>0</v>
      </c>
      <c r="D262" s="85">
        <f>'Initial Client Information'!D262</f>
        <v>0</v>
      </c>
      <c r="E262" s="35">
        <f>'Initial Client Information'!E262</f>
        <v>0</v>
      </c>
      <c r="F262" s="122"/>
      <c r="G262" s="89"/>
      <c r="H262" s="34"/>
    </row>
    <row r="263" spans="1:8" ht="50.1" customHeight="1" x14ac:dyDescent="0.25">
      <c r="A263" s="1">
        <f t="shared" si="3"/>
        <v>251</v>
      </c>
      <c r="B263" s="84">
        <f>'Initial Client Information'!B263</f>
        <v>0</v>
      </c>
      <c r="C263" s="36">
        <f>'Initial Client Information'!C263</f>
        <v>0</v>
      </c>
      <c r="D263" s="85">
        <f>'Initial Client Information'!D263</f>
        <v>0</v>
      </c>
      <c r="E263" s="35">
        <f>'Initial Client Information'!E263</f>
        <v>0</v>
      </c>
      <c r="F263" s="122"/>
      <c r="G263" s="89"/>
      <c r="H263" s="34"/>
    </row>
    <row r="264" spans="1:8" ht="50.1" customHeight="1" x14ac:dyDescent="0.25">
      <c r="A264" s="1">
        <f t="shared" si="3"/>
        <v>252</v>
      </c>
      <c r="B264" s="84">
        <f>'Initial Client Information'!B264</f>
        <v>0</v>
      </c>
      <c r="C264" s="36">
        <f>'Initial Client Information'!C264</f>
        <v>0</v>
      </c>
      <c r="D264" s="85">
        <f>'Initial Client Information'!D264</f>
        <v>0</v>
      </c>
      <c r="E264" s="35">
        <f>'Initial Client Information'!E264</f>
        <v>0</v>
      </c>
      <c r="F264" s="122"/>
      <c r="G264" s="89"/>
      <c r="H264" s="34"/>
    </row>
    <row r="265" spans="1:8" ht="50.1" customHeight="1" x14ac:dyDescent="0.25">
      <c r="A265" s="1">
        <f t="shared" si="3"/>
        <v>253</v>
      </c>
      <c r="B265" s="84">
        <f>'Initial Client Information'!B265</f>
        <v>0</v>
      </c>
      <c r="C265" s="36">
        <f>'Initial Client Information'!C265</f>
        <v>0</v>
      </c>
      <c r="D265" s="85">
        <f>'Initial Client Information'!D265</f>
        <v>0</v>
      </c>
      <c r="E265" s="35">
        <f>'Initial Client Information'!E265</f>
        <v>0</v>
      </c>
      <c r="F265" s="122"/>
      <c r="G265" s="89"/>
      <c r="H265" s="34"/>
    </row>
    <row r="266" spans="1:8" ht="50.1" customHeight="1" x14ac:dyDescent="0.25">
      <c r="A266" s="1">
        <f t="shared" si="3"/>
        <v>254</v>
      </c>
      <c r="B266" s="84">
        <f>'Initial Client Information'!B266</f>
        <v>0</v>
      </c>
      <c r="C266" s="36">
        <f>'Initial Client Information'!C266</f>
        <v>0</v>
      </c>
      <c r="D266" s="85">
        <f>'Initial Client Information'!D266</f>
        <v>0</v>
      </c>
      <c r="E266" s="35">
        <f>'Initial Client Information'!E266</f>
        <v>0</v>
      </c>
      <c r="F266" s="122"/>
      <c r="G266" s="89"/>
      <c r="H266" s="34"/>
    </row>
    <row r="267" spans="1:8" ht="50.1" customHeight="1" x14ac:dyDescent="0.25">
      <c r="A267" s="1">
        <f t="shared" si="3"/>
        <v>255</v>
      </c>
      <c r="B267" s="84">
        <f>'Initial Client Information'!B267</f>
        <v>0</v>
      </c>
      <c r="C267" s="36">
        <f>'Initial Client Information'!C267</f>
        <v>0</v>
      </c>
      <c r="D267" s="85">
        <f>'Initial Client Information'!D267</f>
        <v>0</v>
      </c>
      <c r="E267" s="35">
        <f>'Initial Client Information'!E267</f>
        <v>0</v>
      </c>
      <c r="F267" s="122"/>
      <c r="G267" s="89"/>
      <c r="H267" s="34"/>
    </row>
    <row r="268" spans="1:8" ht="50.1" customHeight="1" x14ac:dyDescent="0.25">
      <c r="A268" s="1">
        <f t="shared" si="3"/>
        <v>256</v>
      </c>
      <c r="B268" s="84">
        <f>'Initial Client Information'!B268</f>
        <v>0</v>
      </c>
      <c r="C268" s="36">
        <f>'Initial Client Information'!C268</f>
        <v>0</v>
      </c>
      <c r="D268" s="85">
        <f>'Initial Client Information'!D268</f>
        <v>0</v>
      </c>
      <c r="E268" s="35">
        <f>'Initial Client Information'!E268</f>
        <v>0</v>
      </c>
      <c r="F268" s="122"/>
      <c r="G268" s="89"/>
      <c r="H268" s="34"/>
    </row>
    <row r="269" spans="1:8" ht="50.1" customHeight="1" x14ac:dyDescent="0.25">
      <c r="A269" s="1">
        <f t="shared" si="3"/>
        <v>257</v>
      </c>
      <c r="B269" s="84">
        <f>'Initial Client Information'!B269</f>
        <v>0</v>
      </c>
      <c r="C269" s="36">
        <f>'Initial Client Information'!C269</f>
        <v>0</v>
      </c>
      <c r="D269" s="85">
        <f>'Initial Client Information'!D269</f>
        <v>0</v>
      </c>
      <c r="E269" s="35">
        <f>'Initial Client Information'!E269</f>
        <v>0</v>
      </c>
      <c r="F269" s="122"/>
      <c r="G269" s="89"/>
      <c r="H269" s="34"/>
    </row>
    <row r="270" spans="1:8" ht="50.1" customHeight="1" x14ac:dyDescent="0.25">
      <c r="A270" s="1">
        <f t="shared" si="3"/>
        <v>258</v>
      </c>
      <c r="B270" s="84">
        <f>'Initial Client Information'!B270</f>
        <v>0</v>
      </c>
      <c r="C270" s="36">
        <f>'Initial Client Information'!C270</f>
        <v>0</v>
      </c>
      <c r="D270" s="85">
        <f>'Initial Client Information'!D270</f>
        <v>0</v>
      </c>
      <c r="E270" s="35">
        <f>'Initial Client Information'!E270</f>
        <v>0</v>
      </c>
      <c r="F270" s="122"/>
      <c r="G270" s="89"/>
      <c r="H270" s="34"/>
    </row>
    <row r="271" spans="1:8" ht="50.1" customHeight="1" x14ac:dyDescent="0.25">
      <c r="A271" s="1">
        <f t="shared" si="3"/>
        <v>259</v>
      </c>
      <c r="B271" s="84">
        <f>'Initial Client Information'!B271</f>
        <v>0</v>
      </c>
      <c r="C271" s="36">
        <f>'Initial Client Information'!C271</f>
        <v>0</v>
      </c>
      <c r="D271" s="85">
        <f>'Initial Client Information'!D271</f>
        <v>0</v>
      </c>
      <c r="E271" s="35">
        <f>'Initial Client Information'!E271</f>
        <v>0</v>
      </c>
      <c r="F271" s="122"/>
      <c r="G271" s="89"/>
      <c r="H271" s="34"/>
    </row>
    <row r="272" spans="1:8" ht="50.1" customHeight="1" x14ac:dyDescent="0.25">
      <c r="A272" s="1">
        <f t="shared" si="3"/>
        <v>260</v>
      </c>
      <c r="B272" s="84">
        <f>'Initial Client Information'!B272</f>
        <v>0</v>
      </c>
      <c r="C272" s="36">
        <f>'Initial Client Information'!C272</f>
        <v>0</v>
      </c>
      <c r="D272" s="85">
        <f>'Initial Client Information'!D272</f>
        <v>0</v>
      </c>
      <c r="E272" s="35">
        <f>'Initial Client Information'!E272</f>
        <v>0</v>
      </c>
      <c r="F272" s="122"/>
      <c r="G272" s="89"/>
      <c r="H272" s="34"/>
    </row>
    <row r="273" spans="1:8" ht="50.1" customHeight="1" x14ac:dyDescent="0.25">
      <c r="A273" s="1">
        <f t="shared" si="3"/>
        <v>261</v>
      </c>
      <c r="B273" s="84">
        <f>'Initial Client Information'!B273</f>
        <v>0</v>
      </c>
      <c r="C273" s="36">
        <f>'Initial Client Information'!C273</f>
        <v>0</v>
      </c>
      <c r="D273" s="85">
        <f>'Initial Client Information'!D273</f>
        <v>0</v>
      </c>
      <c r="E273" s="35">
        <f>'Initial Client Information'!E273</f>
        <v>0</v>
      </c>
      <c r="F273" s="122"/>
      <c r="G273" s="89"/>
      <c r="H273" s="34"/>
    </row>
    <row r="274" spans="1:8" ht="50.1" customHeight="1" x14ac:dyDescent="0.25">
      <c r="A274" s="1">
        <f t="shared" si="3"/>
        <v>262</v>
      </c>
      <c r="B274" s="84">
        <f>'Initial Client Information'!B274</f>
        <v>0</v>
      </c>
      <c r="C274" s="36">
        <f>'Initial Client Information'!C274</f>
        <v>0</v>
      </c>
      <c r="D274" s="85">
        <f>'Initial Client Information'!D274</f>
        <v>0</v>
      </c>
      <c r="E274" s="35">
        <f>'Initial Client Information'!E274</f>
        <v>0</v>
      </c>
      <c r="F274" s="122"/>
      <c r="G274" s="89"/>
      <c r="H274" s="34"/>
    </row>
    <row r="275" spans="1:8" ht="50.1" customHeight="1" x14ac:dyDescent="0.25">
      <c r="A275" s="1">
        <f t="shared" si="3"/>
        <v>263</v>
      </c>
      <c r="B275" s="84">
        <f>'Initial Client Information'!B275</f>
        <v>0</v>
      </c>
      <c r="C275" s="36">
        <f>'Initial Client Information'!C275</f>
        <v>0</v>
      </c>
      <c r="D275" s="85">
        <f>'Initial Client Information'!D275</f>
        <v>0</v>
      </c>
      <c r="E275" s="35">
        <f>'Initial Client Information'!E275</f>
        <v>0</v>
      </c>
      <c r="F275" s="122"/>
      <c r="G275" s="89"/>
      <c r="H275" s="34"/>
    </row>
    <row r="276" spans="1:8" ht="50.1" customHeight="1" x14ac:dyDescent="0.25">
      <c r="A276" s="1">
        <f t="shared" si="3"/>
        <v>264</v>
      </c>
      <c r="B276" s="84">
        <f>'Initial Client Information'!B276</f>
        <v>0</v>
      </c>
      <c r="C276" s="36">
        <f>'Initial Client Information'!C276</f>
        <v>0</v>
      </c>
      <c r="D276" s="85">
        <f>'Initial Client Information'!D276</f>
        <v>0</v>
      </c>
      <c r="E276" s="35">
        <f>'Initial Client Information'!E276</f>
        <v>0</v>
      </c>
      <c r="F276" s="122"/>
      <c r="G276" s="89"/>
      <c r="H276" s="34"/>
    </row>
    <row r="277" spans="1:8" ht="50.1" customHeight="1" x14ac:dyDescent="0.25">
      <c r="A277" s="1">
        <f t="shared" si="3"/>
        <v>265</v>
      </c>
      <c r="B277" s="84">
        <f>'Initial Client Information'!B277</f>
        <v>0</v>
      </c>
      <c r="C277" s="36">
        <f>'Initial Client Information'!C277</f>
        <v>0</v>
      </c>
      <c r="D277" s="85">
        <f>'Initial Client Information'!D277</f>
        <v>0</v>
      </c>
      <c r="E277" s="35">
        <f>'Initial Client Information'!E277</f>
        <v>0</v>
      </c>
      <c r="F277" s="122"/>
      <c r="G277" s="89"/>
      <c r="H277" s="34"/>
    </row>
    <row r="278" spans="1:8" ht="50.1" customHeight="1" x14ac:dyDescent="0.25">
      <c r="A278" s="1">
        <f t="shared" si="3"/>
        <v>266</v>
      </c>
      <c r="B278" s="84">
        <f>'Initial Client Information'!B278</f>
        <v>0</v>
      </c>
      <c r="C278" s="36">
        <f>'Initial Client Information'!C278</f>
        <v>0</v>
      </c>
      <c r="D278" s="85">
        <f>'Initial Client Information'!D278</f>
        <v>0</v>
      </c>
      <c r="E278" s="35">
        <f>'Initial Client Information'!E278</f>
        <v>0</v>
      </c>
      <c r="F278" s="122"/>
      <c r="G278" s="89"/>
      <c r="H278" s="34"/>
    </row>
    <row r="279" spans="1:8" ht="50.1" customHeight="1" x14ac:dyDescent="0.25">
      <c r="A279" s="1">
        <f t="shared" si="3"/>
        <v>267</v>
      </c>
      <c r="B279" s="84">
        <f>'Initial Client Information'!B279</f>
        <v>0</v>
      </c>
      <c r="C279" s="36">
        <f>'Initial Client Information'!C279</f>
        <v>0</v>
      </c>
      <c r="D279" s="85">
        <f>'Initial Client Information'!D279</f>
        <v>0</v>
      </c>
      <c r="E279" s="35">
        <f>'Initial Client Information'!E279</f>
        <v>0</v>
      </c>
      <c r="F279" s="122"/>
      <c r="G279" s="89"/>
      <c r="H279" s="34"/>
    </row>
    <row r="280" spans="1:8" ht="50.1" customHeight="1" x14ac:dyDescent="0.25">
      <c r="A280" s="1">
        <f t="shared" ref="A280:A343" si="4">ROW(A268)</f>
        <v>268</v>
      </c>
      <c r="B280" s="84">
        <f>'Initial Client Information'!B280</f>
        <v>0</v>
      </c>
      <c r="C280" s="36">
        <f>'Initial Client Information'!C280</f>
        <v>0</v>
      </c>
      <c r="D280" s="85">
        <f>'Initial Client Information'!D280</f>
        <v>0</v>
      </c>
      <c r="E280" s="35">
        <f>'Initial Client Information'!E280</f>
        <v>0</v>
      </c>
      <c r="F280" s="122"/>
      <c r="G280" s="89"/>
      <c r="H280" s="34"/>
    </row>
    <row r="281" spans="1:8" ht="50.1" customHeight="1" x14ac:dyDescent="0.25">
      <c r="A281" s="1">
        <f t="shared" si="4"/>
        <v>269</v>
      </c>
      <c r="B281" s="84">
        <f>'Initial Client Information'!B281</f>
        <v>0</v>
      </c>
      <c r="C281" s="36">
        <f>'Initial Client Information'!C281</f>
        <v>0</v>
      </c>
      <c r="D281" s="85">
        <f>'Initial Client Information'!D281</f>
        <v>0</v>
      </c>
      <c r="E281" s="35">
        <f>'Initial Client Information'!E281</f>
        <v>0</v>
      </c>
      <c r="F281" s="122"/>
      <c r="G281" s="89"/>
      <c r="H281" s="34"/>
    </row>
    <row r="282" spans="1:8" ht="50.1" customHeight="1" x14ac:dyDescent="0.25">
      <c r="A282" s="1">
        <f t="shared" si="4"/>
        <v>270</v>
      </c>
      <c r="B282" s="84">
        <f>'Initial Client Information'!B282</f>
        <v>0</v>
      </c>
      <c r="C282" s="36">
        <f>'Initial Client Information'!C282</f>
        <v>0</v>
      </c>
      <c r="D282" s="85">
        <f>'Initial Client Information'!D282</f>
        <v>0</v>
      </c>
      <c r="E282" s="35">
        <f>'Initial Client Information'!E282</f>
        <v>0</v>
      </c>
      <c r="F282" s="122"/>
      <c r="G282" s="89"/>
      <c r="H282" s="34"/>
    </row>
    <row r="283" spans="1:8" ht="50.1" customHeight="1" x14ac:dyDescent="0.25">
      <c r="A283" s="1">
        <f t="shared" si="4"/>
        <v>271</v>
      </c>
      <c r="B283" s="84">
        <f>'Initial Client Information'!B283</f>
        <v>0</v>
      </c>
      <c r="C283" s="36">
        <f>'Initial Client Information'!C283</f>
        <v>0</v>
      </c>
      <c r="D283" s="85">
        <f>'Initial Client Information'!D283</f>
        <v>0</v>
      </c>
      <c r="E283" s="35">
        <f>'Initial Client Information'!E283</f>
        <v>0</v>
      </c>
      <c r="F283" s="122"/>
      <c r="G283" s="89"/>
      <c r="H283" s="34"/>
    </row>
    <row r="284" spans="1:8" ht="50.1" customHeight="1" x14ac:dyDescent="0.25">
      <c r="A284" s="1">
        <f t="shared" si="4"/>
        <v>272</v>
      </c>
      <c r="B284" s="84">
        <f>'Initial Client Information'!B284</f>
        <v>0</v>
      </c>
      <c r="C284" s="36">
        <f>'Initial Client Information'!C284</f>
        <v>0</v>
      </c>
      <c r="D284" s="85">
        <f>'Initial Client Information'!D284</f>
        <v>0</v>
      </c>
      <c r="E284" s="35">
        <f>'Initial Client Information'!E284</f>
        <v>0</v>
      </c>
      <c r="F284" s="122"/>
      <c r="G284" s="89"/>
      <c r="H284" s="34"/>
    </row>
    <row r="285" spans="1:8" ht="50.1" customHeight="1" x14ac:dyDescent="0.25">
      <c r="A285" s="1">
        <f t="shared" si="4"/>
        <v>273</v>
      </c>
      <c r="B285" s="84">
        <f>'Initial Client Information'!B285</f>
        <v>0</v>
      </c>
      <c r="C285" s="36">
        <f>'Initial Client Information'!C285</f>
        <v>0</v>
      </c>
      <c r="D285" s="85">
        <f>'Initial Client Information'!D285</f>
        <v>0</v>
      </c>
      <c r="E285" s="35">
        <f>'Initial Client Information'!E285</f>
        <v>0</v>
      </c>
      <c r="F285" s="122"/>
      <c r="G285" s="89"/>
      <c r="H285" s="34"/>
    </row>
    <row r="286" spans="1:8" ht="50.1" customHeight="1" x14ac:dyDescent="0.25">
      <c r="A286" s="1">
        <f t="shared" si="4"/>
        <v>274</v>
      </c>
      <c r="B286" s="84">
        <f>'Initial Client Information'!B286</f>
        <v>0</v>
      </c>
      <c r="C286" s="36">
        <f>'Initial Client Information'!C286</f>
        <v>0</v>
      </c>
      <c r="D286" s="85">
        <f>'Initial Client Information'!D286</f>
        <v>0</v>
      </c>
      <c r="E286" s="35">
        <f>'Initial Client Information'!E286</f>
        <v>0</v>
      </c>
      <c r="F286" s="122"/>
      <c r="G286" s="89"/>
      <c r="H286" s="34"/>
    </row>
    <row r="287" spans="1:8" ht="50.1" customHeight="1" x14ac:dyDescent="0.25">
      <c r="A287" s="1">
        <f t="shared" si="4"/>
        <v>275</v>
      </c>
      <c r="B287" s="84">
        <f>'Initial Client Information'!B287</f>
        <v>0</v>
      </c>
      <c r="C287" s="36">
        <f>'Initial Client Information'!C287</f>
        <v>0</v>
      </c>
      <c r="D287" s="85">
        <f>'Initial Client Information'!D287</f>
        <v>0</v>
      </c>
      <c r="E287" s="35">
        <f>'Initial Client Information'!E287</f>
        <v>0</v>
      </c>
      <c r="F287" s="122"/>
      <c r="G287" s="89"/>
      <c r="H287" s="34"/>
    </row>
    <row r="288" spans="1:8" ht="50.1" customHeight="1" x14ac:dyDescent="0.25">
      <c r="A288" s="1">
        <f t="shared" si="4"/>
        <v>276</v>
      </c>
      <c r="B288" s="84">
        <f>'Initial Client Information'!B288</f>
        <v>0</v>
      </c>
      <c r="C288" s="36">
        <f>'Initial Client Information'!C288</f>
        <v>0</v>
      </c>
      <c r="D288" s="85">
        <f>'Initial Client Information'!D288</f>
        <v>0</v>
      </c>
      <c r="E288" s="35">
        <f>'Initial Client Information'!E288</f>
        <v>0</v>
      </c>
      <c r="F288" s="122"/>
      <c r="G288" s="89"/>
      <c r="H288" s="34"/>
    </row>
    <row r="289" spans="1:8" ht="50.1" customHeight="1" x14ac:dyDescent="0.25">
      <c r="A289" s="1">
        <f t="shared" si="4"/>
        <v>277</v>
      </c>
      <c r="B289" s="84">
        <f>'Initial Client Information'!B289</f>
        <v>0</v>
      </c>
      <c r="C289" s="36">
        <f>'Initial Client Information'!C289</f>
        <v>0</v>
      </c>
      <c r="D289" s="85">
        <f>'Initial Client Information'!D289</f>
        <v>0</v>
      </c>
      <c r="E289" s="35">
        <f>'Initial Client Information'!E289</f>
        <v>0</v>
      </c>
      <c r="F289" s="122"/>
      <c r="G289" s="89"/>
      <c r="H289" s="34"/>
    </row>
    <row r="290" spans="1:8" ht="50.1" customHeight="1" x14ac:dyDescent="0.25">
      <c r="A290" s="1">
        <f t="shared" si="4"/>
        <v>278</v>
      </c>
      <c r="B290" s="84">
        <f>'Initial Client Information'!B290</f>
        <v>0</v>
      </c>
      <c r="C290" s="36">
        <f>'Initial Client Information'!C290</f>
        <v>0</v>
      </c>
      <c r="D290" s="85">
        <f>'Initial Client Information'!D290</f>
        <v>0</v>
      </c>
      <c r="E290" s="35">
        <f>'Initial Client Information'!E290</f>
        <v>0</v>
      </c>
      <c r="F290" s="122"/>
      <c r="G290" s="89"/>
      <c r="H290" s="34"/>
    </row>
    <row r="291" spans="1:8" ht="50.1" customHeight="1" x14ac:dyDescent="0.25">
      <c r="A291" s="1">
        <f t="shared" si="4"/>
        <v>279</v>
      </c>
      <c r="B291" s="84">
        <f>'Initial Client Information'!B291</f>
        <v>0</v>
      </c>
      <c r="C291" s="36">
        <f>'Initial Client Information'!C291</f>
        <v>0</v>
      </c>
      <c r="D291" s="85">
        <f>'Initial Client Information'!D291</f>
        <v>0</v>
      </c>
      <c r="E291" s="35">
        <f>'Initial Client Information'!E291</f>
        <v>0</v>
      </c>
      <c r="F291" s="122"/>
      <c r="G291" s="89"/>
      <c r="H291" s="34"/>
    </row>
    <row r="292" spans="1:8" ht="50.1" customHeight="1" x14ac:dyDescent="0.25">
      <c r="A292" s="1">
        <f t="shared" si="4"/>
        <v>280</v>
      </c>
      <c r="B292" s="84">
        <f>'Initial Client Information'!B292</f>
        <v>0</v>
      </c>
      <c r="C292" s="36">
        <f>'Initial Client Information'!C292</f>
        <v>0</v>
      </c>
      <c r="D292" s="85">
        <f>'Initial Client Information'!D292</f>
        <v>0</v>
      </c>
      <c r="E292" s="35">
        <f>'Initial Client Information'!E292</f>
        <v>0</v>
      </c>
      <c r="F292" s="122"/>
      <c r="G292" s="89"/>
      <c r="H292" s="34"/>
    </row>
    <row r="293" spans="1:8" ht="50.1" customHeight="1" x14ac:dyDescent="0.25">
      <c r="A293" s="1">
        <f t="shared" si="4"/>
        <v>281</v>
      </c>
      <c r="B293" s="84">
        <f>'Initial Client Information'!B293</f>
        <v>0</v>
      </c>
      <c r="C293" s="36">
        <f>'Initial Client Information'!C293</f>
        <v>0</v>
      </c>
      <c r="D293" s="85">
        <f>'Initial Client Information'!D293</f>
        <v>0</v>
      </c>
      <c r="E293" s="35">
        <f>'Initial Client Information'!E293</f>
        <v>0</v>
      </c>
      <c r="F293" s="122"/>
      <c r="G293" s="89"/>
      <c r="H293" s="34"/>
    </row>
    <row r="294" spans="1:8" ht="50.1" customHeight="1" x14ac:dyDescent="0.25">
      <c r="A294" s="1">
        <f t="shared" si="4"/>
        <v>282</v>
      </c>
      <c r="B294" s="84">
        <f>'Initial Client Information'!B294</f>
        <v>0</v>
      </c>
      <c r="C294" s="36">
        <f>'Initial Client Information'!C294</f>
        <v>0</v>
      </c>
      <c r="D294" s="85">
        <f>'Initial Client Information'!D294</f>
        <v>0</v>
      </c>
      <c r="E294" s="35">
        <f>'Initial Client Information'!E294</f>
        <v>0</v>
      </c>
      <c r="F294" s="122"/>
      <c r="G294" s="89"/>
      <c r="H294" s="34"/>
    </row>
    <row r="295" spans="1:8" ht="50.1" customHeight="1" x14ac:dyDescent="0.25">
      <c r="A295" s="1">
        <f t="shared" si="4"/>
        <v>283</v>
      </c>
      <c r="B295" s="84">
        <f>'Initial Client Information'!B295</f>
        <v>0</v>
      </c>
      <c r="C295" s="36">
        <f>'Initial Client Information'!C295</f>
        <v>0</v>
      </c>
      <c r="D295" s="85">
        <f>'Initial Client Information'!D295</f>
        <v>0</v>
      </c>
      <c r="E295" s="35">
        <f>'Initial Client Information'!E295</f>
        <v>0</v>
      </c>
      <c r="F295" s="122"/>
      <c r="G295" s="89"/>
      <c r="H295" s="34"/>
    </row>
    <row r="296" spans="1:8" ht="50.1" customHeight="1" x14ac:dyDescent="0.25">
      <c r="A296" s="1">
        <f t="shared" si="4"/>
        <v>284</v>
      </c>
      <c r="B296" s="84">
        <f>'Initial Client Information'!B296</f>
        <v>0</v>
      </c>
      <c r="C296" s="36">
        <f>'Initial Client Information'!C296</f>
        <v>0</v>
      </c>
      <c r="D296" s="85">
        <f>'Initial Client Information'!D296</f>
        <v>0</v>
      </c>
      <c r="E296" s="35">
        <f>'Initial Client Information'!E296</f>
        <v>0</v>
      </c>
      <c r="F296" s="122"/>
      <c r="G296" s="89"/>
      <c r="H296" s="34"/>
    </row>
    <row r="297" spans="1:8" ht="50.1" customHeight="1" x14ac:dyDescent="0.25">
      <c r="A297" s="1">
        <f t="shared" si="4"/>
        <v>285</v>
      </c>
      <c r="B297" s="84">
        <f>'Initial Client Information'!B297</f>
        <v>0</v>
      </c>
      <c r="C297" s="36">
        <f>'Initial Client Information'!C297</f>
        <v>0</v>
      </c>
      <c r="D297" s="85">
        <f>'Initial Client Information'!D297</f>
        <v>0</v>
      </c>
      <c r="E297" s="35">
        <f>'Initial Client Information'!E297</f>
        <v>0</v>
      </c>
      <c r="F297" s="122"/>
      <c r="G297" s="89"/>
      <c r="H297" s="34"/>
    </row>
    <row r="298" spans="1:8" ht="50.1" customHeight="1" x14ac:dyDescent="0.25">
      <c r="A298" s="1">
        <f t="shared" si="4"/>
        <v>286</v>
      </c>
      <c r="B298" s="84">
        <f>'Initial Client Information'!B298</f>
        <v>0</v>
      </c>
      <c r="C298" s="36">
        <f>'Initial Client Information'!C298</f>
        <v>0</v>
      </c>
      <c r="D298" s="85">
        <f>'Initial Client Information'!D298</f>
        <v>0</v>
      </c>
      <c r="E298" s="35">
        <f>'Initial Client Information'!E298</f>
        <v>0</v>
      </c>
      <c r="F298" s="122"/>
      <c r="G298" s="89"/>
      <c r="H298" s="34"/>
    </row>
    <row r="299" spans="1:8" ht="50.1" customHeight="1" x14ac:dyDescent="0.25">
      <c r="A299" s="1">
        <f t="shared" si="4"/>
        <v>287</v>
      </c>
      <c r="B299" s="84">
        <f>'Initial Client Information'!B299</f>
        <v>0</v>
      </c>
      <c r="C299" s="36">
        <f>'Initial Client Information'!C299</f>
        <v>0</v>
      </c>
      <c r="D299" s="85">
        <f>'Initial Client Information'!D299</f>
        <v>0</v>
      </c>
      <c r="E299" s="35">
        <f>'Initial Client Information'!E299</f>
        <v>0</v>
      </c>
      <c r="F299" s="122"/>
      <c r="G299" s="89"/>
      <c r="H299" s="34"/>
    </row>
    <row r="300" spans="1:8" ht="50.1" customHeight="1" x14ac:dyDescent="0.25">
      <c r="A300" s="1">
        <f t="shared" si="4"/>
        <v>288</v>
      </c>
      <c r="B300" s="84">
        <f>'Initial Client Information'!B300</f>
        <v>0</v>
      </c>
      <c r="C300" s="36">
        <f>'Initial Client Information'!C300</f>
        <v>0</v>
      </c>
      <c r="D300" s="85">
        <f>'Initial Client Information'!D300</f>
        <v>0</v>
      </c>
      <c r="E300" s="35">
        <f>'Initial Client Information'!E300</f>
        <v>0</v>
      </c>
      <c r="F300" s="122"/>
      <c r="G300" s="89"/>
      <c r="H300" s="34"/>
    </row>
    <row r="301" spans="1:8" ht="50.1" customHeight="1" x14ac:dyDescent="0.25">
      <c r="A301" s="1">
        <f t="shared" si="4"/>
        <v>289</v>
      </c>
      <c r="B301" s="84">
        <f>'Initial Client Information'!B301</f>
        <v>0</v>
      </c>
      <c r="C301" s="36">
        <f>'Initial Client Information'!C301</f>
        <v>0</v>
      </c>
      <c r="D301" s="85">
        <f>'Initial Client Information'!D301</f>
        <v>0</v>
      </c>
      <c r="E301" s="35">
        <f>'Initial Client Information'!E301</f>
        <v>0</v>
      </c>
      <c r="F301" s="122"/>
      <c r="G301" s="89"/>
      <c r="H301" s="34"/>
    </row>
    <row r="302" spans="1:8" ht="50.1" customHeight="1" x14ac:dyDescent="0.25">
      <c r="A302" s="1">
        <f t="shared" si="4"/>
        <v>290</v>
      </c>
      <c r="B302" s="84">
        <f>'Initial Client Information'!B302</f>
        <v>0</v>
      </c>
      <c r="C302" s="36">
        <f>'Initial Client Information'!C302</f>
        <v>0</v>
      </c>
      <c r="D302" s="85">
        <f>'Initial Client Information'!D302</f>
        <v>0</v>
      </c>
      <c r="E302" s="35">
        <f>'Initial Client Information'!E302</f>
        <v>0</v>
      </c>
      <c r="F302" s="122"/>
      <c r="G302" s="89"/>
      <c r="H302" s="34"/>
    </row>
    <row r="303" spans="1:8" ht="50.1" customHeight="1" x14ac:dyDescent="0.25">
      <c r="A303" s="1">
        <f t="shared" si="4"/>
        <v>291</v>
      </c>
      <c r="B303" s="84">
        <f>'Initial Client Information'!B303</f>
        <v>0</v>
      </c>
      <c r="C303" s="36">
        <f>'Initial Client Information'!C303</f>
        <v>0</v>
      </c>
      <c r="D303" s="85">
        <f>'Initial Client Information'!D303</f>
        <v>0</v>
      </c>
      <c r="E303" s="35">
        <f>'Initial Client Information'!E303</f>
        <v>0</v>
      </c>
      <c r="F303" s="122"/>
      <c r="G303" s="89"/>
      <c r="H303" s="34"/>
    </row>
    <row r="304" spans="1:8" ht="50.1" customHeight="1" x14ac:dyDescent="0.25">
      <c r="A304" s="1">
        <f t="shared" si="4"/>
        <v>292</v>
      </c>
      <c r="B304" s="84">
        <f>'Initial Client Information'!B304</f>
        <v>0</v>
      </c>
      <c r="C304" s="36">
        <f>'Initial Client Information'!C304</f>
        <v>0</v>
      </c>
      <c r="D304" s="85">
        <f>'Initial Client Information'!D304</f>
        <v>0</v>
      </c>
      <c r="E304" s="35">
        <f>'Initial Client Information'!E304</f>
        <v>0</v>
      </c>
      <c r="F304" s="122"/>
      <c r="G304" s="89"/>
      <c r="H304" s="34"/>
    </row>
    <row r="305" spans="1:8" ht="50.1" customHeight="1" x14ac:dyDescent="0.25">
      <c r="A305" s="1">
        <f t="shared" si="4"/>
        <v>293</v>
      </c>
      <c r="B305" s="84">
        <f>'Initial Client Information'!B305</f>
        <v>0</v>
      </c>
      <c r="C305" s="36">
        <f>'Initial Client Information'!C305</f>
        <v>0</v>
      </c>
      <c r="D305" s="85">
        <f>'Initial Client Information'!D305</f>
        <v>0</v>
      </c>
      <c r="E305" s="35">
        <f>'Initial Client Information'!E305</f>
        <v>0</v>
      </c>
      <c r="F305" s="122"/>
      <c r="G305" s="89"/>
      <c r="H305" s="34"/>
    </row>
    <row r="306" spans="1:8" ht="50.1" customHeight="1" x14ac:dyDescent="0.25">
      <c r="A306" s="1">
        <f t="shared" si="4"/>
        <v>294</v>
      </c>
      <c r="B306" s="84">
        <f>'Initial Client Information'!B306</f>
        <v>0</v>
      </c>
      <c r="C306" s="36">
        <f>'Initial Client Information'!C306</f>
        <v>0</v>
      </c>
      <c r="D306" s="85">
        <f>'Initial Client Information'!D306</f>
        <v>0</v>
      </c>
      <c r="E306" s="35">
        <f>'Initial Client Information'!E306</f>
        <v>0</v>
      </c>
      <c r="F306" s="122"/>
      <c r="G306" s="89"/>
      <c r="H306" s="34"/>
    </row>
    <row r="307" spans="1:8" ht="50.1" customHeight="1" x14ac:dyDescent="0.25">
      <c r="A307" s="1">
        <f t="shared" si="4"/>
        <v>295</v>
      </c>
      <c r="B307" s="84">
        <f>'Initial Client Information'!B307</f>
        <v>0</v>
      </c>
      <c r="C307" s="36">
        <f>'Initial Client Information'!C307</f>
        <v>0</v>
      </c>
      <c r="D307" s="85">
        <f>'Initial Client Information'!D307</f>
        <v>0</v>
      </c>
      <c r="E307" s="35">
        <f>'Initial Client Information'!E307</f>
        <v>0</v>
      </c>
      <c r="F307" s="122"/>
      <c r="G307" s="89"/>
      <c r="H307" s="34"/>
    </row>
    <row r="308" spans="1:8" ht="50.1" customHeight="1" x14ac:dyDescent="0.25">
      <c r="A308" s="1">
        <f t="shared" si="4"/>
        <v>296</v>
      </c>
      <c r="B308" s="84">
        <f>'Initial Client Information'!B308</f>
        <v>0</v>
      </c>
      <c r="C308" s="36">
        <f>'Initial Client Information'!C308</f>
        <v>0</v>
      </c>
      <c r="D308" s="85">
        <f>'Initial Client Information'!D308</f>
        <v>0</v>
      </c>
      <c r="E308" s="35">
        <f>'Initial Client Information'!E308</f>
        <v>0</v>
      </c>
      <c r="F308" s="122"/>
      <c r="G308" s="89"/>
      <c r="H308" s="34"/>
    </row>
    <row r="309" spans="1:8" ht="50.1" customHeight="1" x14ac:dyDescent="0.25">
      <c r="A309" s="1">
        <f t="shared" si="4"/>
        <v>297</v>
      </c>
      <c r="B309" s="84">
        <f>'Initial Client Information'!B309</f>
        <v>0</v>
      </c>
      <c r="C309" s="36">
        <f>'Initial Client Information'!C309</f>
        <v>0</v>
      </c>
      <c r="D309" s="85">
        <f>'Initial Client Information'!D309</f>
        <v>0</v>
      </c>
      <c r="E309" s="35">
        <f>'Initial Client Information'!E309</f>
        <v>0</v>
      </c>
      <c r="F309" s="122"/>
      <c r="G309" s="89"/>
      <c r="H309" s="34"/>
    </row>
    <row r="310" spans="1:8" ht="50.1" customHeight="1" x14ac:dyDescent="0.25">
      <c r="A310" s="1">
        <f t="shared" si="4"/>
        <v>298</v>
      </c>
      <c r="B310" s="84">
        <f>'Initial Client Information'!B310</f>
        <v>0</v>
      </c>
      <c r="C310" s="36">
        <f>'Initial Client Information'!C310</f>
        <v>0</v>
      </c>
      <c r="D310" s="85">
        <f>'Initial Client Information'!D310</f>
        <v>0</v>
      </c>
      <c r="E310" s="35">
        <f>'Initial Client Information'!E310</f>
        <v>0</v>
      </c>
      <c r="F310" s="122"/>
      <c r="G310" s="89"/>
      <c r="H310" s="34"/>
    </row>
    <row r="311" spans="1:8" ht="50.1" customHeight="1" x14ac:dyDescent="0.25">
      <c r="A311" s="1">
        <f t="shared" si="4"/>
        <v>299</v>
      </c>
      <c r="B311" s="84">
        <f>'Initial Client Information'!B311</f>
        <v>0</v>
      </c>
      <c r="C311" s="36">
        <f>'Initial Client Information'!C311</f>
        <v>0</v>
      </c>
      <c r="D311" s="85">
        <f>'Initial Client Information'!D311</f>
        <v>0</v>
      </c>
      <c r="E311" s="35">
        <f>'Initial Client Information'!E311</f>
        <v>0</v>
      </c>
      <c r="F311" s="122"/>
      <c r="G311" s="89"/>
      <c r="H311" s="34"/>
    </row>
    <row r="312" spans="1:8" ht="50.1" customHeight="1" x14ac:dyDescent="0.25">
      <c r="A312" s="1">
        <f t="shared" si="4"/>
        <v>300</v>
      </c>
      <c r="B312" s="84">
        <f>'Initial Client Information'!B312</f>
        <v>0</v>
      </c>
      <c r="C312" s="36">
        <f>'Initial Client Information'!C312</f>
        <v>0</v>
      </c>
      <c r="D312" s="85">
        <f>'Initial Client Information'!D312</f>
        <v>0</v>
      </c>
      <c r="E312" s="35">
        <f>'Initial Client Information'!E312</f>
        <v>0</v>
      </c>
      <c r="F312" s="122"/>
      <c r="G312" s="89"/>
      <c r="H312" s="34"/>
    </row>
    <row r="313" spans="1:8" ht="50.1" customHeight="1" x14ac:dyDescent="0.25">
      <c r="A313" s="1">
        <f t="shared" si="4"/>
        <v>301</v>
      </c>
      <c r="B313" s="84">
        <f>'Initial Client Information'!B313</f>
        <v>0</v>
      </c>
      <c r="C313" s="36">
        <f>'Initial Client Information'!C313</f>
        <v>0</v>
      </c>
      <c r="D313" s="85">
        <f>'Initial Client Information'!D313</f>
        <v>0</v>
      </c>
      <c r="E313" s="35">
        <f>'Initial Client Information'!E313</f>
        <v>0</v>
      </c>
      <c r="F313" s="122"/>
      <c r="G313" s="89"/>
      <c r="H313" s="34"/>
    </row>
    <row r="314" spans="1:8" ht="50.1" customHeight="1" x14ac:dyDescent="0.25">
      <c r="A314" s="1">
        <f t="shared" si="4"/>
        <v>302</v>
      </c>
      <c r="B314" s="84">
        <f>'Initial Client Information'!B314</f>
        <v>0</v>
      </c>
      <c r="C314" s="36">
        <f>'Initial Client Information'!C314</f>
        <v>0</v>
      </c>
      <c r="D314" s="85">
        <f>'Initial Client Information'!D314</f>
        <v>0</v>
      </c>
      <c r="E314" s="35">
        <f>'Initial Client Information'!E314</f>
        <v>0</v>
      </c>
      <c r="F314" s="122"/>
      <c r="G314" s="89"/>
      <c r="H314" s="34"/>
    </row>
    <row r="315" spans="1:8" ht="50.1" customHeight="1" x14ac:dyDescent="0.25">
      <c r="A315" s="1">
        <f t="shared" si="4"/>
        <v>303</v>
      </c>
      <c r="B315" s="84">
        <f>'Initial Client Information'!B315</f>
        <v>0</v>
      </c>
      <c r="C315" s="36">
        <f>'Initial Client Information'!C315</f>
        <v>0</v>
      </c>
      <c r="D315" s="85">
        <f>'Initial Client Information'!D315</f>
        <v>0</v>
      </c>
      <c r="E315" s="35">
        <f>'Initial Client Information'!E315</f>
        <v>0</v>
      </c>
      <c r="F315" s="122"/>
      <c r="G315" s="89"/>
      <c r="H315" s="34"/>
    </row>
    <row r="316" spans="1:8" ht="50.1" customHeight="1" x14ac:dyDescent="0.25">
      <c r="A316" s="1">
        <f t="shared" si="4"/>
        <v>304</v>
      </c>
      <c r="B316" s="84">
        <f>'Initial Client Information'!B316</f>
        <v>0</v>
      </c>
      <c r="C316" s="36">
        <f>'Initial Client Information'!C316</f>
        <v>0</v>
      </c>
      <c r="D316" s="85">
        <f>'Initial Client Information'!D316</f>
        <v>0</v>
      </c>
      <c r="E316" s="35">
        <f>'Initial Client Information'!E316</f>
        <v>0</v>
      </c>
      <c r="F316" s="122"/>
      <c r="G316" s="89"/>
      <c r="H316" s="34"/>
    </row>
    <row r="317" spans="1:8" ht="50.1" customHeight="1" x14ac:dyDescent="0.25">
      <c r="A317" s="1">
        <f t="shared" si="4"/>
        <v>305</v>
      </c>
      <c r="B317" s="84">
        <f>'Initial Client Information'!B317</f>
        <v>0</v>
      </c>
      <c r="C317" s="36">
        <f>'Initial Client Information'!C317</f>
        <v>0</v>
      </c>
      <c r="D317" s="85">
        <f>'Initial Client Information'!D317</f>
        <v>0</v>
      </c>
      <c r="E317" s="35">
        <f>'Initial Client Information'!E317</f>
        <v>0</v>
      </c>
      <c r="F317" s="122"/>
      <c r="G317" s="89"/>
      <c r="H317" s="34"/>
    </row>
    <row r="318" spans="1:8" ht="50.1" customHeight="1" x14ac:dyDescent="0.25">
      <c r="A318" s="1">
        <f t="shared" si="4"/>
        <v>306</v>
      </c>
      <c r="B318" s="84">
        <f>'Initial Client Information'!B318</f>
        <v>0</v>
      </c>
      <c r="C318" s="36">
        <f>'Initial Client Information'!C318</f>
        <v>0</v>
      </c>
      <c r="D318" s="85">
        <f>'Initial Client Information'!D318</f>
        <v>0</v>
      </c>
      <c r="E318" s="35">
        <f>'Initial Client Information'!E318</f>
        <v>0</v>
      </c>
      <c r="F318" s="122"/>
      <c r="G318" s="89"/>
      <c r="H318" s="34"/>
    </row>
    <row r="319" spans="1:8" ht="50.1" customHeight="1" x14ac:dyDescent="0.25">
      <c r="A319" s="1">
        <f t="shared" si="4"/>
        <v>307</v>
      </c>
      <c r="B319" s="84">
        <f>'Initial Client Information'!B319</f>
        <v>0</v>
      </c>
      <c r="C319" s="36">
        <f>'Initial Client Information'!C319</f>
        <v>0</v>
      </c>
      <c r="D319" s="85">
        <f>'Initial Client Information'!D319</f>
        <v>0</v>
      </c>
      <c r="E319" s="35">
        <f>'Initial Client Information'!E319</f>
        <v>0</v>
      </c>
      <c r="F319" s="122"/>
      <c r="G319" s="89"/>
      <c r="H319" s="34"/>
    </row>
    <row r="320" spans="1:8" ht="50.1" customHeight="1" x14ac:dyDescent="0.25">
      <c r="A320" s="1">
        <f t="shared" si="4"/>
        <v>308</v>
      </c>
      <c r="B320" s="84">
        <f>'Initial Client Information'!B320</f>
        <v>0</v>
      </c>
      <c r="C320" s="36">
        <f>'Initial Client Information'!C320</f>
        <v>0</v>
      </c>
      <c r="D320" s="85">
        <f>'Initial Client Information'!D320</f>
        <v>0</v>
      </c>
      <c r="E320" s="35">
        <f>'Initial Client Information'!E320</f>
        <v>0</v>
      </c>
      <c r="F320" s="122"/>
      <c r="G320" s="89"/>
      <c r="H320" s="34"/>
    </row>
    <row r="321" spans="1:8" ht="50.1" customHeight="1" x14ac:dyDescent="0.25">
      <c r="A321" s="1">
        <f t="shared" si="4"/>
        <v>309</v>
      </c>
      <c r="B321" s="84">
        <f>'Initial Client Information'!B321</f>
        <v>0</v>
      </c>
      <c r="C321" s="36">
        <f>'Initial Client Information'!C321</f>
        <v>0</v>
      </c>
      <c r="D321" s="85">
        <f>'Initial Client Information'!D321</f>
        <v>0</v>
      </c>
      <c r="E321" s="35">
        <f>'Initial Client Information'!E321</f>
        <v>0</v>
      </c>
      <c r="F321" s="122"/>
      <c r="G321" s="89"/>
      <c r="H321" s="34"/>
    </row>
    <row r="322" spans="1:8" ht="50.1" customHeight="1" x14ac:dyDescent="0.25">
      <c r="A322" s="1">
        <f t="shared" si="4"/>
        <v>310</v>
      </c>
      <c r="B322" s="84">
        <f>'Initial Client Information'!B322</f>
        <v>0</v>
      </c>
      <c r="C322" s="36">
        <f>'Initial Client Information'!C322</f>
        <v>0</v>
      </c>
      <c r="D322" s="85">
        <f>'Initial Client Information'!D322</f>
        <v>0</v>
      </c>
      <c r="E322" s="35">
        <f>'Initial Client Information'!E322</f>
        <v>0</v>
      </c>
      <c r="F322" s="122"/>
      <c r="G322" s="89"/>
      <c r="H322" s="34"/>
    </row>
    <row r="323" spans="1:8" ht="50.1" customHeight="1" x14ac:dyDescent="0.25">
      <c r="A323" s="1">
        <f t="shared" si="4"/>
        <v>311</v>
      </c>
      <c r="B323" s="84">
        <f>'Initial Client Information'!B323</f>
        <v>0</v>
      </c>
      <c r="C323" s="36">
        <f>'Initial Client Information'!C323</f>
        <v>0</v>
      </c>
      <c r="D323" s="85">
        <f>'Initial Client Information'!D323</f>
        <v>0</v>
      </c>
      <c r="E323" s="35">
        <f>'Initial Client Information'!E323</f>
        <v>0</v>
      </c>
      <c r="F323" s="122"/>
      <c r="G323" s="89"/>
      <c r="H323" s="34"/>
    </row>
    <row r="324" spans="1:8" ht="50.1" customHeight="1" x14ac:dyDescent="0.25">
      <c r="A324" s="1">
        <f t="shared" si="4"/>
        <v>312</v>
      </c>
      <c r="B324" s="84">
        <f>'Initial Client Information'!B324</f>
        <v>0</v>
      </c>
      <c r="C324" s="36">
        <f>'Initial Client Information'!C324</f>
        <v>0</v>
      </c>
      <c r="D324" s="85">
        <f>'Initial Client Information'!D324</f>
        <v>0</v>
      </c>
      <c r="E324" s="35">
        <f>'Initial Client Information'!E324</f>
        <v>0</v>
      </c>
      <c r="F324" s="122"/>
      <c r="G324" s="89"/>
      <c r="H324" s="34"/>
    </row>
    <row r="325" spans="1:8" ht="50.1" customHeight="1" x14ac:dyDescent="0.25">
      <c r="A325" s="1">
        <f t="shared" si="4"/>
        <v>313</v>
      </c>
      <c r="B325" s="84">
        <f>'Initial Client Information'!B325</f>
        <v>0</v>
      </c>
      <c r="C325" s="36">
        <f>'Initial Client Information'!C325</f>
        <v>0</v>
      </c>
      <c r="D325" s="85">
        <f>'Initial Client Information'!D325</f>
        <v>0</v>
      </c>
      <c r="E325" s="35">
        <f>'Initial Client Information'!E325</f>
        <v>0</v>
      </c>
      <c r="F325" s="122"/>
      <c r="G325" s="89"/>
      <c r="H325" s="34"/>
    </row>
    <row r="326" spans="1:8" ht="50.1" customHeight="1" x14ac:dyDescent="0.25">
      <c r="A326" s="1">
        <f t="shared" si="4"/>
        <v>314</v>
      </c>
      <c r="B326" s="84">
        <f>'Initial Client Information'!B326</f>
        <v>0</v>
      </c>
      <c r="C326" s="36">
        <f>'Initial Client Information'!C326</f>
        <v>0</v>
      </c>
      <c r="D326" s="85">
        <f>'Initial Client Information'!D326</f>
        <v>0</v>
      </c>
      <c r="E326" s="35">
        <f>'Initial Client Information'!E326</f>
        <v>0</v>
      </c>
      <c r="F326" s="122"/>
      <c r="G326" s="89"/>
      <c r="H326" s="34"/>
    </row>
    <row r="327" spans="1:8" ht="50.1" customHeight="1" x14ac:dyDescent="0.25">
      <c r="A327" s="1">
        <f t="shared" si="4"/>
        <v>315</v>
      </c>
      <c r="B327" s="84">
        <f>'Initial Client Information'!B327</f>
        <v>0</v>
      </c>
      <c r="C327" s="36">
        <f>'Initial Client Information'!C327</f>
        <v>0</v>
      </c>
      <c r="D327" s="85">
        <f>'Initial Client Information'!D327</f>
        <v>0</v>
      </c>
      <c r="E327" s="35">
        <f>'Initial Client Information'!E327</f>
        <v>0</v>
      </c>
      <c r="F327" s="122"/>
      <c r="G327" s="89"/>
      <c r="H327" s="34"/>
    </row>
    <row r="328" spans="1:8" ht="50.1" customHeight="1" x14ac:dyDescent="0.25">
      <c r="A328" s="1">
        <f t="shared" si="4"/>
        <v>316</v>
      </c>
      <c r="B328" s="84">
        <f>'Initial Client Information'!B328</f>
        <v>0</v>
      </c>
      <c r="C328" s="36">
        <f>'Initial Client Information'!C328</f>
        <v>0</v>
      </c>
      <c r="D328" s="85">
        <f>'Initial Client Information'!D328</f>
        <v>0</v>
      </c>
      <c r="E328" s="35">
        <f>'Initial Client Information'!E328</f>
        <v>0</v>
      </c>
      <c r="F328" s="122"/>
      <c r="G328" s="89"/>
      <c r="H328" s="34"/>
    </row>
    <row r="329" spans="1:8" ht="50.1" customHeight="1" x14ac:dyDescent="0.25">
      <c r="A329" s="1">
        <f t="shared" si="4"/>
        <v>317</v>
      </c>
      <c r="B329" s="84">
        <f>'Initial Client Information'!B329</f>
        <v>0</v>
      </c>
      <c r="C329" s="36">
        <f>'Initial Client Information'!C329</f>
        <v>0</v>
      </c>
      <c r="D329" s="85">
        <f>'Initial Client Information'!D329</f>
        <v>0</v>
      </c>
      <c r="E329" s="35">
        <f>'Initial Client Information'!E329</f>
        <v>0</v>
      </c>
      <c r="F329" s="122"/>
      <c r="G329" s="89"/>
      <c r="H329" s="34"/>
    </row>
    <row r="330" spans="1:8" ht="50.1" customHeight="1" x14ac:dyDescent="0.25">
      <c r="A330" s="1">
        <f t="shared" si="4"/>
        <v>318</v>
      </c>
      <c r="B330" s="84">
        <f>'Initial Client Information'!B330</f>
        <v>0</v>
      </c>
      <c r="C330" s="36">
        <f>'Initial Client Information'!C330</f>
        <v>0</v>
      </c>
      <c r="D330" s="85">
        <f>'Initial Client Information'!D330</f>
        <v>0</v>
      </c>
      <c r="E330" s="35">
        <f>'Initial Client Information'!E330</f>
        <v>0</v>
      </c>
      <c r="F330" s="122"/>
      <c r="G330" s="89"/>
      <c r="H330" s="34"/>
    </row>
    <row r="331" spans="1:8" ht="50.1" customHeight="1" x14ac:dyDescent="0.25">
      <c r="A331" s="1">
        <f t="shared" si="4"/>
        <v>319</v>
      </c>
      <c r="B331" s="84">
        <f>'Initial Client Information'!B331</f>
        <v>0</v>
      </c>
      <c r="C331" s="36">
        <f>'Initial Client Information'!C331</f>
        <v>0</v>
      </c>
      <c r="D331" s="85">
        <f>'Initial Client Information'!D331</f>
        <v>0</v>
      </c>
      <c r="E331" s="35">
        <f>'Initial Client Information'!E331</f>
        <v>0</v>
      </c>
      <c r="F331" s="122"/>
      <c r="G331" s="89"/>
      <c r="H331" s="34"/>
    </row>
    <row r="332" spans="1:8" ht="50.1" customHeight="1" x14ac:dyDescent="0.25">
      <c r="A332" s="1">
        <f t="shared" si="4"/>
        <v>320</v>
      </c>
      <c r="B332" s="84">
        <f>'Initial Client Information'!B332</f>
        <v>0</v>
      </c>
      <c r="C332" s="36">
        <f>'Initial Client Information'!C332</f>
        <v>0</v>
      </c>
      <c r="D332" s="85">
        <f>'Initial Client Information'!D332</f>
        <v>0</v>
      </c>
      <c r="E332" s="35">
        <f>'Initial Client Information'!E332</f>
        <v>0</v>
      </c>
      <c r="F332" s="122"/>
      <c r="G332" s="89"/>
      <c r="H332" s="34"/>
    </row>
    <row r="333" spans="1:8" ht="50.1" customHeight="1" x14ac:dyDescent="0.25">
      <c r="A333" s="1">
        <f t="shared" si="4"/>
        <v>321</v>
      </c>
      <c r="B333" s="84">
        <f>'Initial Client Information'!B333</f>
        <v>0</v>
      </c>
      <c r="C333" s="36">
        <f>'Initial Client Information'!C333</f>
        <v>0</v>
      </c>
      <c r="D333" s="85">
        <f>'Initial Client Information'!D333</f>
        <v>0</v>
      </c>
      <c r="E333" s="35">
        <f>'Initial Client Information'!E333</f>
        <v>0</v>
      </c>
      <c r="F333" s="122"/>
      <c r="G333" s="89"/>
      <c r="H333" s="34"/>
    </row>
    <row r="334" spans="1:8" ht="50.1" customHeight="1" x14ac:dyDescent="0.25">
      <c r="A334" s="1">
        <f t="shared" si="4"/>
        <v>322</v>
      </c>
      <c r="B334" s="84">
        <f>'Initial Client Information'!B334</f>
        <v>0</v>
      </c>
      <c r="C334" s="36">
        <f>'Initial Client Information'!C334</f>
        <v>0</v>
      </c>
      <c r="D334" s="85">
        <f>'Initial Client Information'!D334</f>
        <v>0</v>
      </c>
      <c r="E334" s="35">
        <f>'Initial Client Information'!E334</f>
        <v>0</v>
      </c>
      <c r="F334" s="122"/>
      <c r="G334" s="89"/>
      <c r="H334" s="34"/>
    </row>
    <row r="335" spans="1:8" ht="50.1" customHeight="1" x14ac:dyDescent="0.25">
      <c r="A335" s="1">
        <f t="shared" si="4"/>
        <v>323</v>
      </c>
      <c r="B335" s="84">
        <f>'Initial Client Information'!B335</f>
        <v>0</v>
      </c>
      <c r="C335" s="36">
        <f>'Initial Client Information'!C335</f>
        <v>0</v>
      </c>
      <c r="D335" s="85">
        <f>'Initial Client Information'!D335</f>
        <v>0</v>
      </c>
      <c r="E335" s="35">
        <f>'Initial Client Information'!E335</f>
        <v>0</v>
      </c>
      <c r="F335" s="122"/>
      <c r="G335" s="89"/>
      <c r="H335" s="34"/>
    </row>
    <row r="336" spans="1:8" ht="50.1" customHeight="1" x14ac:dyDescent="0.25">
      <c r="A336" s="1">
        <f t="shared" si="4"/>
        <v>324</v>
      </c>
      <c r="B336" s="84">
        <f>'Initial Client Information'!B336</f>
        <v>0</v>
      </c>
      <c r="C336" s="36">
        <f>'Initial Client Information'!C336</f>
        <v>0</v>
      </c>
      <c r="D336" s="85">
        <f>'Initial Client Information'!D336</f>
        <v>0</v>
      </c>
      <c r="E336" s="35">
        <f>'Initial Client Information'!E336</f>
        <v>0</v>
      </c>
      <c r="F336" s="122"/>
      <c r="G336" s="89"/>
      <c r="H336" s="34"/>
    </row>
    <row r="337" spans="1:8" ht="50.1" customHeight="1" x14ac:dyDescent="0.25">
      <c r="A337" s="1">
        <f t="shared" si="4"/>
        <v>325</v>
      </c>
      <c r="B337" s="84">
        <f>'Initial Client Information'!B337</f>
        <v>0</v>
      </c>
      <c r="C337" s="36">
        <f>'Initial Client Information'!C337</f>
        <v>0</v>
      </c>
      <c r="D337" s="85">
        <f>'Initial Client Information'!D337</f>
        <v>0</v>
      </c>
      <c r="E337" s="35">
        <f>'Initial Client Information'!E337</f>
        <v>0</v>
      </c>
      <c r="F337" s="122"/>
      <c r="G337" s="89"/>
      <c r="H337" s="34"/>
    </row>
    <row r="338" spans="1:8" ht="50.1" customHeight="1" x14ac:dyDescent="0.25">
      <c r="A338" s="1">
        <f t="shared" si="4"/>
        <v>326</v>
      </c>
      <c r="B338" s="84">
        <f>'Initial Client Information'!B338</f>
        <v>0</v>
      </c>
      <c r="C338" s="36">
        <f>'Initial Client Information'!C338</f>
        <v>0</v>
      </c>
      <c r="D338" s="85">
        <f>'Initial Client Information'!D338</f>
        <v>0</v>
      </c>
      <c r="E338" s="35">
        <f>'Initial Client Information'!E338</f>
        <v>0</v>
      </c>
      <c r="F338" s="122"/>
      <c r="G338" s="89"/>
      <c r="H338" s="34"/>
    </row>
    <row r="339" spans="1:8" ht="50.1" customHeight="1" x14ac:dyDescent="0.25">
      <c r="A339" s="1">
        <f t="shared" si="4"/>
        <v>327</v>
      </c>
      <c r="B339" s="84">
        <f>'Initial Client Information'!B339</f>
        <v>0</v>
      </c>
      <c r="C339" s="36">
        <f>'Initial Client Information'!C339</f>
        <v>0</v>
      </c>
      <c r="D339" s="85">
        <f>'Initial Client Information'!D339</f>
        <v>0</v>
      </c>
      <c r="E339" s="35">
        <f>'Initial Client Information'!E339</f>
        <v>0</v>
      </c>
      <c r="F339" s="122"/>
      <c r="G339" s="89"/>
      <c r="H339" s="34"/>
    </row>
    <row r="340" spans="1:8" ht="50.1" customHeight="1" x14ac:dyDescent="0.25">
      <c r="A340" s="1">
        <f t="shared" si="4"/>
        <v>328</v>
      </c>
      <c r="B340" s="84">
        <f>'Initial Client Information'!B340</f>
        <v>0</v>
      </c>
      <c r="C340" s="36">
        <f>'Initial Client Information'!C340</f>
        <v>0</v>
      </c>
      <c r="D340" s="85">
        <f>'Initial Client Information'!D340</f>
        <v>0</v>
      </c>
      <c r="E340" s="35">
        <f>'Initial Client Information'!E340</f>
        <v>0</v>
      </c>
      <c r="F340" s="122"/>
      <c r="G340" s="89"/>
      <c r="H340" s="34"/>
    </row>
    <row r="341" spans="1:8" ht="50.1" customHeight="1" x14ac:dyDescent="0.25">
      <c r="A341" s="1">
        <f t="shared" si="4"/>
        <v>329</v>
      </c>
      <c r="B341" s="84">
        <f>'Initial Client Information'!B341</f>
        <v>0</v>
      </c>
      <c r="C341" s="36">
        <f>'Initial Client Information'!C341</f>
        <v>0</v>
      </c>
      <c r="D341" s="85">
        <f>'Initial Client Information'!D341</f>
        <v>0</v>
      </c>
      <c r="E341" s="35">
        <f>'Initial Client Information'!E341</f>
        <v>0</v>
      </c>
      <c r="F341" s="122"/>
      <c r="G341" s="89"/>
      <c r="H341" s="34"/>
    </row>
    <row r="342" spans="1:8" ht="50.1" customHeight="1" x14ac:dyDescent="0.25">
      <c r="A342" s="1">
        <f t="shared" si="4"/>
        <v>330</v>
      </c>
      <c r="B342" s="84">
        <f>'Initial Client Information'!B342</f>
        <v>0</v>
      </c>
      <c r="C342" s="36">
        <f>'Initial Client Information'!C342</f>
        <v>0</v>
      </c>
      <c r="D342" s="85">
        <f>'Initial Client Information'!D342</f>
        <v>0</v>
      </c>
      <c r="E342" s="35">
        <f>'Initial Client Information'!E342</f>
        <v>0</v>
      </c>
      <c r="F342" s="122"/>
      <c r="G342" s="89"/>
      <c r="H342" s="34"/>
    </row>
    <row r="343" spans="1:8" ht="50.1" customHeight="1" x14ac:dyDescent="0.25">
      <c r="A343" s="1">
        <f t="shared" si="4"/>
        <v>331</v>
      </c>
      <c r="B343" s="84">
        <f>'Initial Client Information'!B343</f>
        <v>0</v>
      </c>
      <c r="C343" s="36">
        <f>'Initial Client Information'!C343</f>
        <v>0</v>
      </c>
      <c r="D343" s="85">
        <f>'Initial Client Information'!D343</f>
        <v>0</v>
      </c>
      <c r="E343" s="35">
        <f>'Initial Client Information'!E343</f>
        <v>0</v>
      </c>
      <c r="F343" s="122"/>
      <c r="G343" s="89"/>
      <c r="H343" s="34"/>
    </row>
    <row r="344" spans="1:8" ht="50.1" customHeight="1" x14ac:dyDescent="0.25">
      <c r="A344" s="1">
        <f t="shared" ref="A344:A407" si="5">ROW(A332)</f>
        <v>332</v>
      </c>
      <c r="B344" s="84">
        <f>'Initial Client Information'!B344</f>
        <v>0</v>
      </c>
      <c r="C344" s="36">
        <f>'Initial Client Information'!C344</f>
        <v>0</v>
      </c>
      <c r="D344" s="85">
        <f>'Initial Client Information'!D344</f>
        <v>0</v>
      </c>
      <c r="E344" s="35">
        <f>'Initial Client Information'!E344</f>
        <v>0</v>
      </c>
      <c r="F344" s="122"/>
      <c r="G344" s="89"/>
      <c r="H344" s="34"/>
    </row>
    <row r="345" spans="1:8" ht="50.1" customHeight="1" x14ac:dyDescent="0.25">
      <c r="A345" s="1">
        <f t="shared" si="5"/>
        <v>333</v>
      </c>
      <c r="B345" s="84">
        <f>'Initial Client Information'!B345</f>
        <v>0</v>
      </c>
      <c r="C345" s="36">
        <f>'Initial Client Information'!C345</f>
        <v>0</v>
      </c>
      <c r="D345" s="85">
        <f>'Initial Client Information'!D345</f>
        <v>0</v>
      </c>
      <c r="E345" s="35">
        <f>'Initial Client Information'!E345</f>
        <v>0</v>
      </c>
      <c r="F345" s="122"/>
      <c r="G345" s="89"/>
      <c r="H345" s="34"/>
    </row>
    <row r="346" spans="1:8" ht="50.1" customHeight="1" x14ac:dyDescent="0.25">
      <c r="A346" s="1">
        <f t="shared" si="5"/>
        <v>334</v>
      </c>
      <c r="B346" s="84">
        <f>'Initial Client Information'!B346</f>
        <v>0</v>
      </c>
      <c r="C346" s="36">
        <f>'Initial Client Information'!C346</f>
        <v>0</v>
      </c>
      <c r="D346" s="85">
        <f>'Initial Client Information'!D346</f>
        <v>0</v>
      </c>
      <c r="E346" s="35">
        <f>'Initial Client Information'!E346</f>
        <v>0</v>
      </c>
      <c r="F346" s="122"/>
      <c r="G346" s="89"/>
      <c r="H346" s="34"/>
    </row>
    <row r="347" spans="1:8" ht="50.1" customHeight="1" x14ac:dyDescent="0.25">
      <c r="A347" s="1">
        <f t="shared" si="5"/>
        <v>335</v>
      </c>
      <c r="B347" s="84">
        <f>'Initial Client Information'!B347</f>
        <v>0</v>
      </c>
      <c r="C347" s="36">
        <f>'Initial Client Information'!C347</f>
        <v>0</v>
      </c>
      <c r="D347" s="85">
        <f>'Initial Client Information'!D347</f>
        <v>0</v>
      </c>
      <c r="E347" s="35">
        <f>'Initial Client Information'!E347</f>
        <v>0</v>
      </c>
      <c r="F347" s="122"/>
      <c r="G347" s="89"/>
      <c r="H347" s="34"/>
    </row>
    <row r="348" spans="1:8" ht="50.1" customHeight="1" x14ac:dyDescent="0.25">
      <c r="A348" s="1">
        <f t="shared" si="5"/>
        <v>336</v>
      </c>
      <c r="B348" s="84">
        <f>'Initial Client Information'!B348</f>
        <v>0</v>
      </c>
      <c r="C348" s="36">
        <f>'Initial Client Information'!C348</f>
        <v>0</v>
      </c>
      <c r="D348" s="85">
        <f>'Initial Client Information'!D348</f>
        <v>0</v>
      </c>
      <c r="E348" s="35">
        <f>'Initial Client Information'!E348</f>
        <v>0</v>
      </c>
      <c r="F348" s="122"/>
      <c r="G348" s="89"/>
      <c r="H348" s="34"/>
    </row>
    <row r="349" spans="1:8" ht="50.1" customHeight="1" x14ac:dyDescent="0.25">
      <c r="A349" s="1">
        <f t="shared" si="5"/>
        <v>337</v>
      </c>
      <c r="B349" s="84">
        <f>'Initial Client Information'!B349</f>
        <v>0</v>
      </c>
      <c r="C349" s="36">
        <f>'Initial Client Information'!C349</f>
        <v>0</v>
      </c>
      <c r="D349" s="85">
        <f>'Initial Client Information'!D349</f>
        <v>0</v>
      </c>
      <c r="E349" s="35">
        <f>'Initial Client Information'!E349</f>
        <v>0</v>
      </c>
      <c r="F349" s="122"/>
      <c r="G349" s="89"/>
      <c r="H349" s="34"/>
    </row>
    <row r="350" spans="1:8" ht="50.1" customHeight="1" x14ac:dyDescent="0.25">
      <c r="A350" s="1">
        <f t="shared" si="5"/>
        <v>338</v>
      </c>
      <c r="B350" s="84">
        <f>'Initial Client Information'!B350</f>
        <v>0</v>
      </c>
      <c r="C350" s="36">
        <f>'Initial Client Information'!C350</f>
        <v>0</v>
      </c>
      <c r="D350" s="85">
        <f>'Initial Client Information'!D350</f>
        <v>0</v>
      </c>
      <c r="E350" s="35">
        <f>'Initial Client Information'!E350</f>
        <v>0</v>
      </c>
      <c r="F350" s="122"/>
      <c r="G350" s="89"/>
      <c r="H350" s="34"/>
    </row>
    <row r="351" spans="1:8" ht="50.1" customHeight="1" x14ac:dyDescent="0.25">
      <c r="A351" s="1">
        <f t="shared" si="5"/>
        <v>339</v>
      </c>
      <c r="B351" s="84">
        <f>'Initial Client Information'!B351</f>
        <v>0</v>
      </c>
      <c r="C351" s="36">
        <f>'Initial Client Information'!C351</f>
        <v>0</v>
      </c>
      <c r="D351" s="85">
        <f>'Initial Client Information'!D351</f>
        <v>0</v>
      </c>
      <c r="E351" s="35">
        <f>'Initial Client Information'!E351</f>
        <v>0</v>
      </c>
      <c r="F351" s="122"/>
      <c r="G351" s="89"/>
      <c r="H351" s="34"/>
    </row>
    <row r="352" spans="1:8" ht="50.1" customHeight="1" x14ac:dyDescent="0.25">
      <c r="A352" s="1">
        <f t="shared" si="5"/>
        <v>340</v>
      </c>
      <c r="B352" s="84">
        <f>'Initial Client Information'!B352</f>
        <v>0</v>
      </c>
      <c r="C352" s="36">
        <f>'Initial Client Information'!C352</f>
        <v>0</v>
      </c>
      <c r="D352" s="85">
        <f>'Initial Client Information'!D352</f>
        <v>0</v>
      </c>
      <c r="E352" s="35">
        <f>'Initial Client Information'!E352</f>
        <v>0</v>
      </c>
      <c r="F352" s="122"/>
      <c r="G352" s="89"/>
      <c r="H352" s="34"/>
    </row>
    <row r="353" spans="1:8" ht="50.1" customHeight="1" x14ac:dyDescent="0.25">
      <c r="A353" s="1">
        <f t="shared" si="5"/>
        <v>341</v>
      </c>
      <c r="B353" s="84">
        <f>'Initial Client Information'!B353</f>
        <v>0</v>
      </c>
      <c r="C353" s="36">
        <f>'Initial Client Information'!C353</f>
        <v>0</v>
      </c>
      <c r="D353" s="85">
        <f>'Initial Client Information'!D353</f>
        <v>0</v>
      </c>
      <c r="E353" s="35">
        <f>'Initial Client Information'!E353</f>
        <v>0</v>
      </c>
      <c r="F353" s="122"/>
      <c r="G353" s="89"/>
      <c r="H353" s="34"/>
    </row>
    <row r="354" spans="1:8" ht="50.1" customHeight="1" x14ac:dyDescent="0.25">
      <c r="A354" s="1">
        <f t="shared" si="5"/>
        <v>342</v>
      </c>
      <c r="B354" s="84">
        <f>'Initial Client Information'!B354</f>
        <v>0</v>
      </c>
      <c r="C354" s="36">
        <f>'Initial Client Information'!C354</f>
        <v>0</v>
      </c>
      <c r="D354" s="85">
        <f>'Initial Client Information'!D354</f>
        <v>0</v>
      </c>
      <c r="E354" s="35">
        <f>'Initial Client Information'!E354</f>
        <v>0</v>
      </c>
      <c r="F354" s="122"/>
      <c r="G354" s="89"/>
      <c r="H354" s="34"/>
    </row>
    <row r="355" spans="1:8" ht="50.1" customHeight="1" x14ac:dyDescent="0.25">
      <c r="A355" s="1">
        <f t="shared" si="5"/>
        <v>343</v>
      </c>
      <c r="B355" s="84">
        <f>'Initial Client Information'!B355</f>
        <v>0</v>
      </c>
      <c r="C355" s="36">
        <f>'Initial Client Information'!C355</f>
        <v>0</v>
      </c>
      <c r="D355" s="85">
        <f>'Initial Client Information'!D355</f>
        <v>0</v>
      </c>
      <c r="E355" s="35">
        <f>'Initial Client Information'!E355</f>
        <v>0</v>
      </c>
      <c r="F355" s="122"/>
      <c r="G355" s="89"/>
      <c r="H355" s="34"/>
    </row>
    <row r="356" spans="1:8" ht="50.1" customHeight="1" x14ac:dyDescent="0.25">
      <c r="A356" s="1">
        <f t="shared" si="5"/>
        <v>344</v>
      </c>
      <c r="B356" s="84">
        <f>'Initial Client Information'!B356</f>
        <v>0</v>
      </c>
      <c r="C356" s="36">
        <f>'Initial Client Information'!C356</f>
        <v>0</v>
      </c>
      <c r="D356" s="85">
        <f>'Initial Client Information'!D356</f>
        <v>0</v>
      </c>
      <c r="E356" s="35">
        <f>'Initial Client Information'!E356</f>
        <v>0</v>
      </c>
      <c r="F356" s="122"/>
      <c r="G356" s="89"/>
      <c r="H356" s="34"/>
    </row>
    <row r="357" spans="1:8" ht="50.1" customHeight="1" x14ac:dyDescent="0.25">
      <c r="A357" s="1">
        <f t="shared" si="5"/>
        <v>345</v>
      </c>
      <c r="B357" s="84">
        <f>'Initial Client Information'!B357</f>
        <v>0</v>
      </c>
      <c r="C357" s="36">
        <f>'Initial Client Information'!C357</f>
        <v>0</v>
      </c>
      <c r="D357" s="85">
        <f>'Initial Client Information'!D357</f>
        <v>0</v>
      </c>
      <c r="E357" s="35">
        <f>'Initial Client Information'!E357</f>
        <v>0</v>
      </c>
      <c r="F357" s="122"/>
      <c r="G357" s="89"/>
      <c r="H357" s="34"/>
    </row>
    <row r="358" spans="1:8" ht="50.1" customHeight="1" x14ac:dyDescent="0.25">
      <c r="A358" s="1">
        <f t="shared" si="5"/>
        <v>346</v>
      </c>
      <c r="B358" s="84">
        <f>'Initial Client Information'!B358</f>
        <v>0</v>
      </c>
      <c r="C358" s="36">
        <f>'Initial Client Information'!C358</f>
        <v>0</v>
      </c>
      <c r="D358" s="85">
        <f>'Initial Client Information'!D358</f>
        <v>0</v>
      </c>
      <c r="E358" s="35">
        <f>'Initial Client Information'!E358</f>
        <v>0</v>
      </c>
      <c r="F358" s="122"/>
      <c r="G358" s="89"/>
      <c r="H358" s="34"/>
    </row>
    <row r="359" spans="1:8" ht="50.1" customHeight="1" x14ac:dyDescent="0.25">
      <c r="A359" s="1">
        <f t="shared" si="5"/>
        <v>347</v>
      </c>
      <c r="B359" s="84">
        <f>'Initial Client Information'!B359</f>
        <v>0</v>
      </c>
      <c r="C359" s="36">
        <f>'Initial Client Information'!C359</f>
        <v>0</v>
      </c>
      <c r="D359" s="85">
        <f>'Initial Client Information'!D359</f>
        <v>0</v>
      </c>
      <c r="E359" s="35">
        <f>'Initial Client Information'!E359</f>
        <v>0</v>
      </c>
      <c r="F359" s="122"/>
      <c r="G359" s="89"/>
      <c r="H359" s="34"/>
    </row>
    <row r="360" spans="1:8" ht="50.1" customHeight="1" x14ac:dyDescent="0.25">
      <c r="A360" s="1">
        <f t="shared" si="5"/>
        <v>348</v>
      </c>
      <c r="B360" s="84">
        <f>'Initial Client Information'!B360</f>
        <v>0</v>
      </c>
      <c r="C360" s="36">
        <f>'Initial Client Information'!C360</f>
        <v>0</v>
      </c>
      <c r="D360" s="85">
        <f>'Initial Client Information'!D360</f>
        <v>0</v>
      </c>
      <c r="E360" s="35">
        <f>'Initial Client Information'!E360</f>
        <v>0</v>
      </c>
      <c r="F360" s="122"/>
      <c r="G360" s="89"/>
      <c r="H360" s="34"/>
    </row>
    <row r="361" spans="1:8" ht="50.1" customHeight="1" x14ac:dyDescent="0.25">
      <c r="A361" s="1">
        <f t="shared" si="5"/>
        <v>349</v>
      </c>
      <c r="B361" s="84">
        <f>'Initial Client Information'!B361</f>
        <v>0</v>
      </c>
      <c r="C361" s="36">
        <f>'Initial Client Information'!C361</f>
        <v>0</v>
      </c>
      <c r="D361" s="85">
        <f>'Initial Client Information'!D361</f>
        <v>0</v>
      </c>
      <c r="E361" s="35">
        <f>'Initial Client Information'!E361</f>
        <v>0</v>
      </c>
      <c r="F361" s="122"/>
      <c r="G361" s="89"/>
      <c r="H361" s="34"/>
    </row>
    <row r="362" spans="1:8" ht="50.1" customHeight="1" x14ac:dyDescent="0.25">
      <c r="A362" s="1">
        <f t="shared" si="5"/>
        <v>350</v>
      </c>
      <c r="B362" s="84">
        <f>'Initial Client Information'!B362</f>
        <v>0</v>
      </c>
      <c r="C362" s="36">
        <f>'Initial Client Information'!C362</f>
        <v>0</v>
      </c>
      <c r="D362" s="85">
        <f>'Initial Client Information'!D362</f>
        <v>0</v>
      </c>
      <c r="E362" s="35">
        <f>'Initial Client Information'!E362</f>
        <v>0</v>
      </c>
      <c r="F362" s="122"/>
      <c r="G362" s="89"/>
      <c r="H362" s="34"/>
    </row>
    <row r="363" spans="1:8" ht="50.1" customHeight="1" x14ac:dyDescent="0.25">
      <c r="A363" s="1">
        <f t="shared" si="5"/>
        <v>351</v>
      </c>
      <c r="B363" s="84">
        <f>'Initial Client Information'!B363</f>
        <v>0</v>
      </c>
      <c r="C363" s="36">
        <f>'Initial Client Information'!C363</f>
        <v>0</v>
      </c>
      <c r="D363" s="85">
        <f>'Initial Client Information'!D363</f>
        <v>0</v>
      </c>
      <c r="E363" s="35">
        <f>'Initial Client Information'!E363</f>
        <v>0</v>
      </c>
      <c r="F363" s="122"/>
      <c r="G363" s="89"/>
      <c r="H363" s="34"/>
    </row>
    <row r="364" spans="1:8" ht="50.1" customHeight="1" x14ac:dyDescent="0.25">
      <c r="A364" s="1">
        <f t="shared" si="5"/>
        <v>352</v>
      </c>
      <c r="B364" s="84">
        <f>'Initial Client Information'!B364</f>
        <v>0</v>
      </c>
      <c r="C364" s="36">
        <f>'Initial Client Information'!C364</f>
        <v>0</v>
      </c>
      <c r="D364" s="85">
        <f>'Initial Client Information'!D364</f>
        <v>0</v>
      </c>
      <c r="E364" s="35">
        <f>'Initial Client Information'!E364</f>
        <v>0</v>
      </c>
      <c r="F364" s="122"/>
      <c r="G364" s="89"/>
      <c r="H364" s="34"/>
    </row>
    <row r="365" spans="1:8" ht="50.1" customHeight="1" x14ac:dyDescent="0.25">
      <c r="A365" s="1">
        <f t="shared" si="5"/>
        <v>353</v>
      </c>
      <c r="B365" s="84">
        <f>'Initial Client Information'!B365</f>
        <v>0</v>
      </c>
      <c r="C365" s="36">
        <f>'Initial Client Information'!C365</f>
        <v>0</v>
      </c>
      <c r="D365" s="85">
        <f>'Initial Client Information'!D365</f>
        <v>0</v>
      </c>
      <c r="E365" s="35">
        <f>'Initial Client Information'!E365</f>
        <v>0</v>
      </c>
      <c r="F365" s="122"/>
      <c r="G365" s="89"/>
      <c r="H365" s="34"/>
    </row>
    <row r="366" spans="1:8" ht="50.1" customHeight="1" x14ac:dyDescent="0.25">
      <c r="A366" s="1">
        <f t="shared" si="5"/>
        <v>354</v>
      </c>
      <c r="B366" s="84">
        <f>'Initial Client Information'!B366</f>
        <v>0</v>
      </c>
      <c r="C366" s="36">
        <f>'Initial Client Information'!C366</f>
        <v>0</v>
      </c>
      <c r="D366" s="85">
        <f>'Initial Client Information'!D366</f>
        <v>0</v>
      </c>
      <c r="E366" s="35">
        <f>'Initial Client Information'!E366</f>
        <v>0</v>
      </c>
      <c r="F366" s="122"/>
      <c r="G366" s="89"/>
      <c r="H366" s="34"/>
    </row>
    <row r="367" spans="1:8" ht="50.1" customHeight="1" x14ac:dyDescent="0.25">
      <c r="A367" s="1">
        <f t="shared" si="5"/>
        <v>355</v>
      </c>
      <c r="B367" s="84">
        <f>'Initial Client Information'!B367</f>
        <v>0</v>
      </c>
      <c r="C367" s="36">
        <f>'Initial Client Information'!C367</f>
        <v>0</v>
      </c>
      <c r="D367" s="85">
        <f>'Initial Client Information'!D367</f>
        <v>0</v>
      </c>
      <c r="E367" s="35">
        <f>'Initial Client Information'!E367</f>
        <v>0</v>
      </c>
      <c r="F367" s="122"/>
      <c r="G367" s="89"/>
      <c r="H367" s="34"/>
    </row>
    <row r="368" spans="1:8" ht="50.1" customHeight="1" x14ac:dyDescent="0.25">
      <c r="A368" s="1">
        <f t="shared" si="5"/>
        <v>356</v>
      </c>
      <c r="B368" s="84">
        <f>'Initial Client Information'!B368</f>
        <v>0</v>
      </c>
      <c r="C368" s="36">
        <f>'Initial Client Information'!C368</f>
        <v>0</v>
      </c>
      <c r="D368" s="85">
        <f>'Initial Client Information'!D368</f>
        <v>0</v>
      </c>
      <c r="E368" s="35">
        <f>'Initial Client Information'!E368</f>
        <v>0</v>
      </c>
      <c r="F368" s="122"/>
      <c r="G368" s="89"/>
      <c r="H368" s="34"/>
    </row>
    <row r="369" spans="1:8" ht="50.1" customHeight="1" x14ac:dyDescent="0.25">
      <c r="A369" s="1">
        <f t="shared" si="5"/>
        <v>357</v>
      </c>
      <c r="B369" s="84">
        <f>'Initial Client Information'!B369</f>
        <v>0</v>
      </c>
      <c r="C369" s="36">
        <f>'Initial Client Information'!C369</f>
        <v>0</v>
      </c>
      <c r="D369" s="85">
        <f>'Initial Client Information'!D369</f>
        <v>0</v>
      </c>
      <c r="E369" s="35">
        <f>'Initial Client Information'!E369</f>
        <v>0</v>
      </c>
      <c r="F369" s="122"/>
      <c r="G369" s="89"/>
      <c r="H369" s="34"/>
    </row>
    <row r="370" spans="1:8" ht="50.1" customHeight="1" x14ac:dyDescent="0.25">
      <c r="A370" s="1">
        <f t="shared" si="5"/>
        <v>358</v>
      </c>
      <c r="B370" s="84">
        <f>'Initial Client Information'!B370</f>
        <v>0</v>
      </c>
      <c r="C370" s="36">
        <f>'Initial Client Information'!C370</f>
        <v>0</v>
      </c>
      <c r="D370" s="85">
        <f>'Initial Client Information'!D370</f>
        <v>0</v>
      </c>
      <c r="E370" s="35">
        <f>'Initial Client Information'!E370</f>
        <v>0</v>
      </c>
      <c r="F370" s="122"/>
      <c r="G370" s="89"/>
      <c r="H370" s="34"/>
    </row>
    <row r="371" spans="1:8" ht="50.1" customHeight="1" x14ac:dyDescent="0.25">
      <c r="A371" s="1">
        <f t="shared" si="5"/>
        <v>359</v>
      </c>
      <c r="B371" s="84">
        <f>'Initial Client Information'!B371</f>
        <v>0</v>
      </c>
      <c r="C371" s="36">
        <f>'Initial Client Information'!C371</f>
        <v>0</v>
      </c>
      <c r="D371" s="85">
        <f>'Initial Client Information'!D371</f>
        <v>0</v>
      </c>
      <c r="E371" s="35">
        <f>'Initial Client Information'!E371</f>
        <v>0</v>
      </c>
      <c r="F371" s="122"/>
      <c r="G371" s="89"/>
      <c r="H371" s="34"/>
    </row>
    <row r="372" spans="1:8" ht="50.1" customHeight="1" x14ac:dyDescent="0.25">
      <c r="A372" s="1">
        <f t="shared" si="5"/>
        <v>360</v>
      </c>
      <c r="B372" s="84">
        <f>'Initial Client Information'!B372</f>
        <v>0</v>
      </c>
      <c r="C372" s="36">
        <f>'Initial Client Information'!C372</f>
        <v>0</v>
      </c>
      <c r="D372" s="85">
        <f>'Initial Client Information'!D372</f>
        <v>0</v>
      </c>
      <c r="E372" s="35">
        <f>'Initial Client Information'!E372</f>
        <v>0</v>
      </c>
      <c r="F372" s="122"/>
      <c r="G372" s="89"/>
      <c r="H372" s="34"/>
    </row>
    <row r="373" spans="1:8" ht="50.1" customHeight="1" x14ac:dyDescent="0.25">
      <c r="A373" s="1">
        <f t="shared" si="5"/>
        <v>361</v>
      </c>
      <c r="B373" s="84">
        <f>'Initial Client Information'!B373</f>
        <v>0</v>
      </c>
      <c r="C373" s="36">
        <f>'Initial Client Information'!C373</f>
        <v>0</v>
      </c>
      <c r="D373" s="85">
        <f>'Initial Client Information'!D373</f>
        <v>0</v>
      </c>
      <c r="E373" s="35">
        <f>'Initial Client Information'!E373</f>
        <v>0</v>
      </c>
      <c r="F373" s="122"/>
      <c r="G373" s="89"/>
      <c r="H373" s="34"/>
    </row>
    <row r="374" spans="1:8" ht="50.1" customHeight="1" x14ac:dyDescent="0.25">
      <c r="A374" s="1">
        <f t="shared" si="5"/>
        <v>362</v>
      </c>
      <c r="B374" s="84">
        <f>'Initial Client Information'!B374</f>
        <v>0</v>
      </c>
      <c r="C374" s="36">
        <f>'Initial Client Information'!C374</f>
        <v>0</v>
      </c>
      <c r="D374" s="85">
        <f>'Initial Client Information'!D374</f>
        <v>0</v>
      </c>
      <c r="E374" s="35">
        <f>'Initial Client Information'!E374</f>
        <v>0</v>
      </c>
      <c r="F374" s="122"/>
      <c r="G374" s="89"/>
      <c r="H374" s="34"/>
    </row>
    <row r="375" spans="1:8" ht="50.1" customHeight="1" x14ac:dyDescent="0.25">
      <c r="A375" s="1">
        <f t="shared" si="5"/>
        <v>363</v>
      </c>
      <c r="B375" s="84">
        <f>'Initial Client Information'!B375</f>
        <v>0</v>
      </c>
      <c r="C375" s="36">
        <f>'Initial Client Information'!C375</f>
        <v>0</v>
      </c>
      <c r="D375" s="85">
        <f>'Initial Client Information'!D375</f>
        <v>0</v>
      </c>
      <c r="E375" s="35">
        <f>'Initial Client Information'!E375</f>
        <v>0</v>
      </c>
      <c r="F375" s="122"/>
      <c r="G375" s="89"/>
      <c r="H375" s="34"/>
    </row>
    <row r="376" spans="1:8" ht="50.1" customHeight="1" x14ac:dyDescent="0.25">
      <c r="A376" s="1">
        <f t="shared" si="5"/>
        <v>364</v>
      </c>
      <c r="B376" s="84">
        <f>'Initial Client Information'!B376</f>
        <v>0</v>
      </c>
      <c r="C376" s="36">
        <f>'Initial Client Information'!C376</f>
        <v>0</v>
      </c>
      <c r="D376" s="85">
        <f>'Initial Client Information'!D376</f>
        <v>0</v>
      </c>
      <c r="E376" s="35">
        <f>'Initial Client Information'!E376</f>
        <v>0</v>
      </c>
      <c r="F376" s="122"/>
      <c r="G376" s="89"/>
      <c r="H376" s="34"/>
    </row>
    <row r="377" spans="1:8" ht="50.1" customHeight="1" x14ac:dyDescent="0.25">
      <c r="A377" s="1">
        <f t="shared" si="5"/>
        <v>365</v>
      </c>
      <c r="B377" s="84">
        <f>'Initial Client Information'!B377</f>
        <v>0</v>
      </c>
      <c r="C377" s="36">
        <f>'Initial Client Information'!C377</f>
        <v>0</v>
      </c>
      <c r="D377" s="85">
        <f>'Initial Client Information'!D377</f>
        <v>0</v>
      </c>
      <c r="E377" s="35">
        <f>'Initial Client Information'!E377</f>
        <v>0</v>
      </c>
      <c r="F377" s="122"/>
      <c r="G377" s="89"/>
      <c r="H377" s="34"/>
    </row>
    <row r="378" spans="1:8" ht="50.1" customHeight="1" x14ac:dyDescent="0.25">
      <c r="A378" s="1">
        <f t="shared" si="5"/>
        <v>366</v>
      </c>
      <c r="B378" s="84">
        <f>'Initial Client Information'!B378</f>
        <v>0</v>
      </c>
      <c r="C378" s="36">
        <f>'Initial Client Information'!C378</f>
        <v>0</v>
      </c>
      <c r="D378" s="85">
        <f>'Initial Client Information'!D378</f>
        <v>0</v>
      </c>
      <c r="E378" s="35">
        <f>'Initial Client Information'!E378</f>
        <v>0</v>
      </c>
      <c r="F378" s="122"/>
      <c r="G378" s="89"/>
      <c r="H378" s="34"/>
    </row>
    <row r="379" spans="1:8" ht="50.1" customHeight="1" x14ac:dyDescent="0.25">
      <c r="A379" s="1">
        <f t="shared" si="5"/>
        <v>367</v>
      </c>
      <c r="B379" s="84">
        <f>'Initial Client Information'!B379</f>
        <v>0</v>
      </c>
      <c r="C379" s="36">
        <f>'Initial Client Information'!C379</f>
        <v>0</v>
      </c>
      <c r="D379" s="85">
        <f>'Initial Client Information'!D379</f>
        <v>0</v>
      </c>
      <c r="E379" s="35">
        <f>'Initial Client Information'!E379</f>
        <v>0</v>
      </c>
      <c r="F379" s="122"/>
      <c r="G379" s="89"/>
      <c r="H379" s="34"/>
    </row>
    <row r="380" spans="1:8" ht="50.1" customHeight="1" x14ac:dyDescent="0.25">
      <c r="A380" s="1">
        <f t="shared" si="5"/>
        <v>368</v>
      </c>
      <c r="B380" s="84">
        <f>'Initial Client Information'!B380</f>
        <v>0</v>
      </c>
      <c r="C380" s="36">
        <f>'Initial Client Information'!C380</f>
        <v>0</v>
      </c>
      <c r="D380" s="85">
        <f>'Initial Client Information'!D380</f>
        <v>0</v>
      </c>
      <c r="E380" s="35">
        <f>'Initial Client Information'!E380</f>
        <v>0</v>
      </c>
      <c r="F380" s="122"/>
      <c r="G380" s="89"/>
      <c r="H380" s="34"/>
    </row>
    <row r="381" spans="1:8" ht="50.1" customHeight="1" x14ac:dyDescent="0.25">
      <c r="A381" s="1">
        <f t="shared" si="5"/>
        <v>369</v>
      </c>
      <c r="B381" s="84">
        <f>'Initial Client Information'!B381</f>
        <v>0</v>
      </c>
      <c r="C381" s="36">
        <f>'Initial Client Information'!C381</f>
        <v>0</v>
      </c>
      <c r="D381" s="85">
        <f>'Initial Client Information'!D381</f>
        <v>0</v>
      </c>
      <c r="E381" s="35">
        <f>'Initial Client Information'!E381</f>
        <v>0</v>
      </c>
      <c r="F381" s="122"/>
      <c r="G381" s="89"/>
      <c r="H381" s="34"/>
    </row>
    <row r="382" spans="1:8" ht="50.1" customHeight="1" x14ac:dyDescent="0.25">
      <c r="A382" s="1">
        <f t="shared" si="5"/>
        <v>370</v>
      </c>
      <c r="B382" s="84">
        <f>'Initial Client Information'!B382</f>
        <v>0</v>
      </c>
      <c r="C382" s="36">
        <f>'Initial Client Information'!C382</f>
        <v>0</v>
      </c>
      <c r="D382" s="85">
        <f>'Initial Client Information'!D382</f>
        <v>0</v>
      </c>
      <c r="E382" s="35">
        <f>'Initial Client Information'!E382</f>
        <v>0</v>
      </c>
      <c r="F382" s="122"/>
      <c r="G382" s="89"/>
      <c r="H382" s="34"/>
    </row>
    <row r="383" spans="1:8" ht="50.1" customHeight="1" x14ac:dyDescent="0.25">
      <c r="A383" s="1">
        <f t="shared" si="5"/>
        <v>371</v>
      </c>
      <c r="B383" s="84">
        <f>'Initial Client Information'!B383</f>
        <v>0</v>
      </c>
      <c r="C383" s="36">
        <f>'Initial Client Information'!C383</f>
        <v>0</v>
      </c>
      <c r="D383" s="85">
        <f>'Initial Client Information'!D383</f>
        <v>0</v>
      </c>
      <c r="E383" s="35">
        <f>'Initial Client Information'!E383</f>
        <v>0</v>
      </c>
      <c r="F383" s="122"/>
      <c r="G383" s="89"/>
      <c r="H383" s="34"/>
    </row>
    <row r="384" spans="1:8" ht="50.1" customHeight="1" x14ac:dyDescent="0.25">
      <c r="A384" s="1">
        <f t="shared" si="5"/>
        <v>372</v>
      </c>
      <c r="B384" s="84">
        <f>'Initial Client Information'!B384</f>
        <v>0</v>
      </c>
      <c r="C384" s="36">
        <f>'Initial Client Information'!C384</f>
        <v>0</v>
      </c>
      <c r="D384" s="85">
        <f>'Initial Client Information'!D384</f>
        <v>0</v>
      </c>
      <c r="E384" s="35">
        <f>'Initial Client Information'!E384</f>
        <v>0</v>
      </c>
      <c r="F384" s="122"/>
      <c r="G384" s="89"/>
      <c r="H384" s="34"/>
    </row>
    <row r="385" spans="1:8" ht="50.1" customHeight="1" x14ac:dyDescent="0.25">
      <c r="A385" s="1">
        <f t="shared" si="5"/>
        <v>373</v>
      </c>
      <c r="B385" s="84">
        <f>'Initial Client Information'!B385</f>
        <v>0</v>
      </c>
      <c r="C385" s="36">
        <f>'Initial Client Information'!C385</f>
        <v>0</v>
      </c>
      <c r="D385" s="85">
        <f>'Initial Client Information'!D385</f>
        <v>0</v>
      </c>
      <c r="E385" s="35">
        <f>'Initial Client Information'!E385</f>
        <v>0</v>
      </c>
      <c r="F385" s="122"/>
      <c r="G385" s="89"/>
      <c r="H385" s="34"/>
    </row>
    <row r="386" spans="1:8" ht="50.1" customHeight="1" x14ac:dyDescent="0.25">
      <c r="A386" s="1">
        <f t="shared" si="5"/>
        <v>374</v>
      </c>
      <c r="B386" s="84">
        <f>'Initial Client Information'!B386</f>
        <v>0</v>
      </c>
      <c r="C386" s="36">
        <f>'Initial Client Information'!C386</f>
        <v>0</v>
      </c>
      <c r="D386" s="85">
        <f>'Initial Client Information'!D386</f>
        <v>0</v>
      </c>
      <c r="E386" s="35">
        <f>'Initial Client Information'!E386</f>
        <v>0</v>
      </c>
      <c r="F386" s="122"/>
      <c r="G386" s="89"/>
      <c r="H386" s="34"/>
    </row>
    <row r="387" spans="1:8" ht="50.1" customHeight="1" x14ac:dyDescent="0.25">
      <c r="A387" s="1">
        <f t="shared" si="5"/>
        <v>375</v>
      </c>
      <c r="B387" s="84">
        <f>'Initial Client Information'!B387</f>
        <v>0</v>
      </c>
      <c r="C387" s="36">
        <f>'Initial Client Information'!C387</f>
        <v>0</v>
      </c>
      <c r="D387" s="85">
        <f>'Initial Client Information'!D387</f>
        <v>0</v>
      </c>
      <c r="E387" s="35">
        <f>'Initial Client Information'!E387</f>
        <v>0</v>
      </c>
      <c r="F387" s="122"/>
      <c r="G387" s="89"/>
      <c r="H387" s="34"/>
    </row>
    <row r="388" spans="1:8" ht="50.1" customHeight="1" x14ac:dyDescent="0.25">
      <c r="A388" s="1">
        <f t="shared" si="5"/>
        <v>376</v>
      </c>
      <c r="B388" s="84">
        <f>'Initial Client Information'!B388</f>
        <v>0</v>
      </c>
      <c r="C388" s="36">
        <f>'Initial Client Information'!C388</f>
        <v>0</v>
      </c>
      <c r="D388" s="85">
        <f>'Initial Client Information'!D388</f>
        <v>0</v>
      </c>
      <c r="E388" s="35">
        <f>'Initial Client Information'!E388</f>
        <v>0</v>
      </c>
      <c r="F388" s="122"/>
      <c r="G388" s="89"/>
      <c r="H388" s="34"/>
    </row>
    <row r="389" spans="1:8" ht="50.1" customHeight="1" x14ac:dyDescent="0.25">
      <c r="A389" s="1">
        <f t="shared" si="5"/>
        <v>377</v>
      </c>
      <c r="B389" s="84">
        <f>'Initial Client Information'!B389</f>
        <v>0</v>
      </c>
      <c r="C389" s="36">
        <f>'Initial Client Information'!C389</f>
        <v>0</v>
      </c>
      <c r="D389" s="85">
        <f>'Initial Client Information'!D389</f>
        <v>0</v>
      </c>
      <c r="E389" s="35">
        <f>'Initial Client Information'!E389</f>
        <v>0</v>
      </c>
      <c r="F389" s="122"/>
      <c r="G389" s="89"/>
      <c r="H389" s="34"/>
    </row>
    <row r="390" spans="1:8" ht="50.1" customHeight="1" x14ac:dyDescent="0.25">
      <c r="A390" s="1">
        <f t="shared" si="5"/>
        <v>378</v>
      </c>
      <c r="B390" s="84">
        <f>'Initial Client Information'!B390</f>
        <v>0</v>
      </c>
      <c r="C390" s="36">
        <f>'Initial Client Information'!C390</f>
        <v>0</v>
      </c>
      <c r="D390" s="85">
        <f>'Initial Client Information'!D390</f>
        <v>0</v>
      </c>
      <c r="E390" s="35">
        <f>'Initial Client Information'!E390</f>
        <v>0</v>
      </c>
      <c r="F390" s="122"/>
      <c r="G390" s="89"/>
      <c r="H390" s="34"/>
    </row>
    <row r="391" spans="1:8" ht="50.1" customHeight="1" x14ac:dyDescent="0.25">
      <c r="A391" s="1">
        <f t="shared" si="5"/>
        <v>379</v>
      </c>
      <c r="B391" s="84">
        <f>'Initial Client Information'!B391</f>
        <v>0</v>
      </c>
      <c r="C391" s="36">
        <f>'Initial Client Information'!C391</f>
        <v>0</v>
      </c>
      <c r="D391" s="85">
        <f>'Initial Client Information'!D391</f>
        <v>0</v>
      </c>
      <c r="E391" s="35">
        <f>'Initial Client Information'!E391</f>
        <v>0</v>
      </c>
      <c r="F391" s="122"/>
      <c r="G391" s="89"/>
      <c r="H391" s="34"/>
    </row>
    <row r="392" spans="1:8" ht="50.1" customHeight="1" x14ac:dyDescent="0.25">
      <c r="A392" s="1">
        <f t="shared" si="5"/>
        <v>380</v>
      </c>
      <c r="B392" s="84">
        <f>'Initial Client Information'!B392</f>
        <v>0</v>
      </c>
      <c r="C392" s="36">
        <f>'Initial Client Information'!C392</f>
        <v>0</v>
      </c>
      <c r="D392" s="85">
        <f>'Initial Client Information'!D392</f>
        <v>0</v>
      </c>
      <c r="E392" s="35">
        <f>'Initial Client Information'!E392</f>
        <v>0</v>
      </c>
      <c r="F392" s="122"/>
      <c r="G392" s="89"/>
      <c r="H392" s="34"/>
    </row>
    <row r="393" spans="1:8" ht="50.1" customHeight="1" x14ac:dyDescent="0.25">
      <c r="A393" s="1">
        <f t="shared" si="5"/>
        <v>381</v>
      </c>
      <c r="B393" s="84">
        <f>'Initial Client Information'!B393</f>
        <v>0</v>
      </c>
      <c r="C393" s="36">
        <f>'Initial Client Information'!C393</f>
        <v>0</v>
      </c>
      <c r="D393" s="85">
        <f>'Initial Client Information'!D393</f>
        <v>0</v>
      </c>
      <c r="E393" s="35">
        <f>'Initial Client Information'!E393</f>
        <v>0</v>
      </c>
      <c r="F393" s="122"/>
      <c r="G393" s="89"/>
      <c r="H393" s="34"/>
    </row>
    <row r="394" spans="1:8" ht="50.1" customHeight="1" x14ac:dyDescent="0.25">
      <c r="A394" s="1">
        <f t="shared" si="5"/>
        <v>382</v>
      </c>
      <c r="B394" s="84">
        <f>'Initial Client Information'!B394</f>
        <v>0</v>
      </c>
      <c r="C394" s="36">
        <f>'Initial Client Information'!C394</f>
        <v>0</v>
      </c>
      <c r="D394" s="85">
        <f>'Initial Client Information'!D394</f>
        <v>0</v>
      </c>
      <c r="E394" s="35">
        <f>'Initial Client Information'!E394</f>
        <v>0</v>
      </c>
      <c r="F394" s="122"/>
      <c r="G394" s="89"/>
      <c r="H394" s="34"/>
    </row>
    <row r="395" spans="1:8" ht="50.1" customHeight="1" x14ac:dyDescent="0.25">
      <c r="A395" s="1">
        <f t="shared" si="5"/>
        <v>383</v>
      </c>
      <c r="B395" s="84">
        <f>'Initial Client Information'!B395</f>
        <v>0</v>
      </c>
      <c r="C395" s="36">
        <f>'Initial Client Information'!C395</f>
        <v>0</v>
      </c>
      <c r="D395" s="85">
        <f>'Initial Client Information'!D395</f>
        <v>0</v>
      </c>
      <c r="E395" s="35">
        <f>'Initial Client Information'!E395</f>
        <v>0</v>
      </c>
      <c r="F395" s="122"/>
      <c r="G395" s="89"/>
      <c r="H395" s="34"/>
    </row>
    <row r="396" spans="1:8" ht="50.1" customHeight="1" x14ac:dyDescent="0.25">
      <c r="A396" s="1">
        <f t="shared" si="5"/>
        <v>384</v>
      </c>
      <c r="B396" s="84">
        <f>'Initial Client Information'!B396</f>
        <v>0</v>
      </c>
      <c r="C396" s="36">
        <f>'Initial Client Information'!C396</f>
        <v>0</v>
      </c>
      <c r="D396" s="85">
        <f>'Initial Client Information'!D396</f>
        <v>0</v>
      </c>
      <c r="E396" s="35">
        <f>'Initial Client Information'!E396</f>
        <v>0</v>
      </c>
      <c r="F396" s="122"/>
      <c r="G396" s="89"/>
      <c r="H396" s="34"/>
    </row>
    <row r="397" spans="1:8" ht="50.1" customHeight="1" x14ac:dyDescent="0.25">
      <c r="A397" s="1">
        <f t="shared" si="5"/>
        <v>385</v>
      </c>
      <c r="B397" s="84">
        <f>'Initial Client Information'!B397</f>
        <v>0</v>
      </c>
      <c r="C397" s="36">
        <f>'Initial Client Information'!C397</f>
        <v>0</v>
      </c>
      <c r="D397" s="85">
        <f>'Initial Client Information'!D397</f>
        <v>0</v>
      </c>
      <c r="E397" s="35">
        <f>'Initial Client Information'!E397</f>
        <v>0</v>
      </c>
      <c r="F397" s="122"/>
      <c r="G397" s="89"/>
      <c r="H397" s="34"/>
    </row>
    <row r="398" spans="1:8" ht="50.1" customHeight="1" x14ac:dyDescent="0.25">
      <c r="A398" s="1">
        <f t="shared" si="5"/>
        <v>386</v>
      </c>
      <c r="B398" s="84">
        <f>'Initial Client Information'!B398</f>
        <v>0</v>
      </c>
      <c r="C398" s="36">
        <f>'Initial Client Information'!C398</f>
        <v>0</v>
      </c>
      <c r="D398" s="85">
        <f>'Initial Client Information'!D398</f>
        <v>0</v>
      </c>
      <c r="E398" s="35">
        <f>'Initial Client Information'!E398</f>
        <v>0</v>
      </c>
      <c r="F398" s="122"/>
      <c r="G398" s="89"/>
      <c r="H398" s="34"/>
    </row>
    <row r="399" spans="1:8" ht="50.1" customHeight="1" x14ac:dyDescent="0.25">
      <c r="A399" s="1">
        <f t="shared" si="5"/>
        <v>387</v>
      </c>
      <c r="B399" s="84">
        <f>'Initial Client Information'!B399</f>
        <v>0</v>
      </c>
      <c r="C399" s="36">
        <f>'Initial Client Information'!C399</f>
        <v>0</v>
      </c>
      <c r="D399" s="85">
        <f>'Initial Client Information'!D399</f>
        <v>0</v>
      </c>
      <c r="E399" s="35">
        <f>'Initial Client Information'!E399</f>
        <v>0</v>
      </c>
      <c r="F399" s="122"/>
      <c r="G399" s="89"/>
      <c r="H399" s="34"/>
    </row>
    <row r="400" spans="1:8" ht="50.1" customHeight="1" x14ac:dyDescent="0.25">
      <c r="A400" s="1">
        <f t="shared" si="5"/>
        <v>388</v>
      </c>
      <c r="B400" s="84">
        <f>'Initial Client Information'!B400</f>
        <v>0</v>
      </c>
      <c r="C400" s="36">
        <f>'Initial Client Information'!C400</f>
        <v>0</v>
      </c>
      <c r="D400" s="85">
        <f>'Initial Client Information'!D400</f>
        <v>0</v>
      </c>
      <c r="E400" s="35">
        <f>'Initial Client Information'!E400</f>
        <v>0</v>
      </c>
      <c r="F400" s="122"/>
      <c r="G400" s="89"/>
      <c r="H400" s="34"/>
    </row>
    <row r="401" spans="1:8" ht="50.1" customHeight="1" x14ac:dyDescent="0.25">
      <c r="A401" s="1">
        <f t="shared" si="5"/>
        <v>389</v>
      </c>
      <c r="B401" s="84">
        <f>'Initial Client Information'!B401</f>
        <v>0</v>
      </c>
      <c r="C401" s="36">
        <f>'Initial Client Information'!C401</f>
        <v>0</v>
      </c>
      <c r="D401" s="85">
        <f>'Initial Client Information'!D401</f>
        <v>0</v>
      </c>
      <c r="E401" s="35">
        <f>'Initial Client Information'!E401</f>
        <v>0</v>
      </c>
      <c r="F401" s="122"/>
      <c r="G401" s="89"/>
      <c r="H401" s="34"/>
    </row>
    <row r="402" spans="1:8" ht="50.1" customHeight="1" x14ac:dyDescent="0.25">
      <c r="A402" s="1">
        <f t="shared" si="5"/>
        <v>390</v>
      </c>
      <c r="B402" s="84">
        <f>'Initial Client Information'!B402</f>
        <v>0</v>
      </c>
      <c r="C402" s="36">
        <f>'Initial Client Information'!C402</f>
        <v>0</v>
      </c>
      <c r="D402" s="85">
        <f>'Initial Client Information'!D402</f>
        <v>0</v>
      </c>
      <c r="E402" s="35">
        <f>'Initial Client Information'!E402</f>
        <v>0</v>
      </c>
      <c r="F402" s="122"/>
      <c r="G402" s="89"/>
      <c r="H402" s="34"/>
    </row>
    <row r="403" spans="1:8" ht="50.1" customHeight="1" x14ac:dyDescent="0.25">
      <c r="A403" s="1">
        <f t="shared" si="5"/>
        <v>391</v>
      </c>
      <c r="B403" s="84">
        <f>'Initial Client Information'!B403</f>
        <v>0</v>
      </c>
      <c r="C403" s="36">
        <f>'Initial Client Information'!C403</f>
        <v>0</v>
      </c>
      <c r="D403" s="85">
        <f>'Initial Client Information'!D403</f>
        <v>0</v>
      </c>
      <c r="E403" s="35">
        <f>'Initial Client Information'!E403</f>
        <v>0</v>
      </c>
      <c r="F403" s="122"/>
      <c r="G403" s="89"/>
      <c r="H403" s="34"/>
    </row>
    <row r="404" spans="1:8" ht="50.1" customHeight="1" x14ac:dyDescent="0.25">
      <c r="A404" s="1">
        <f t="shared" si="5"/>
        <v>392</v>
      </c>
      <c r="B404" s="84">
        <f>'Initial Client Information'!B404</f>
        <v>0</v>
      </c>
      <c r="C404" s="36">
        <f>'Initial Client Information'!C404</f>
        <v>0</v>
      </c>
      <c r="D404" s="85">
        <f>'Initial Client Information'!D404</f>
        <v>0</v>
      </c>
      <c r="E404" s="35">
        <f>'Initial Client Information'!E404</f>
        <v>0</v>
      </c>
      <c r="F404" s="122"/>
      <c r="G404" s="89"/>
      <c r="H404" s="34"/>
    </row>
    <row r="405" spans="1:8" ht="50.1" customHeight="1" x14ac:dyDescent="0.25">
      <c r="A405" s="1">
        <f t="shared" si="5"/>
        <v>393</v>
      </c>
      <c r="B405" s="84">
        <f>'Initial Client Information'!B405</f>
        <v>0</v>
      </c>
      <c r="C405" s="36">
        <f>'Initial Client Information'!C405</f>
        <v>0</v>
      </c>
      <c r="D405" s="85">
        <f>'Initial Client Information'!D405</f>
        <v>0</v>
      </c>
      <c r="E405" s="35">
        <f>'Initial Client Information'!E405</f>
        <v>0</v>
      </c>
      <c r="F405" s="122"/>
      <c r="G405" s="89"/>
      <c r="H405" s="34"/>
    </row>
    <row r="406" spans="1:8" ht="50.1" customHeight="1" x14ac:dyDescent="0.25">
      <c r="A406" s="1">
        <f t="shared" si="5"/>
        <v>394</v>
      </c>
      <c r="B406" s="84">
        <f>'Initial Client Information'!B406</f>
        <v>0</v>
      </c>
      <c r="C406" s="36">
        <f>'Initial Client Information'!C406</f>
        <v>0</v>
      </c>
      <c r="D406" s="85">
        <f>'Initial Client Information'!D406</f>
        <v>0</v>
      </c>
      <c r="E406" s="35">
        <f>'Initial Client Information'!E406</f>
        <v>0</v>
      </c>
      <c r="F406" s="122"/>
      <c r="G406" s="89"/>
      <c r="H406" s="34"/>
    </row>
    <row r="407" spans="1:8" ht="50.1" customHeight="1" x14ac:dyDescent="0.25">
      <c r="A407" s="1">
        <f t="shared" si="5"/>
        <v>395</v>
      </c>
      <c r="B407" s="84">
        <f>'Initial Client Information'!B407</f>
        <v>0</v>
      </c>
      <c r="C407" s="36">
        <f>'Initial Client Information'!C407</f>
        <v>0</v>
      </c>
      <c r="D407" s="85">
        <f>'Initial Client Information'!D407</f>
        <v>0</v>
      </c>
      <c r="E407" s="35">
        <f>'Initial Client Information'!E407</f>
        <v>0</v>
      </c>
      <c r="F407" s="122"/>
      <c r="G407" s="89"/>
      <c r="H407" s="34"/>
    </row>
    <row r="408" spans="1:8" ht="50.1" customHeight="1" x14ac:dyDescent="0.25">
      <c r="A408" s="1">
        <f t="shared" ref="A408:A471" si="6">ROW(A396)</f>
        <v>396</v>
      </c>
      <c r="B408" s="84">
        <f>'Initial Client Information'!B408</f>
        <v>0</v>
      </c>
      <c r="C408" s="36">
        <f>'Initial Client Information'!C408</f>
        <v>0</v>
      </c>
      <c r="D408" s="85">
        <f>'Initial Client Information'!D408</f>
        <v>0</v>
      </c>
      <c r="E408" s="35">
        <f>'Initial Client Information'!E408</f>
        <v>0</v>
      </c>
      <c r="F408" s="122"/>
      <c r="G408" s="89"/>
      <c r="H408" s="34"/>
    </row>
    <row r="409" spans="1:8" ht="50.1" customHeight="1" x14ac:dyDescent="0.25">
      <c r="A409" s="1">
        <f t="shared" si="6"/>
        <v>397</v>
      </c>
      <c r="B409" s="84">
        <f>'Initial Client Information'!B409</f>
        <v>0</v>
      </c>
      <c r="C409" s="36">
        <f>'Initial Client Information'!C409</f>
        <v>0</v>
      </c>
      <c r="D409" s="85">
        <f>'Initial Client Information'!D409</f>
        <v>0</v>
      </c>
      <c r="E409" s="35">
        <f>'Initial Client Information'!E409</f>
        <v>0</v>
      </c>
      <c r="F409" s="122"/>
      <c r="G409" s="89"/>
      <c r="H409" s="34"/>
    </row>
    <row r="410" spans="1:8" ht="50.1" customHeight="1" x14ac:dyDescent="0.25">
      <c r="A410" s="1">
        <f t="shared" si="6"/>
        <v>398</v>
      </c>
      <c r="B410" s="84">
        <f>'Initial Client Information'!B410</f>
        <v>0</v>
      </c>
      <c r="C410" s="36">
        <f>'Initial Client Information'!C410</f>
        <v>0</v>
      </c>
      <c r="D410" s="85">
        <f>'Initial Client Information'!D410</f>
        <v>0</v>
      </c>
      <c r="E410" s="35">
        <f>'Initial Client Information'!E410</f>
        <v>0</v>
      </c>
      <c r="F410" s="122"/>
      <c r="G410" s="89"/>
      <c r="H410" s="34"/>
    </row>
    <row r="411" spans="1:8" ht="50.1" customHeight="1" x14ac:dyDescent="0.25">
      <c r="A411" s="1">
        <f t="shared" si="6"/>
        <v>399</v>
      </c>
      <c r="B411" s="84">
        <f>'Initial Client Information'!B411</f>
        <v>0</v>
      </c>
      <c r="C411" s="36">
        <f>'Initial Client Information'!C411</f>
        <v>0</v>
      </c>
      <c r="D411" s="85">
        <f>'Initial Client Information'!D411</f>
        <v>0</v>
      </c>
      <c r="E411" s="35">
        <f>'Initial Client Information'!E411</f>
        <v>0</v>
      </c>
      <c r="F411" s="122"/>
      <c r="G411" s="89"/>
      <c r="H411" s="34"/>
    </row>
    <row r="412" spans="1:8" ht="50.1" customHeight="1" x14ac:dyDescent="0.25">
      <c r="A412" s="1">
        <f t="shared" si="6"/>
        <v>400</v>
      </c>
      <c r="B412" s="84">
        <f>'Initial Client Information'!B412</f>
        <v>0</v>
      </c>
      <c r="C412" s="36">
        <f>'Initial Client Information'!C412</f>
        <v>0</v>
      </c>
      <c r="D412" s="85">
        <f>'Initial Client Information'!D412</f>
        <v>0</v>
      </c>
      <c r="E412" s="35">
        <f>'Initial Client Information'!E412</f>
        <v>0</v>
      </c>
      <c r="F412" s="122"/>
      <c r="G412" s="89"/>
      <c r="H412" s="34"/>
    </row>
    <row r="413" spans="1:8" ht="50.1" customHeight="1" x14ac:dyDescent="0.25">
      <c r="A413" s="1">
        <f t="shared" si="6"/>
        <v>401</v>
      </c>
      <c r="B413" s="84">
        <f>'Initial Client Information'!B413</f>
        <v>0</v>
      </c>
      <c r="C413" s="36">
        <f>'Initial Client Information'!C413</f>
        <v>0</v>
      </c>
      <c r="D413" s="85">
        <f>'Initial Client Information'!D413</f>
        <v>0</v>
      </c>
      <c r="E413" s="35">
        <f>'Initial Client Information'!E413</f>
        <v>0</v>
      </c>
      <c r="F413" s="122"/>
      <c r="G413" s="89"/>
      <c r="H413" s="34"/>
    </row>
    <row r="414" spans="1:8" ht="50.1" customHeight="1" x14ac:dyDescent="0.25">
      <c r="A414" s="1">
        <f t="shared" si="6"/>
        <v>402</v>
      </c>
      <c r="B414" s="84">
        <f>'Initial Client Information'!B414</f>
        <v>0</v>
      </c>
      <c r="C414" s="36">
        <f>'Initial Client Information'!C414</f>
        <v>0</v>
      </c>
      <c r="D414" s="85">
        <f>'Initial Client Information'!D414</f>
        <v>0</v>
      </c>
      <c r="E414" s="35">
        <f>'Initial Client Information'!E414</f>
        <v>0</v>
      </c>
      <c r="F414" s="122"/>
      <c r="G414" s="89"/>
      <c r="H414" s="34"/>
    </row>
    <row r="415" spans="1:8" ht="50.1" customHeight="1" x14ac:dyDescent="0.25">
      <c r="A415" s="1">
        <f t="shared" si="6"/>
        <v>403</v>
      </c>
      <c r="B415" s="84">
        <f>'Initial Client Information'!B415</f>
        <v>0</v>
      </c>
      <c r="C415" s="36">
        <f>'Initial Client Information'!C415</f>
        <v>0</v>
      </c>
      <c r="D415" s="85">
        <f>'Initial Client Information'!D415</f>
        <v>0</v>
      </c>
      <c r="E415" s="35">
        <f>'Initial Client Information'!E415</f>
        <v>0</v>
      </c>
      <c r="F415" s="122"/>
      <c r="G415" s="89"/>
      <c r="H415" s="34"/>
    </row>
    <row r="416" spans="1:8" ht="50.1" customHeight="1" x14ac:dyDescent="0.25">
      <c r="A416" s="1">
        <f t="shared" si="6"/>
        <v>404</v>
      </c>
      <c r="B416" s="84">
        <f>'Initial Client Information'!B416</f>
        <v>0</v>
      </c>
      <c r="C416" s="36">
        <f>'Initial Client Information'!C416</f>
        <v>0</v>
      </c>
      <c r="D416" s="85">
        <f>'Initial Client Information'!D416</f>
        <v>0</v>
      </c>
      <c r="E416" s="35">
        <f>'Initial Client Information'!E416</f>
        <v>0</v>
      </c>
      <c r="F416" s="122"/>
      <c r="G416" s="89"/>
      <c r="H416" s="34"/>
    </row>
    <row r="417" spans="1:8" ht="50.1" customHeight="1" x14ac:dyDescent="0.25">
      <c r="A417" s="1">
        <f t="shared" si="6"/>
        <v>405</v>
      </c>
      <c r="B417" s="84">
        <f>'Initial Client Information'!B417</f>
        <v>0</v>
      </c>
      <c r="C417" s="36">
        <f>'Initial Client Information'!C417</f>
        <v>0</v>
      </c>
      <c r="D417" s="85">
        <f>'Initial Client Information'!D417</f>
        <v>0</v>
      </c>
      <c r="E417" s="35">
        <f>'Initial Client Information'!E417</f>
        <v>0</v>
      </c>
      <c r="F417" s="122"/>
      <c r="G417" s="89"/>
      <c r="H417" s="34"/>
    </row>
    <row r="418" spans="1:8" ht="50.1" customHeight="1" x14ac:dyDescent="0.25">
      <c r="A418" s="1">
        <f t="shared" si="6"/>
        <v>406</v>
      </c>
      <c r="B418" s="84">
        <f>'Initial Client Information'!B418</f>
        <v>0</v>
      </c>
      <c r="C418" s="36">
        <f>'Initial Client Information'!C418</f>
        <v>0</v>
      </c>
      <c r="D418" s="85">
        <f>'Initial Client Information'!D418</f>
        <v>0</v>
      </c>
      <c r="E418" s="35">
        <f>'Initial Client Information'!E418</f>
        <v>0</v>
      </c>
      <c r="F418" s="122"/>
      <c r="G418" s="89"/>
      <c r="H418" s="34"/>
    </row>
    <row r="419" spans="1:8" ht="50.1" customHeight="1" x14ac:dyDescent="0.25">
      <c r="A419" s="1">
        <f t="shared" si="6"/>
        <v>407</v>
      </c>
      <c r="B419" s="84">
        <f>'Initial Client Information'!B419</f>
        <v>0</v>
      </c>
      <c r="C419" s="36">
        <f>'Initial Client Information'!C419</f>
        <v>0</v>
      </c>
      <c r="D419" s="85">
        <f>'Initial Client Information'!D419</f>
        <v>0</v>
      </c>
      <c r="E419" s="35">
        <f>'Initial Client Information'!E419</f>
        <v>0</v>
      </c>
      <c r="F419" s="122"/>
      <c r="G419" s="89"/>
      <c r="H419" s="34"/>
    </row>
    <row r="420" spans="1:8" ht="50.1" customHeight="1" x14ac:dyDescent="0.25">
      <c r="A420" s="1">
        <f t="shared" si="6"/>
        <v>408</v>
      </c>
      <c r="B420" s="84">
        <f>'Initial Client Information'!B420</f>
        <v>0</v>
      </c>
      <c r="C420" s="36">
        <f>'Initial Client Information'!C420</f>
        <v>0</v>
      </c>
      <c r="D420" s="85">
        <f>'Initial Client Information'!D420</f>
        <v>0</v>
      </c>
      <c r="E420" s="35">
        <f>'Initial Client Information'!E420</f>
        <v>0</v>
      </c>
      <c r="F420" s="122"/>
      <c r="G420" s="89"/>
      <c r="H420" s="34"/>
    </row>
    <row r="421" spans="1:8" ht="50.1" customHeight="1" x14ac:dyDescent="0.25">
      <c r="A421" s="1">
        <f t="shared" si="6"/>
        <v>409</v>
      </c>
      <c r="B421" s="84">
        <f>'Initial Client Information'!B421</f>
        <v>0</v>
      </c>
      <c r="C421" s="36">
        <f>'Initial Client Information'!C421</f>
        <v>0</v>
      </c>
      <c r="D421" s="85">
        <f>'Initial Client Information'!D421</f>
        <v>0</v>
      </c>
      <c r="E421" s="35">
        <f>'Initial Client Information'!E421</f>
        <v>0</v>
      </c>
      <c r="F421" s="122"/>
      <c r="G421" s="89"/>
      <c r="H421" s="34"/>
    </row>
    <row r="422" spans="1:8" ht="50.1" customHeight="1" x14ac:dyDescent="0.25">
      <c r="A422" s="1">
        <f t="shared" si="6"/>
        <v>410</v>
      </c>
      <c r="B422" s="84">
        <f>'Initial Client Information'!B422</f>
        <v>0</v>
      </c>
      <c r="C422" s="36">
        <f>'Initial Client Information'!C422</f>
        <v>0</v>
      </c>
      <c r="D422" s="85">
        <f>'Initial Client Information'!D422</f>
        <v>0</v>
      </c>
      <c r="E422" s="35">
        <f>'Initial Client Information'!E422</f>
        <v>0</v>
      </c>
      <c r="F422" s="122"/>
      <c r="G422" s="89"/>
      <c r="H422" s="34"/>
    </row>
    <row r="423" spans="1:8" ht="50.1" customHeight="1" x14ac:dyDescent="0.25">
      <c r="A423" s="1">
        <f t="shared" si="6"/>
        <v>411</v>
      </c>
      <c r="B423" s="84">
        <f>'Initial Client Information'!B423</f>
        <v>0</v>
      </c>
      <c r="C423" s="36">
        <f>'Initial Client Information'!C423</f>
        <v>0</v>
      </c>
      <c r="D423" s="85">
        <f>'Initial Client Information'!D423</f>
        <v>0</v>
      </c>
      <c r="E423" s="35">
        <f>'Initial Client Information'!E423</f>
        <v>0</v>
      </c>
      <c r="F423" s="122"/>
      <c r="G423" s="89"/>
      <c r="H423" s="34"/>
    </row>
    <row r="424" spans="1:8" ht="50.1" customHeight="1" x14ac:dyDescent="0.25">
      <c r="A424" s="1">
        <f t="shared" si="6"/>
        <v>412</v>
      </c>
      <c r="B424" s="84">
        <f>'Initial Client Information'!B424</f>
        <v>0</v>
      </c>
      <c r="C424" s="36">
        <f>'Initial Client Information'!C424</f>
        <v>0</v>
      </c>
      <c r="D424" s="85">
        <f>'Initial Client Information'!D424</f>
        <v>0</v>
      </c>
      <c r="E424" s="35">
        <f>'Initial Client Information'!E424</f>
        <v>0</v>
      </c>
      <c r="F424" s="122"/>
      <c r="G424" s="89"/>
      <c r="H424" s="34"/>
    </row>
    <row r="425" spans="1:8" ht="50.1" customHeight="1" x14ac:dyDescent="0.25">
      <c r="A425" s="1">
        <f t="shared" si="6"/>
        <v>413</v>
      </c>
      <c r="B425" s="84">
        <f>'Initial Client Information'!B425</f>
        <v>0</v>
      </c>
      <c r="C425" s="36">
        <f>'Initial Client Information'!C425</f>
        <v>0</v>
      </c>
      <c r="D425" s="85">
        <f>'Initial Client Information'!D425</f>
        <v>0</v>
      </c>
      <c r="E425" s="35">
        <f>'Initial Client Information'!E425</f>
        <v>0</v>
      </c>
      <c r="F425" s="122"/>
      <c r="G425" s="89"/>
      <c r="H425" s="34"/>
    </row>
    <row r="426" spans="1:8" ht="50.1" customHeight="1" x14ac:dyDescent="0.25">
      <c r="A426" s="1">
        <f t="shared" si="6"/>
        <v>414</v>
      </c>
      <c r="B426" s="84">
        <f>'Initial Client Information'!B426</f>
        <v>0</v>
      </c>
      <c r="C426" s="36">
        <f>'Initial Client Information'!C426</f>
        <v>0</v>
      </c>
      <c r="D426" s="85">
        <f>'Initial Client Information'!D426</f>
        <v>0</v>
      </c>
      <c r="E426" s="35">
        <f>'Initial Client Information'!E426</f>
        <v>0</v>
      </c>
      <c r="F426" s="122"/>
      <c r="G426" s="89"/>
      <c r="H426" s="34"/>
    </row>
    <row r="427" spans="1:8" ht="50.1" customHeight="1" x14ac:dyDescent="0.25">
      <c r="A427" s="1">
        <f t="shared" si="6"/>
        <v>415</v>
      </c>
      <c r="B427" s="84">
        <f>'Initial Client Information'!B427</f>
        <v>0</v>
      </c>
      <c r="C427" s="36">
        <f>'Initial Client Information'!C427</f>
        <v>0</v>
      </c>
      <c r="D427" s="85">
        <f>'Initial Client Information'!D427</f>
        <v>0</v>
      </c>
      <c r="E427" s="35">
        <f>'Initial Client Information'!E427</f>
        <v>0</v>
      </c>
      <c r="F427" s="122"/>
      <c r="G427" s="89"/>
      <c r="H427" s="34"/>
    </row>
    <row r="428" spans="1:8" ht="50.1" customHeight="1" x14ac:dyDescent="0.25">
      <c r="A428" s="1">
        <f t="shared" si="6"/>
        <v>416</v>
      </c>
      <c r="B428" s="84">
        <f>'Initial Client Information'!B428</f>
        <v>0</v>
      </c>
      <c r="C428" s="36">
        <f>'Initial Client Information'!C428</f>
        <v>0</v>
      </c>
      <c r="D428" s="85">
        <f>'Initial Client Information'!D428</f>
        <v>0</v>
      </c>
      <c r="E428" s="35">
        <f>'Initial Client Information'!E428</f>
        <v>0</v>
      </c>
      <c r="F428" s="122"/>
      <c r="G428" s="89"/>
      <c r="H428" s="34"/>
    </row>
    <row r="429" spans="1:8" ht="50.1" customHeight="1" x14ac:dyDescent="0.25">
      <c r="A429" s="1">
        <f t="shared" si="6"/>
        <v>417</v>
      </c>
      <c r="B429" s="84">
        <f>'Initial Client Information'!B429</f>
        <v>0</v>
      </c>
      <c r="C429" s="36">
        <f>'Initial Client Information'!C429</f>
        <v>0</v>
      </c>
      <c r="D429" s="85">
        <f>'Initial Client Information'!D429</f>
        <v>0</v>
      </c>
      <c r="E429" s="35">
        <f>'Initial Client Information'!E429</f>
        <v>0</v>
      </c>
      <c r="F429" s="122"/>
      <c r="G429" s="89"/>
      <c r="H429" s="34"/>
    </row>
    <row r="430" spans="1:8" ht="50.1" customHeight="1" x14ac:dyDescent="0.25">
      <c r="A430" s="1">
        <f t="shared" si="6"/>
        <v>418</v>
      </c>
      <c r="B430" s="84">
        <f>'Initial Client Information'!B430</f>
        <v>0</v>
      </c>
      <c r="C430" s="36">
        <f>'Initial Client Information'!C430</f>
        <v>0</v>
      </c>
      <c r="D430" s="85">
        <f>'Initial Client Information'!D430</f>
        <v>0</v>
      </c>
      <c r="E430" s="35">
        <f>'Initial Client Information'!E430</f>
        <v>0</v>
      </c>
      <c r="F430" s="122"/>
      <c r="G430" s="89"/>
      <c r="H430" s="34"/>
    </row>
    <row r="431" spans="1:8" ht="50.1" customHeight="1" x14ac:dyDescent="0.25">
      <c r="A431" s="1">
        <f t="shared" si="6"/>
        <v>419</v>
      </c>
      <c r="B431" s="84">
        <f>'Initial Client Information'!B431</f>
        <v>0</v>
      </c>
      <c r="C431" s="36">
        <f>'Initial Client Information'!C431</f>
        <v>0</v>
      </c>
      <c r="D431" s="85">
        <f>'Initial Client Information'!D431</f>
        <v>0</v>
      </c>
      <c r="E431" s="35">
        <f>'Initial Client Information'!E431</f>
        <v>0</v>
      </c>
      <c r="F431" s="122"/>
      <c r="G431" s="89"/>
      <c r="H431" s="34"/>
    </row>
    <row r="432" spans="1:8" ht="50.1" customHeight="1" x14ac:dyDescent="0.25">
      <c r="A432" s="1">
        <f t="shared" si="6"/>
        <v>420</v>
      </c>
      <c r="B432" s="84">
        <f>'Initial Client Information'!B432</f>
        <v>0</v>
      </c>
      <c r="C432" s="36">
        <f>'Initial Client Information'!C432</f>
        <v>0</v>
      </c>
      <c r="D432" s="85">
        <f>'Initial Client Information'!D432</f>
        <v>0</v>
      </c>
      <c r="E432" s="35">
        <f>'Initial Client Information'!E432</f>
        <v>0</v>
      </c>
      <c r="F432" s="122"/>
      <c r="G432" s="89"/>
      <c r="H432" s="34"/>
    </row>
    <row r="433" spans="1:8" ht="50.1" customHeight="1" x14ac:dyDescent="0.25">
      <c r="A433" s="1">
        <f t="shared" si="6"/>
        <v>421</v>
      </c>
      <c r="B433" s="84">
        <f>'Initial Client Information'!B433</f>
        <v>0</v>
      </c>
      <c r="C433" s="36">
        <f>'Initial Client Information'!C433</f>
        <v>0</v>
      </c>
      <c r="D433" s="85">
        <f>'Initial Client Information'!D433</f>
        <v>0</v>
      </c>
      <c r="E433" s="35">
        <f>'Initial Client Information'!E433</f>
        <v>0</v>
      </c>
      <c r="F433" s="122"/>
      <c r="G433" s="89"/>
      <c r="H433" s="34"/>
    </row>
    <row r="434" spans="1:8" ht="50.1" customHeight="1" x14ac:dyDescent="0.25">
      <c r="A434" s="1">
        <f t="shared" si="6"/>
        <v>422</v>
      </c>
      <c r="B434" s="84">
        <f>'Initial Client Information'!B434</f>
        <v>0</v>
      </c>
      <c r="C434" s="36">
        <f>'Initial Client Information'!C434</f>
        <v>0</v>
      </c>
      <c r="D434" s="85">
        <f>'Initial Client Information'!D434</f>
        <v>0</v>
      </c>
      <c r="E434" s="35">
        <f>'Initial Client Information'!E434</f>
        <v>0</v>
      </c>
      <c r="F434" s="122"/>
      <c r="G434" s="89"/>
      <c r="H434" s="34"/>
    </row>
    <row r="435" spans="1:8" ht="50.1" customHeight="1" x14ac:dyDescent="0.25">
      <c r="A435" s="1">
        <f t="shared" si="6"/>
        <v>423</v>
      </c>
      <c r="B435" s="84">
        <f>'Initial Client Information'!B435</f>
        <v>0</v>
      </c>
      <c r="C435" s="36">
        <f>'Initial Client Information'!C435</f>
        <v>0</v>
      </c>
      <c r="D435" s="85">
        <f>'Initial Client Information'!D435</f>
        <v>0</v>
      </c>
      <c r="E435" s="35">
        <f>'Initial Client Information'!E435</f>
        <v>0</v>
      </c>
      <c r="F435" s="122"/>
      <c r="G435" s="89"/>
      <c r="H435" s="34"/>
    </row>
    <row r="436" spans="1:8" ht="50.1" customHeight="1" x14ac:dyDescent="0.25">
      <c r="A436" s="1">
        <f t="shared" si="6"/>
        <v>424</v>
      </c>
      <c r="B436" s="84">
        <f>'Initial Client Information'!B436</f>
        <v>0</v>
      </c>
      <c r="C436" s="36">
        <f>'Initial Client Information'!C436</f>
        <v>0</v>
      </c>
      <c r="D436" s="85">
        <f>'Initial Client Information'!D436</f>
        <v>0</v>
      </c>
      <c r="E436" s="35">
        <f>'Initial Client Information'!E436</f>
        <v>0</v>
      </c>
      <c r="F436" s="122"/>
      <c r="G436" s="89"/>
      <c r="H436" s="34"/>
    </row>
    <row r="437" spans="1:8" ht="50.1" customHeight="1" x14ac:dyDescent="0.25">
      <c r="A437" s="1">
        <f t="shared" si="6"/>
        <v>425</v>
      </c>
      <c r="B437" s="84">
        <f>'Initial Client Information'!B437</f>
        <v>0</v>
      </c>
      <c r="C437" s="36">
        <f>'Initial Client Information'!C437</f>
        <v>0</v>
      </c>
      <c r="D437" s="85">
        <f>'Initial Client Information'!D437</f>
        <v>0</v>
      </c>
      <c r="E437" s="35">
        <f>'Initial Client Information'!E437</f>
        <v>0</v>
      </c>
      <c r="F437" s="122"/>
      <c r="G437" s="89"/>
      <c r="H437" s="34"/>
    </row>
    <row r="438" spans="1:8" ht="50.1" customHeight="1" x14ac:dyDescent="0.25">
      <c r="A438" s="1">
        <f t="shared" si="6"/>
        <v>426</v>
      </c>
      <c r="B438" s="84">
        <f>'Initial Client Information'!B438</f>
        <v>0</v>
      </c>
      <c r="C438" s="36">
        <f>'Initial Client Information'!C438</f>
        <v>0</v>
      </c>
      <c r="D438" s="85">
        <f>'Initial Client Information'!D438</f>
        <v>0</v>
      </c>
      <c r="E438" s="35">
        <f>'Initial Client Information'!E438</f>
        <v>0</v>
      </c>
      <c r="F438" s="122"/>
      <c r="G438" s="89"/>
      <c r="H438" s="34"/>
    </row>
    <row r="439" spans="1:8" ht="50.1" customHeight="1" x14ac:dyDescent="0.25">
      <c r="A439" s="1">
        <f t="shared" si="6"/>
        <v>427</v>
      </c>
      <c r="B439" s="84">
        <f>'Initial Client Information'!B439</f>
        <v>0</v>
      </c>
      <c r="C439" s="36">
        <f>'Initial Client Information'!C439</f>
        <v>0</v>
      </c>
      <c r="D439" s="85">
        <f>'Initial Client Information'!D439</f>
        <v>0</v>
      </c>
      <c r="E439" s="35">
        <f>'Initial Client Information'!E439</f>
        <v>0</v>
      </c>
      <c r="F439" s="122"/>
      <c r="G439" s="89"/>
      <c r="H439" s="34"/>
    </row>
    <row r="440" spans="1:8" ht="50.1" customHeight="1" x14ac:dyDescent="0.25">
      <c r="A440" s="1">
        <f t="shared" si="6"/>
        <v>428</v>
      </c>
      <c r="B440" s="84">
        <f>'Initial Client Information'!B440</f>
        <v>0</v>
      </c>
      <c r="C440" s="36">
        <f>'Initial Client Information'!C440</f>
        <v>0</v>
      </c>
      <c r="D440" s="85">
        <f>'Initial Client Information'!D440</f>
        <v>0</v>
      </c>
      <c r="E440" s="35">
        <f>'Initial Client Information'!E440</f>
        <v>0</v>
      </c>
      <c r="F440" s="122"/>
      <c r="G440" s="89"/>
      <c r="H440" s="34"/>
    </row>
    <row r="441" spans="1:8" ht="50.1" customHeight="1" x14ac:dyDescent="0.25">
      <c r="A441" s="1">
        <f t="shared" si="6"/>
        <v>429</v>
      </c>
      <c r="B441" s="84">
        <f>'Initial Client Information'!B441</f>
        <v>0</v>
      </c>
      <c r="C441" s="36">
        <f>'Initial Client Information'!C441</f>
        <v>0</v>
      </c>
      <c r="D441" s="85">
        <f>'Initial Client Information'!D441</f>
        <v>0</v>
      </c>
      <c r="E441" s="35">
        <f>'Initial Client Information'!E441</f>
        <v>0</v>
      </c>
      <c r="F441" s="122"/>
      <c r="G441" s="89"/>
      <c r="H441" s="34"/>
    </row>
    <row r="442" spans="1:8" ht="50.1" customHeight="1" x14ac:dyDescent="0.25">
      <c r="A442" s="1">
        <f t="shared" si="6"/>
        <v>430</v>
      </c>
      <c r="B442" s="84">
        <f>'Initial Client Information'!B442</f>
        <v>0</v>
      </c>
      <c r="C442" s="36">
        <f>'Initial Client Information'!C442</f>
        <v>0</v>
      </c>
      <c r="D442" s="85">
        <f>'Initial Client Information'!D442</f>
        <v>0</v>
      </c>
      <c r="E442" s="35">
        <f>'Initial Client Information'!E442</f>
        <v>0</v>
      </c>
      <c r="F442" s="122"/>
      <c r="G442" s="89"/>
      <c r="H442" s="34"/>
    </row>
    <row r="443" spans="1:8" ht="50.1" customHeight="1" x14ac:dyDescent="0.25">
      <c r="A443" s="1">
        <f t="shared" si="6"/>
        <v>431</v>
      </c>
      <c r="B443" s="84">
        <f>'Initial Client Information'!B443</f>
        <v>0</v>
      </c>
      <c r="C443" s="36">
        <f>'Initial Client Information'!C443</f>
        <v>0</v>
      </c>
      <c r="D443" s="85">
        <f>'Initial Client Information'!D443</f>
        <v>0</v>
      </c>
      <c r="E443" s="35">
        <f>'Initial Client Information'!E443</f>
        <v>0</v>
      </c>
      <c r="F443" s="122"/>
      <c r="G443" s="89"/>
      <c r="H443" s="34"/>
    </row>
    <row r="444" spans="1:8" ht="50.1" customHeight="1" x14ac:dyDescent="0.25">
      <c r="A444" s="1">
        <f t="shared" si="6"/>
        <v>432</v>
      </c>
      <c r="B444" s="84">
        <f>'Initial Client Information'!B444</f>
        <v>0</v>
      </c>
      <c r="C444" s="36">
        <f>'Initial Client Information'!C444</f>
        <v>0</v>
      </c>
      <c r="D444" s="85">
        <f>'Initial Client Information'!D444</f>
        <v>0</v>
      </c>
      <c r="E444" s="35">
        <f>'Initial Client Information'!E444</f>
        <v>0</v>
      </c>
      <c r="F444" s="122"/>
      <c r="G444" s="89"/>
      <c r="H444" s="34"/>
    </row>
    <row r="445" spans="1:8" ht="50.1" customHeight="1" x14ac:dyDescent="0.25">
      <c r="A445" s="1">
        <f t="shared" si="6"/>
        <v>433</v>
      </c>
      <c r="B445" s="84">
        <f>'Initial Client Information'!B445</f>
        <v>0</v>
      </c>
      <c r="C445" s="36">
        <f>'Initial Client Information'!C445</f>
        <v>0</v>
      </c>
      <c r="D445" s="85">
        <f>'Initial Client Information'!D445</f>
        <v>0</v>
      </c>
      <c r="E445" s="35">
        <f>'Initial Client Information'!E445</f>
        <v>0</v>
      </c>
      <c r="F445" s="122"/>
      <c r="G445" s="89"/>
      <c r="H445" s="34"/>
    </row>
    <row r="446" spans="1:8" ht="50.1" customHeight="1" x14ac:dyDescent="0.25">
      <c r="A446" s="1">
        <f t="shared" si="6"/>
        <v>434</v>
      </c>
      <c r="B446" s="84">
        <f>'Initial Client Information'!B446</f>
        <v>0</v>
      </c>
      <c r="C446" s="36">
        <f>'Initial Client Information'!C446</f>
        <v>0</v>
      </c>
      <c r="D446" s="85">
        <f>'Initial Client Information'!D446</f>
        <v>0</v>
      </c>
      <c r="E446" s="35">
        <f>'Initial Client Information'!E446</f>
        <v>0</v>
      </c>
      <c r="F446" s="122"/>
      <c r="G446" s="89"/>
      <c r="H446" s="34"/>
    </row>
    <row r="447" spans="1:8" ht="50.1" customHeight="1" x14ac:dyDescent="0.25">
      <c r="A447" s="1">
        <f t="shared" si="6"/>
        <v>435</v>
      </c>
      <c r="B447" s="84">
        <f>'Initial Client Information'!B447</f>
        <v>0</v>
      </c>
      <c r="C447" s="36">
        <f>'Initial Client Information'!C447</f>
        <v>0</v>
      </c>
      <c r="D447" s="85">
        <f>'Initial Client Information'!D447</f>
        <v>0</v>
      </c>
      <c r="E447" s="35">
        <f>'Initial Client Information'!E447</f>
        <v>0</v>
      </c>
      <c r="F447" s="122"/>
      <c r="G447" s="89"/>
      <c r="H447" s="34"/>
    </row>
    <row r="448" spans="1:8" ht="50.1" customHeight="1" x14ac:dyDescent="0.25">
      <c r="A448" s="1">
        <f t="shared" si="6"/>
        <v>436</v>
      </c>
      <c r="B448" s="84">
        <f>'Initial Client Information'!B448</f>
        <v>0</v>
      </c>
      <c r="C448" s="36">
        <f>'Initial Client Information'!C448</f>
        <v>0</v>
      </c>
      <c r="D448" s="85">
        <f>'Initial Client Information'!D448</f>
        <v>0</v>
      </c>
      <c r="E448" s="35">
        <f>'Initial Client Information'!E448</f>
        <v>0</v>
      </c>
      <c r="F448" s="122"/>
      <c r="G448" s="89"/>
      <c r="H448" s="34"/>
    </row>
    <row r="449" spans="1:8" ht="50.1" customHeight="1" x14ac:dyDescent="0.25">
      <c r="A449" s="1">
        <f t="shared" si="6"/>
        <v>437</v>
      </c>
      <c r="B449" s="84">
        <f>'Initial Client Information'!B449</f>
        <v>0</v>
      </c>
      <c r="C449" s="36">
        <f>'Initial Client Information'!C449</f>
        <v>0</v>
      </c>
      <c r="D449" s="85">
        <f>'Initial Client Information'!D449</f>
        <v>0</v>
      </c>
      <c r="E449" s="35">
        <f>'Initial Client Information'!E449</f>
        <v>0</v>
      </c>
      <c r="F449" s="122"/>
      <c r="G449" s="89"/>
      <c r="H449" s="34"/>
    </row>
    <row r="450" spans="1:8" ht="50.1" customHeight="1" x14ac:dyDescent="0.25">
      <c r="A450" s="1">
        <f t="shared" si="6"/>
        <v>438</v>
      </c>
      <c r="B450" s="84">
        <f>'Initial Client Information'!B450</f>
        <v>0</v>
      </c>
      <c r="C450" s="36">
        <f>'Initial Client Information'!C450</f>
        <v>0</v>
      </c>
      <c r="D450" s="85">
        <f>'Initial Client Information'!D450</f>
        <v>0</v>
      </c>
      <c r="E450" s="35">
        <f>'Initial Client Information'!E450</f>
        <v>0</v>
      </c>
      <c r="F450" s="122"/>
      <c r="G450" s="89"/>
      <c r="H450" s="34"/>
    </row>
    <row r="451" spans="1:8" ht="50.1" customHeight="1" x14ac:dyDescent="0.25">
      <c r="A451" s="1">
        <f t="shared" si="6"/>
        <v>439</v>
      </c>
      <c r="B451" s="84">
        <f>'Initial Client Information'!B451</f>
        <v>0</v>
      </c>
      <c r="C451" s="36">
        <f>'Initial Client Information'!C451</f>
        <v>0</v>
      </c>
      <c r="D451" s="85">
        <f>'Initial Client Information'!D451</f>
        <v>0</v>
      </c>
      <c r="E451" s="35">
        <f>'Initial Client Information'!E451</f>
        <v>0</v>
      </c>
      <c r="F451" s="122"/>
      <c r="G451" s="89"/>
      <c r="H451" s="34"/>
    </row>
    <row r="452" spans="1:8" ht="50.1" customHeight="1" x14ac:dyDescent="0.25">
      <c r="A452" s="1">
        <f t="shared" si="6"/>
        <v>440</v>
      </c>
      <c r="B452" s="84">
        <f>'Initial Client Information'!B452</f>
        <v>0</v>
      </c>
      <c r="C452" s="36">
        <f>'Initial Client Information'!C452</f>
        <v>0</v>
      </c>
      <c r="D452" s="85">
        <f>'Initial Client Information'!D452</f>
        <v>0</v>
      </c>
      <c r="E452" s="35">
        <f>'Initial Client Information'!E452</f>
        <v>0</v>
      </c>
      <c r="F452" s="122"/>
      <c r="G452" s="89"/>
      <c r="H452" s="34"/>
    </row>
    <row r="453" spans="1:8" ht="50.1" customHeight="1" x14ac:dyDescent="0.25">
      <c r="A453" s="1">
        <f t="shared" si="6"/>
        <v>441</v>
      </c>
      <c r="B453" s="84">
        <f>'Initial Client Information'!B453</f>
        <v>0</v>
      </c>
      <c r="C453" s="36">
        <f>'Initial Client Information'!C453</f>
        <v>0</v>
      </c>
      <c r="D453" s="85">
        <f>'Initial Client Information'!D453</f>
        <v>0</v>
      </c>
      <c r="E453" s="35">
        <f>'Initial Client Information'!E453</f>
        <v>0</v>
      </c>
      <c r="F453" s="122"/>
      <c r="G453" s="89"/>
      <c r="H453" s="34"/>
    </row>
    <row r="454" spans="1:8" ht="50.1" customHeight="1" x14ac:dyDescent="0.25">
      <c r="A454" s="1">
        <f t="shared" si="6"/>
        <v>442</v>
      </c>
      <c r="B454" s="84">
        <f>'Initial Client Information'!B454</f>
        <v>0</v>
      </c>
      <c r="C454" s="36">
        <f>'Initial Client Information'!C454</f>
        <v>0</v>
      </c>
      <c r="D454" s="85">
        <f>'Initial Client Information'!D454</f>
        <v>0</v>
      </c>
      <c r="E454" s="35">
        <f>'Initial Client Information'!E454</f>
        <v>0</v>
      </c>
      <c r="F454" s="122"/>
      <c r="G454" s="89"/>
      <c r="H454" s="34"/>
    </row>
    <row r="455" spans="1:8" ht="50.1" customHeight="1" x14ac:dyDescent="0.25">
      <c r="A455" s="1">
        <f t="shared" si="6"/>
        <v>443</v>
      </c>
      <c r="B455" s="84">
        <f>'Initial Client Information'!B455</f>
        <v>0</v>
      </c>
      <c r="C455" s="36">
        <f>'Initial Client Information'!C455</f>
        <v>0</v>
      </c>
      <c r="D455" s="85">
        <f>'Initial Client Information'!D455</f>
        <v>0</v>
      </c>
      <c r="E455" s="35">
        <f>'Initial Client Information'!E455</f>
        <v>0</v>
      </c>
      <c r="F455" s="122"/>
      <c r="G455" s="89"/>
      <c r="H455" s="34"/>
    </row>
    <row r="456" spans="1:8" ht="50.1" customHeight="1" x14ac:dyDescent="0.25">
      <c r="A456" s="1">
        <f t="shared" si="6"/>
        <v>444</v>
      </c>
      <c r="B456" s="84">
        <f>'Initial Client Information'!B456</f>
        <v>0</v>
      </c>
      <c r="C456" s="36">
        <f>'Initial Client Information'!C456</f>
        <v>0</v>
      </c>
      <c r="D456" s="85">
        <f>'Initial Client Information'!D456</f>
        <v>0</v>
      </c>
      <c r="E456" s="35">
        <f>'Initial Client Information'!E456</f>
        <v>0</v>
      </c>
      <c r="F456" s="122"/>
      <c r="G456" s="89"/>
      <c r="H456" s="34"/>
    </row>
    <row r="457" spans="1:8" ht="50.1" customHeight="1" x14ac:dyDescent="0.25">
      <c r="A457" s="1">
        <f t="shared" si="6"/>
        <v>445</v>
      </c>
      <c r="B457" s="84">
        <f>'Initial Client Information'!B457</f>
        <v>0</v>
      </c>
      <c r="C457" s="36">
        <f>'Initial Client Information'!C457</f>
        <v>0</v>
      </c>
      <c r="D457" s="85">
        <f>'Initial Client Information'!D457</f>
        <v>0</v>
      </c>
      <c r="E457" s="35">
        <f>'Initial Client Information'!E457</f>
        <v>0</v>
      </c>
      <c r="F457" s="122"/>
      <c r="G457" s="89"/>
      <c r="H457" s="34"/>
    </row>
    <row r="458" spans="1:8" ht="50.1" customHeight="1" x14ac:dyDescent="0.25">
      <c r="A458" s="1">
        <f t="shared" si="6"/>
        <v>446</v>
      </c>
      <c r="B458" s="84">
        <f>'Initial Client Information'!B458</f>
        <v>0</v>
      </c>
      <c r="C458" s="36">
        <f>'Initial Client Information'!C458</f>
        <v>0</v>
      </c>
      <c r="D458" s="85">
        <f>'Initial Client Information'!D458</f>
        <v>0</v>
      </c>
      <c r="E458" s="35">
        <f>'Initial Client Information'!E458</f>
        <v>0</v>
      </c>
      <c r="F458" s="122"/>
      <c r="G458" s="89"/>
      <c r="H458" s="34"/>
    </row>
    <row r="459" spans="1:8" ht="50.1" customHeight="1" x14ac:dyDescent="0.25">
      <c r="A459" s="1">
        <f t="shared" si="6"/>
        <v>447</v>
      </c>
      <c r="B459" s="84">
        <f>'Initial Client Information'!B459</f>
        <v>0</v>
      </c>
      <c r="C459" s="36">
        <f>'Initial Client Information'!C459</f>
        <v>0</v>
      </c>
      <c r="D459" s="85">
        <f>'Initial Client Information'!D459</f>
        <v>0</v>
      </c>
      <c r="E459" s="35">
        <f>'Initial Client Information'!E459</f>
        <v>0</v>
      </c>
      <c r="F459" s="122"/>
      <c r="G459" s="89"/>
      <c r="H459" s="34"/>
    </row>
    <row r="460" spans="1:8" ht="50.1" customHeight="1" x14ac:dyDescent="0.25">
      <c r="A460" s="1">
        <f t="shared" si="6"/>
        <v>448</v>
      </c>
      <c r="B460" s="84">
        <f>'Initial Client Information'!B460</f>
        <v>0</v>
      </c>
      <c r="C460" s="36">
        <f>'Initial Client Information'!C460</f>
        <v>0</v>
      </c>
      <c r="D460" s="85">
        <f>'Initial Client Information'!D460</f>
        <v>0</v>
      </c>
      <c r="E460" s="35">
        <f>'Initial Client Information'!E460</f>
        <v>0</v>
      </c>
      <c r="F460" s="122"/>
      <c r="G460" s="89"/>
      <c r="H460" s="34"/>
    </row>
    <row r="461" spans="1:8" ht="50.1" customHeight="1" x14ac:dyDescent="0.25">
      <c r="A461" s="1">
        <f t="shared" si="6"/>
        <v>449</v>
      </c>
      <c r="B461" s="84">
        <f>'Initial Client Information'!B461</f>
        <v>0</v>
      </c>
      <c r="C461" s="36">
        <f>'Initial Client Information'!C461</f>
        <v>0</v>
      </c>
      <c r="D461" s="85">
        <f>'Initial Client Information'!D461</f>
        <v>0</v>
      </c>
      <c r="E461" s="35">
        <f>'Initial Client Information'!E461</f>
        <v>0</v>
      </c>
      <c r="F461" s="122"/>
      <c r="G461" s="89"/>
      <c r="H461" s="34"/>
    </row>
    <row r="462" spans="1:8" ht="50.1" customHeight="1" x14ac:dyDescent="0.25">
      <c r="A462" s="1">
        <f t="shared" si="6"/>
        <v>450</v>
      </c>
      <c r="B462" s="84">
        <f>'Initial Client Information'!B462</f>
        <v>0</v>
      </c>
      <c r="C462" s="36">
        <f>'Initial Client Information'!C462</f>
        <v>0</v>
      </c>
      <c r="D462" s="85">
        <f>'Initial Client Information'!D462</f>
        <v>0</v>
      </c>
      <c r="E462" s="35">
        <f>'Initial Client Information'!E462</f>
        <v>0</v>
      </c>
      <c r="F462" s="122"/>
      <c r="G462" s="89"/>
      <c r="H462" s="34"/>
    </row>
    <row r="463" spans="1:8" ht="50.1" customHeight="1" x14ac:dyDescent="0.25">
      <c r="A463" s="1">
        <f t="shared" si="6"/>
        <v>451</v>
      </c>
      <c r="B463" s="84">
        <f>'Initial Client Information'!B463</f>
        <v>0</v>
      </c>
      <c r="C463" s="36">
        <f>'Initial Client Information'!C463</f>
        <v>0</v>
      </c>
      <c r="D463" s="85">
        <f>'Initial Client Information'!D463</f>
        <v>0</v>
      </c>
      <c r="E463" s="35">
        <f>'Initial Client Information'!E463</f>
        <v>0</v>
      </c>
      <c r="F463" s="122"/>
      <c r="G463" s="89"/>
      <c r="H463" s="34"/>
    </row>
    <row r="464" spans="1:8" ht="50.1" customHeight="1" x14ac:dyDescent="0.25">
      <c r="A464" s="1">
        <f t="shared" si="6"/>
        <v>452</v>
      </c>
      <c r="B464" s="84">
        <f>'Initial Client Information'!B464</f>
        <v>0</v>
      </c>
      <c r="C464" s="36">
        <f>'Initial Client Information'!C464</f>
        <v>0</v>
      </c>
      <c r="D464" s="85">
        <f>'Initial Client Information'!D464</f>
        <v>0</v>
      </c>
      <c r="E464" s="35">
        <f>'Initial Client Information'!E464</f>
        <v>0</v>
      </c>
      <c r="F464" s="122"/>
      <c r="G464" s="89"/>
      <c r="H464" s="34"/>
    </row>
    <row r="465" spans="1:8" ht="50.1" customHeight="1" x14ac:dyDescent="0.25">
      <c r="A465" s="1">
        <f t="shared" si="6"/>
        <v>453</v>
      </c>
      <c r="B465" s="84">
        <f>'Initial Client Information'!B465</f>
        <v>0</v>
      </c>
      <c r="C465" s="36">
        <f>'Initial Client Information'!C465</f>
        <v>0</v>
      </c>
      <c r="D465" s="85">
        <f>'Initial Client Information'!D465</f>
        <v>0</v>
      </c>
      <c r="E465" s="35">
        <f>'Initial Client Information'!E465</f>
        <v>0</v>
      </c>
      <c r="F465" s="122"/>
      <c r="G465" s="89"/>
      <c r="H465" s="34"/>
    </row>
    <row r="466" spans="1:8" ht="50.1" customHeight="1" x14ac:dyDescent="0.25">
      <c r="A466" s="1">
        <f t="shared" si="6"/>
        <v>454</v>
      </c>
      <c r="B466" s="84">
        <f>'Initial Client Information'!B466</f>
        <v>0</v>
      </c>
      <c r="C466" s="36">
        <f>'Initial Client Information'!C466</f>
        <v>0</v>
      </c>
      <c r="D466" s="85">
        <f>'Initial Client Information'!D466</f>
        <v>0</v>
      </c>
      <c r="E466" s="35">
        <f>'Initial Client Information'!E466</f>
        <v>0</v>
      </c>
      <c r="F466" s="122"/>
      <c r="G466" s="89"/>
      <c r="H466" s="34"/>
    </row>
    <row r="467" spans="1:8" ht="50.1" customHeight="1" x14ac:dyDescent="0.25">
      <c r="A467" s="1">
        <f t="shared" si="6"/>
        <v>455</v>
      </c>
      <c r="B467" s="84">
        <f>'Initial Client Information'!B467</f>
        <v>0</v>
      </c>
      <c r="C467" s="36">
        <f>'Initial Client Information'!C467</f>
        <v>0</v>
      </c>
      <c r="D467" s="85">
        <f>'Initial Client Information'!D467</f>
        <v>0</v>
      </c>
      <c r="E467" s="35">
        <f>'Initial Client Information'!E467</f>
        <v>0</v>
      </c>
      <c r="F467" s="122"/>
      <c r="G467" s="89"/>
      <c r="H467" s="34"/>
    </row>
    <row r="468" spans="1:8" ht="50.1" customHeight="1" x14ac:dyDescent="0.25">
      <c r="A468" s="1">
        <f t="shared" si="6"/>
        <v>456</v>
      </c>
      <c r="B468" s="84">
        <f>'Initial Client Information'!B468</f>
        <v>0</v>
      </c>
      <c r="C468" s="36">
        <f>'Initial Client Information'!C468</f>
        <v>0</v>
      </c>
      <c r="D468" s="85">
        <f>'Initial Client Information'!D468</f>
        <v>0</v>
      </c>
      <c r="E468" s="35">
        <f>'Initial Client Information'!E468</f>
        <v>0</v>
      </c>
      <c r="F468" s="122"/>
      <c r="G468" s="89"/>
      <c r="H468" s="34"/>
    </row>
    <row r="469" spans="1:8" ht="50.1" customHeight="1" x14ac:dyDescent="0.25">
      <c r="A469" s="1">
        <f t="shared" si="6"/>
        <v>457</v>
      </c>
      <c r="B469" s="84">
        <f>'Initial Client Information'!B469</f>
        <v>0</v>
      </c>
      <c r="C469" s="36">
        <f>'Initial Client Information'!C469</f>
        <v>0</v>
      </c>
      <c r="D469" s="85">
        <f>'Initial Client Information'!D469</f>
        <v>0</v>
      </c>
      <c r="E469" s="35">
        <f>'Initial Client Information'!E469</f>
        <v>0</v>
      </c>
      <c r="F469" s="122"/>
      <c r="G469" s="89"/>
      <c r="H469" s="34"/>
    </row>
    <row r="470" spans="1:8" ht="50.1" customHeight="1" x14ac:dyDescent="0.25">
      <c r="A470" s="1">
        <f t="shared" si="6"/>
        <v>458</v>
      </c>
      <c r="B470" s="84">
        <f>'Initial Client Information'!B470</f>
        <v>0</v>
      </c>
      <c r="C470" s="36">
        <f>'Initial Client Information'!C470</f>
        <v>0</v>
      </c>
      <c r="D470" s="85">
        <f>'Initial Client Information'!D470</f>
        <v>0</v>
      </c>
      <c r="E470" s="35">
        <f>'Initial Client Information'!E470</f>
        <v>0</v>
      </c>
      <c r="F470" s="122"/>
      <c r="G470" s="89"/>
      <c r="H470" s="34"/>
    </row>
    <row r="471" spans="1:8" ht="50.1" customHeight="1" x14ac:dyDescent="0.25">
      <c r="A471" s="1">
        <f t="shared" si="6"/>
        <v>459</v>
      </c>
      <c r="B471" s="84">
        <f>'Initial Client Information'!B471</f>
        <v>0</v>
      </c>
      <c r="C471" s="36">
        <f>'Initial Client Information'!C471</f>
        <v>0</v>
      </c>
      <c r="D471" s="85">
        <f>'Initial Client Information'!D471</f>
        <v>0</v>
      </c>
      <c r="E471" s="35">
        <f>'Initial Client Information'!E471</f>
        <v>0</v>
      </c>
      <c r="F471" s="122"/>
      <c r="G471" s="89"/>
      <c r="H471" s="34"/>
    </row>
    <row r="472" spans="1:8" ht="50.1" customHeight="1" x14ac:dyDescent="0.25">
      <c r="A472" s="1">
        <f t="shared" ref="A472:A512" si="7">ROW(A460)</f>
        <v>460</v>
      </c>
      <c r="B472" s="84">
        <f>'Initial Client Information'!B472</f>
        <v>0</v>
      </c>
      <c r="C472" s="36">
        <f>'Initial Client Information'!C472</f>
        <v>0</v>
      </c>
      <c r="D472" s="85">
        <f>'Initial Client Information'!D472</f>
        <v>0</v>
      </c>
      <c r="E472" s="35">
        <f>'Initial Client Information'!E472</f>
        <v>0</v>
      </c>
      <c r="F472" s="122"/>
      <c r="G472" s="89"/>
      <c r="H472" s="34"/>
    </row>
    <row r="473" spans="1:8" ht="50.1" customHeight="1" x14ac:dyDescent="0.25">
      <c r="A473" s="1">
        <f t="shared" si="7"/>
        <v>461</v>
      </c>
      <c r="B473" s="84">
        <f>'Initial Client Information'!B473</f>
        <v>0</v>
      </c>
      <c r="C473" s="36">
        <f>'Initial Client Information'!C473</f>
        <v>0</v>
      </c>
      <c r="D473" s="85">
        <f>'Initial Client Information'!D473</f>
        <v>0</v>
      </c>
      <c r="E473" s="35">
        <f>'Initial Client Information'!E473</f>
        <v>0</v>
      </c>
      <c r="F473" s="122"/>
      <c r="G473" s="89"/>
      <c r="H473" s="34"/>
    </row>
    <row r="474" spans="1:8" ht="50.1" customHeight="1" x14ac:dyDescent="0.25">
      <c r="A474" s="1">
        <f t="shared" si="7"/>
        <v>462</v>
      </c>
      <c r="B474" s="84">
        <f>'Initial Client Information'!B474</f>
        <v>0</v>
      </c>
      <c r="C474" s="36">
        <f>'Initial Client Information'!C474</f>
        <v>0</v>
      </c>
      <c r="D474" s="85">
        <f>'Initial Client Information'!D474</f>
        <v>0</v>
      </c>
      <c r="E474" s="35">
        <f>'Initial Client Information'!E474</f>
        <v>0</v>
      </c>
      <c r="F474" s="122"/>
      <c r="G474" s="89"/>
      <c r="H474" s="34"/>
    </row>
    <row r="475" spans="1:8" ht="50.1" customHeight="1" x14ac:dyDescent="0.25">
      <c r="A475" s="1">
        <f t="shared" si="7"/>
        <v>463</v>
      </c>
      <c r="B475" s="84">
        <f>'Initial Client Information'!B475</f>
        <v>0</v>
      </c>
      <c r="C475" s="36">
        <f>'Initial Client Information'!C475</f>
        <v>0</v>
      </c>
      <c r="D475" s="85">
        <f>'Initial Client Information'!D475</f>
        <v>0</v>
      </c>
      <c r="E475" s="35">
        <f>'Initial Client Information'!E475</f>
        <v>0</v>
      </c>
      <c r="F475" s="122"/>
      <c r="G475" s="89"/>
      <c r="H475" s="34"/>
    </row>
    <row r="476" spans="1:8" ht="50.1" customHeight="1" x14ac:dyDescent="0.25">
      <c r="A476" s="1">
        <f t="shared" si="7"/>
        <v>464</v>
      </c>
      <c r="B476" s="84">
        <f>'Initial Client Information'!B476</f>
        <v>0</v>
      </c>
      <c r="C476" s="36">
        <f>'Initial Client Information'!C476</f>
        <v>0</v>
      </c>
      <c r="D476" s="85">
        <f>'Initial Client Information'!D476</f>
        <v>0</v>
      </c>
      <c r="E476" s="35">
        <f>'Initial Client Information'!E476</f>
        <v>0</v>
      </c>
      <c r="F476" s="122"/>
      <c r="G476" s="89"/>
      <c r="H476" s="34"/>
    </row>
    <row r="477" spans="1:8" ht="50.1" customHeight="1" x14ac:dyDescent="0.25">
      <c r="A477" s="1">
        <f t="shared" si="7"/>
        <v>465</v>
      </c>
      <c r="B477" s="84">
        <f>'Initial Client Information'!B477</f>
        <v>0</v>
      </c>
      <c r="C477" s="36">
        <f>'Initial Client Information'!C477</f>
        <v>0</v>
      </c>
      <c r="D477" s="85">
        <f>'Initial Client Information'!D477</f>
        <v>0</v>
      </c>
      <c r="E477" s="35">
        <f>'Initial Client Information'!E477</f>
        <v>0</v>
      </c>
      <c r="F477" s="122"/>
      <c r="G477" s="89"/>
      <c r="H477" s="34"/>
    </row>
    <row r="478" spans="1:8" ht="50.1" customHeight="1" x14ac:dyDescent="0.25">
      <c r="A478" s="1">
        <f t="shared" si="7"/>
        <v>466</v>
      </c>
      <c r="B478" s="84">
        <f>'Initial Client Information'!B478</f>
        <v>0</v>
      </c>
      <c r="C478" s="36">
        <f>'Initial Client Information'!C478</f>
        <v>0</v>
      </c>
      <c r="D478" s="85">
        <f>'Initial Client Information'!D478</f>
        <v>0</v>
      </c>
      <c r="E478" s="35">
        <f>'Initial Client Information'!E478</f>
        <v>0</v>
      </c>
      <c r="F478" s="122"/>
      <c r="G478" s="89"/>
      <c r="H478" s="34"/>
    </row>
    <row r="479" spans="1:8" ht="50.1" customHeight="1" x14ac:dyDescent="0.25">
      <c r="A479" s="1">
        <f t="shared" si="7"/>
        <v>467</v>
      </c>
      <c r="B479" s="84">
        <f>'Initial Client Information'!B479</f>
        <v>0</v>
      </c>
      <c r="C479" s="36">
        <f>'Initial Client Information'!C479</f>
        <v>0</v>
      </c>
      <c r="D479" s="85">
        <f>'Initial Client Information'!D479</f>
        <v>0</v>
      </c>
      <c r="E479" s="35">
        <f>'Initial Client Information'!E479</f>
        <v>0</v>
      </c>
      <c r="F479" s="122"/>
      <c r="G479" s="89"/>
      <c r="H479" s="34"/>
    </row>
    <row r="480" spans="1:8" ht="50.1" customHeight="1" x14ac:dyDescent="0.25">
      <c r="A480" s="1">
        <f t="shared" si="7"/>
        <v>468</v>
      </c>
      <c r="B480" s="84">
        <f>'Initial Client Information'!B480</f>
        <v>0</v>
      </c>
      <c r="C480" s="36">
        <f>'Initial Client Information'!C480</f>
        <v>0</v>
      </c>
      <c r="D480" s="85">
        <f>'Initial Client Information'!D480</f>
        <v>0</v>
      </c>
      <c r="E480" s="35">
        <f>'Initial Client Information'!E480</f>
        <v>0</v>
      </c>
      <c r="F480" s="122"/>
      <c r="G480" s="89"/>
      <c r="H480" s="34"/>
    </row>
    <row r="481" spans="1:8" ht="50.1" customHeight="1" x14ac:dyDescent="0.25">
      <c r="A481" s="1">
        <f t="shared" si="7"/>
        <v>469</v>
      </c>
      <c r="B481" s="84">
        <f>'Initial Client Information'!B481</f>
        <v>0</v>
      </c>
      <c r="C481" s="36">
        <f>'Initial Client Information'!C481</f>
        <v>0</v>
      </c>
      <c r="D481" s="85">
        <f>'Initial Client Information'!D481</f>
        <v>0</v>
      </c>
      <c r="E481" s="35">
        <f>'Initial Client Information'!E481</f>
        <v>0</v>
      </c>
      <c r="F481" s="122"/>
      <c r="G481" s="89"/>
      <c r="H481" s="34"/>
    </row>
    <row r="482" spans="1:8" ht="50.1" customHeight="1" x14ac:dyDescent="0.25">
      <c r="A482" s="1">
        <f t="shared" si="7"/>
        <v>470</v>
      </c>
      <c r="B482" s="84">
        <f>'Initial Client Information'!B482</f>
        <v>0</v>
      </c>
      <c r="C482" s="36">
        <f>'Initial Client Information'!C482</f>
        <v>0</v>
      </c>
      <c r="D482" s="85">
        <f>'Initial Client Information'!D482</f>
        <v>0</v>
      </c>
      <c r="E482" s="35">
        <f>'Initial Client Information'!E482</f>
        <v>0</v>
      </c>
      <c r="F482" s="122"/>
      <c r="G482" s="89"/>
      <c r="H482" s="34"/>
    </row>
    <row r="483" spans="1:8" ht="50.1" customHeight="1" x14ac:dyDescent="0.25">
      <c r="A483" s="1">
        <f t="shared" si="7"/>
        <v>471</v>
      </c>
      <c r="B483" s="84">
        <f>'Initial Client Information'!B483</f>
        <v>0</v>
      </c>
      <c r="C483" s="36">
        <f>'Initial Client Information'!C483</f>
        <v>0</v>
      </c>
      <c r="D483" s="85">
        <f>'Initial Client Information'!D483</f>
        <v>0</v>
      </c>
      <c r="E483" s="35">
        <f>'Initial Client Information'!E483</f>
        <v>0</v>
      </c>
      <c r="F483" s="122"/>
      <c r="G483" s="89"/>
      <c r="H483" s="34"/>
    </row>
    <row r="484" spans="1:8" ht="50.1" customHeight="1" x14ac:dyDescent="0.25">
      <c r="A484" s="1">
        <f t="shared" si="7"/>
        <v>472</v>
      </c>
      <c r="B484" s="84">
        <f>'Initial Client Information'!B484</f>
        <v>0</v>
      </c>
      <c r="C484" s="36">
        <f>'Initial Client Information'!C484</f>
        <v>0</v>
      </c>
      <c r="D484" s="85">
        <f>'Initial Client Information'!D484</f>
        <v>0</v>
      </c>
      <c r="E484" s="35">
        <f>'Initial Client Information'!E484</f>
        <v>0</v>
      </c>
      <c r="F484" s="122"/>
      <c r="G484" s="89"/>
      <c r="H484" s="34"/>
    </row>
    <row r="485" spans="1:8" ht="50.1" customHeight="1" x14ac:dyDescent="0.25">
      <c r="A485" s="1">
        <f t="shared" si="7"/>
        <v>473</v>
      </c>
      <c r="B485" s="84">
        <f>'Initial Client Information'!B485</f>
        <v>0</v>
      </c>
      <c r="C485" s="36">
        <f>'Initial Client Information'!C485</f>
        <v>0</v>
      </c>
      <c r="D485" s="85">
        <f>'Initial Client Information'!D485</f>
        <v>0</v>
      </c>
      <c r="E485" s="35">
        <f>'Initial Client Information'!E485</f>
        <v>0</v>
      </c>
      <c r="F485" s="122"/>
      <c r="G485" s="89"/>
      <c r="H485" s="34"/>
    </row>
    <row r="486" spans="1:8" ht="50.1" customHeight="1" x14ac:dyDescent="0.25">
      <c r="A486" s="1">
        <f t="shared" si="7"/>
        <v>474</v>
      </c>
      <c r="B486" s="84">
        <f>'Initial Client Information'!B486</f>
        <v>0</v>
      </c>
      <c r="C486" s="36">
        <f>'Initial Client Information'!C486</f>
        <v>0</v>
      </c>
      <c r="D486" s="85">
        <f>'Initial Client Information'!D486</f>
        <v>0</v>
      </c>
      <c r="E486" s="35">
        <f>'Initial Client Information'!E486</f>
        <v>0</v>
      </c>
      <c r="F486" s="122"/>
      <c r="G486" s="89"/>
      <c r="H486" s="34"/>
    </row>
    <row r="487" spans="1:8" ht="50.1" customHeight="1" x14ac:dyDescent="0.25">
      <c r="A487" s="1">
        <f t="shared" si="7"/>
        <v>475</v>
      </c>
      <c r="B487" s="84">
        <f>'Initial Client Information'!B487</f>
        <v>0</v>
      </c>
      <c r="C487" s="36">
        <f>'Initial Client Information'!C487</f>
        <v>0</v>
      </c>
      <c r="D487" s="85">
        <f>'Initial Client Information'!D487</f>
        <v>0</v>
      </c>
      <c r="E487" s="35">
        <f>'Initial Client Information'!E487</f>
        <v>0</v>
      </c>
      <c r="F487" s="122"/>
      <c r="G487" s="89"/>
      <c r="H487" s="34"/>
    </row>
    <row r="488" spans="1:8" ht="50.1" customHeight="1" x14ac:dyDescent="0.25">
      <c r="A488" s="1">
        <f t="shared" si="7"/>
        <v>476</v>
      </c>
      <c r="B488" s="84">
        <f>'Initial Client Information'!B488</f>
        <v>0</v>
      </c>
      <c r="C488" s="36">
        <f>'Initial Client Information'!C488</f>
        <v>0</v>
      </c>
      <c r="D488" s="85">
        <f>'Initial Client Information'!D488</f>
        <v>0</v>
      </c>
      <c r="E488" s="35">
        <f>'Initial Client Information'!E488</f>
        <v>0</v>
      </c>
      <c r="F488" s="122"/>
      <c r="G488" s="89"/>
      <c r="H488" s="34"/>
    </row>
    <row r="489" spans="1:8" ht="50.1" customHeight="1" x14ac:dyDescent="0.25">
      <c r="A489" s="1">
        <f t="shared" si="7"/>
        <v>477</v>
      </c>
      <c r="B489" s="84">
        <f>'Initial Client Information'!B489</f>
        <v>0</v>
      </c>
      <c r="C489" s="36">
        <f>'Initial Client Information'!C489</f>
        <v>0</v>
      </c>
      <c r="D489" s="85">
        <f>'Initial Client Information'!D489</f>
        <v>0</v>
      </c>
      <c r="E489" s="35">
        <f>'Initial Client Information'!E489</f>
        <v>0</v>
      </c>
      <c r="F489" s="122"/>
      <c r="G489" s="89"/>
      <c r="H489" s="34"/>
    </row>
    <row r="490" spans="1:8" ht="50.1" customHeight="1" x14ac:dyDescent="0.25">
      <c r="A490" s="1">
        <f t="shared" si="7"/>
        <v>478</v>
      </c>
      <c r="B490" s="84">
        <f>'Initial Client Information'!B490</f>
        <v>0</v>
      </c>
      <c r="C490" s="36">
        <f>'Initial Client Information'!C490</f>
        <v>0</v>
      </c>
      <c r="D490" s="85">
        <f>'Initial Client Information'!D490</f>
        <v>0</v>
      </c>
      <c r="E490" s="35">
        <f>'Initial Client Information'!E490</f>
        <v>0</v>
      </c>
      <c r="F490" s="122"/>
      <c r="G490" s="89"/>
      <c r="H490" s="34"/>
    </row>
    <row r="491" spans="1:8" ht="50.1" customHeight="1" x14ac:dyDescent="0.25">
      <c r="A491" s="1">
        <f t="shared" si="7"/>
        <v>479</v>
      </c>
      <c r="B491" s="84">
        <f>'Initial Client Information'!B491</f>
        <v>0</v>
      </c>
      <c r="C491" s="36">
        <f>'Initial Client Information'!C491</f>
        <v>0</v>
      </c>
      <c r="D491" s="85">
        <f>'Initial Client Information'!D491</f>
        <v>0</v>
      </c>
      <c r="E491" s="35">
        <f>'Initial Client Information'!E491</f>
        <v>0</v>
      </c>
      <c r="F491" s="122"/>
      <c r="G491" s="89"/>
      <c r="H491" s="34"/>
    </row>
    <row r="492" spans="1:8" ht="50.1" customHeight="1" x14ac:dyDescent="0.25">
      <c r="A492" s="1">
        <f t="shared" si="7"/>
        <v>480</v>
      </c>
      <c r="B492" s="84">
        <f>'Initial Client Information'!B492</f>
        <v>0</v>
      </c>
      <c r="C492" s="36">
        <f>'Initial Client Information'!C492</f>
        <v>0</v>
      </c>
      <c r="D492" s="85">
        <f>'Initial Client Information'!D492</f>
        <v>0</v>
      </c>
      <c r="E492" s="35">
        <f>'Initial Client Information'!E492</f>
        <v>0</v>
      </c>
      <c r="F492" s="122"/>
      <c r="G492" s="89"/>
      <c r="H492" s="34"/>
    </row>
    <row r="493" spans="1:8" ht="50.1" customHeight="1" x14ac:dyDescent="0.25">
      <c r="A493" s="1">
        <f t="shared" si="7"/>
        <v>481</v>
      </c>
      <c r="B493" s="84">
        <f>'Initial Client Information'!B493</f>
        <v>0</v>
      </c>
      <c r="C493" s="36">
        <f>'Initial Client Information'!C493</f>
        <v>0</v>
      </c>
      <c r="D493" s="85">
        <f>'Initial Client Information'!D493</f>
        <v>0</v>
      </c>
      <c r="E493" s="35">
        <f>'Initial Client Information'!E493</f>
        <v>0</v>
      </c>
      <c r="F493" s="122"/>
      <c r="G493" s="89"/>
      <c r="H493" s="34"/>
    </row>
    <row r="494" spans="1:8" ht="50.1" customHeight="1" x14ac:dyDescent="0.25">
      <c r="A494" s="1">
        <f t="shared" si="7"/>
        <v>482</v>
      </c>
      <c r="B494" s="84">
        <f>'Initial Client Information'!B494</f>
        <v>0</v>
      </c>
      <c r="C494" s="36">
        <f>'Initial Client Information'!C494</f>
        <v>0</v>
      </c>
      <c r="D494" s="85">
        <f>'Initial Client Information'!D494</f>
        <v>0</v>
      </c>
      <c r="E494" s="35">
        <f>'Initial Client Information'!E494</f>
        <v>0</v>
      </c>
      <c r="F494" s="122"/>
      <c r="G494" s="89"/>
      <c r="H494" s="34"/>
    </row>
    <row r="495" spans="1:8" ht="50.1" customHeight="1" x14ac:dyDescent="0.25">
      <c r="A495" s="1">
        <f t="shared" si="7"/>
        <v>483</v>
      </c>
      <c r="B495" s="84">
        <f>'Initial Client Information'!B495</f>
        <v>0</v>
      </c>
      <c r="C495" s="36">
        <f>'Initial Client Information'!C495</f>
        <v>0</v>
      </c>
      <c r="D495" s="85">
        <f>'Initial Client Information'!D495</f>
        <v>0</v>
      </c>
      <c r="E495" s="35">
        <f>'Initial Client Information'!E495</f>
        <v>0</v>
      </c>
      <c r="F495" s="122"/>
      <c r="G495" s="89"/>
      <c r="H495" s="34"/>
    </row>
    <row r="496" spans="1:8" ht="50.1" customHeight="1" x14ac:dyDescent="0.25">
      <c r="A496" s="1">
        <f t="shared" si="7"/>
        <v>484</v>
      </c>
      <c r="B496" s="84">
        <f>'Initial Client Information'!B496</f>
        <v>0</v>
      </c>
      <c r="C496" s="36">
        <f>'Initial Client Information'!C496</f>
        <v>0</v>
      </c>
      <c r="D496" s="85">
        <f>'Initial Client Information'!D496</f>
        <v>0</v>
      </c>
      <c r="E496" s="35">
        <f>'Initial Client Information'!E496</f>
        <v>0</v>
      </c>
      <c r="F496" s="122"/>
      <c r="G496" s="89"/>
      <c r="H496" s="34"/>
    </row>
    <row r="497" spans="1:8" ht="50.1" customHeight="1" x14ac:dyDescent="0.25">
      <c r="A497" s="1">
        <f t="shared" si="7"/>
        <v>485</v>
      </c>
      <c r="B497" s="84">
        <f>'Initial Client Information'!B497</f>
        <v>0</v>
      </c>
      <c r="C497" s="36">
        <f>'Initial Client Information'!C497</f>
        <v>0</v>
      </c>
      <c r="D497" s="85">
        <f>'Initial Client Information'!D497</f>
        <v>0</v>
      </c>
      <c r="E497" s="35">
        <f>'Initial Client Information'!E497</f>
        <v>0</v>
      </c>
      <c r="F497" s="122"/>
      <c r="G497" s="89"/>
      <c r="H497" s="34"/>
    </row>
    <row r="498" spans="1:8" ht="50.1" customHeight="1" x14ac:dyDescent="0.25">
      <c r="A498" s="1">
        <f t="shared" si="7"/>
        <v>486</v>
      </c>
      <c r="B498" s="84">
        <f>'Initial Client Information'!B498</f>
        <v>0</v>
      </c>
      <c r="C498" s="36">
        <f>'Initial Client Information'!C498</f>
        <v>0</v>
      </c>
      <c r="D498" s="85">
        <f>'Initial Client Information'!D498</f>
        <v>0</v>
      </c>
      <c r="E498" s="35">
        <f>'Initial Client Information'!E498</f>
        <v>0</v>
      </c>
      <c r="F498" s="122"/>
      <c r="G498" s="89"/>
      <c r="H498" s="34"/>
    </row>
    <row r="499" spans="1:8" ht="50.1" customHeight="1" x14ac:dyDescent="0.25">
      <c r="A499" s="1">
        <f t="shared" si="7"/>
        <v>487</v>
      </c>
      <c r="B499" s="84">
        <f>'Initial Client Information'!B499</f>
        <v>0</v>
      </c>
      <c r="C499" s="36">
        <f>'Initial Client Information'!C499</f>
        <v>0</v>
      </c>
      <c r="D499" s="85">
        <f>'Initial Client Information'!D499</f>
        <v>0</v>
      </c>
      <c r="E499" s="35">
        <f>'Initial Client Information'!E499</f>
        <v>0</v>
      </c>
      <c r="F499" s="122"/>
      <c r="G499" s="89"/>
      <c r="H499" s="34"/>
    </row>
    <row r="500" spans="1:8" ht="50.1" customHeight="1" x14ac:dyDescent="0.25">
      <c r="A500" s="1">
        <f t="shared" si="7"/>
        <v>488</v>
      </c>
      <c r="B500" s="84">
        <f>'Initial Client Information'!B500</f>
        <v>0</v>
      </c>
      <c r="C500" s="36">
        <f>'Initial Client Information'!C500</f>
        <v>0</v>
      </c>
      <c r="D500" s="85">
        <f>'Initial Client Information'!D500</f>
        <v>0</v>
      </c>
      <c r="E500" s="35">
        <f>'Initial Client Information'!E500</f>
        <v>0</v>
      </c>
      <c r="F500" s="122"/>
      <c r="G500" s="89"/>
      <c r="H500" s="34"/>
    </row>
    <row r="501" spans="1:8" ht="50.1" customHeight="1" x14ac:dyDescent="0.25">
      <c r="A501" s="1">
        <f t="shared" si="7"/>
        <v>489</v>
      </c>
      <c r="B501" s="84">
        <f>'Initial Client Information'!B501</f>
        <v>0</v>
      </c>
      <c r="C501" s="36">
        <f>'Initial Client Information'!C501</f>
        <v>0</v>
      </c>
      <c r="D501" s="85">
        <f>'Initial Client Information'!D501</f>
        <v>0</v>
      </c>
      <c r="E501" s="35">
        <f>'Initial Client Information'!E501</f>
        <v>0</v>
      </c>
      <c r="F501" s="122"/>
      <c r="G501" s="89"/>
      <c r="H501" s="34"/>
    </row>
    <row r="502" spans="1:8" ht="50.1" customHeight="1" x14ac:dyDescent="0.25">
      <c r="A502" s="1">
        <f t="shared" si="7"/>
        <v>490</v>
      </c>
      <c r="B502" s="84">
        <f>'Initial Client Information'!B502</f>
        <v>0</v>
      </c>
      <c r="C502" s="36">
        <f>'Initial Client Information'!C502</f>
        <v>0</v>
      </c>
      <c r="D502" s="85">
        <f>'Initial Client Information'!D502</f>
        <v>0</v>
      </c>
      <c r="E502" s="35">
        <f>'Initial Client Information'!E502</f>
        <v>0</v>
      </c>
      <c r="F502" s="122"/>
      <c r="G502" s="89"/>
      <c r="H502" s="34"/>
    </row>
    <row r="503" spans="1:8" ht="50.1" customHeight="1" x14ac:dyDescent="0.25">
      <c r="A503" s="1">
        <f t="shared" si="7"/>
        <v>491</v>
      </c>
      <c r="B503" s="84">
        <f>'Initial Client Information'!B503</f>
        <v>0</v>
      </c>
      <c r="C503" s="36">
        <f>'Initial Client Information'!C503</f>
        <v>0</v>
      </c>
      <c r="D503" s="85">
        <f>'Initial Client Information'!D503</f>
        <v>0</v>
      </c>
      <c r="E503" s="35">
        <f>'Initial Client Information'!E503</f>
        <v>0</v>
      </c>
      <c r="F503" s="122"/>
      <c r="G503" s="89"/>
      <c r="H503" s="34"/>
    </row>
    <row r="504" spans="1:8" ht="50.1" customHeight="1" x14ac:dyDescent="0.25">
      <c r="A504" s="1">
        <f t="shared" si="7"/>
        <v>492</v>
      </c>
      <c r="B504" s="84">
        <f>'Initial Client Information'!B504</f>
        <v>0</v>
      </c>
      <c r="C504" s="36">
        <f>'Initial Client Information'!C504</f>
        <v>0</v>
      </c>
      <c r="D504" s="85">
        <f>'Initial Client Information'!D504</f>
        <v>0</v>
      </c>
      <c r="E504" s="35">
        <f>'Initial Client Information'!E504</f>
        <v>0</v>
      </c>
      <c r="F504" s="122"/>
      <c r="G504" s="89"/>
      <c r="H504" s="34"/>
    </row>
    <row r="505" spans="1:8" ht="50.1" customHeight="1" x14ac:dyDescent="0.25">
      <c r="A505" s="1">
        <f t="shared" si="7"/>
        <v>493</v>
      </c>
      <c r="B505" s="84">
        <f>'Initial Client Information'!B505</f>
        <v>0</v>
      </c>
      <c r="C505" s="36">
        <f>'Initial Client Information'!C505</f>
        <v>0</v>
      </c>
      <c r="D505" s="85">
        <f>'Initial Client Information'!D505</f>
        <v>0</v>
      </c>
      <c r="E505" s="35">
        <f>'Initial Client Information'!E505</f>
        <v>0</v>
      </c>
      <c r="F505" s="122"/>
      <c r="G505" s="89"/>
      <c r="H505" s="34"/>
    </row>
    <row r="506" spans="1:8" ht="50.1" customHeight="1" x14ac:dyDescent="0.25">
      <c r="A506" s="1">
        <f t="shared" si="7"/>
        <v>494</v>
      </c>
      <c r="B506" s="84">
        <f>'Initial Client Information'!B506</f>
        <v>0</v>
      </c>
      <c r="C506" s="36">
        <f>'Initial Client Information'!C506</f>
        <v>0</v>
      </c>
      <c r="D506" s="85">
        <f>'Initial Client Information'!D506</f>
        <v>0</v>
      </c>
      <c r="E506" s="35">
        <f>'Initial Client Information'!E506</f>
        <v>0</v>
      </c>
      <c r="F506" s="122"/>
      <c r="G506" s="89"/>
      <c r="H506" s="34"/>
    </row>
    <row r="507" spans="1:8" ht="50.1" customHeight="1" x14ac:dyDescent="0.25">
      <c r="A507" s="1">
        <f t="shared" si="7"/>
        <v>495</v>
      </c>
      <c r="B507" s="84">
        <f>'Initial Client Information'!B507</f>
        <v>0</v>
      </c>
      <c r="C507" s="36">
        <f>'Initial Client Information'!C507</f>
        <v>0</v>
      </c>
      <c r="D507" s="85">
        <f>'Initial Client Information'!D507</f>
        <v>0</v>
      </c>
      <c r="E507" s="35">
        <f>'Initial Client Information'!E507</f>
        <v>0</v>
      </c>
      <c r="F507" s="122"/>
      <c r="G507" s="89"/>
      <c r="H507" s="34"/>
    </row>
    <row r="508" spans="1:8" ht="50.1" customHeight="1" x14ac:dyDescent="0.25">
      <c r="A508" s="1">
        <f t="shared" si="7"/>
        <v>496</v>
      </c>
      <c r="B508" s="84">
        <f>'Initial Client Information'!B508</f>
        <v>0</v>
      </c>
      <c r="C508" s="36">
        <f>'Initial Client Information'!C508</f>
        <v>0</v>
      </c>
      <c r="D508" s="85">
        <f>'Initial Client Information'!D508</f>
        <v>0</v>
      </c>
      <c r="E508" s="35">
        <f>'Initial Client Information'!E508</f>
        <v>0</v>
      </c>
      <c r="F508" s="122"/>
      <c r="G508" s="89"/>
      <c r="H508" s="34"/>
    </row>
    <row r="509" spans="1:8" ht="50.1" customHeight="1" x14ac:dyDescent="0.25">
      <c r="A509" s="1">
        <f t="shared" si="7"/>
        <v>497</v>
      </c>
      <c r="B509" s="84">
        <f>'Initial Client Information'!B509</f>
        <v>0</v>
      </c>
      <c r="C509" s="36">
        <f>'Initial Client Information'!C509</f>
        <v>0</v>
      </c>
      <c r="D509" s="85">
        <f>'Initial Client Information'!D509</f>
        <v>0</v>
      </c>
      <c r="E509" s="35">
        <f>'Initial Client Information'!E509</f>
        <v>0</v>
      </c>
      <c r="F509" s="122"/>
      <c r="G509" s="89"/>
      <c r="H509" s="34"/>
    </row>
    <row r="510" spans="1:8" ht="50.1" customHeight="1" x14ac:dyDescent="0.25">
      <c r="A510" s="1">
        <f t="shared" si="7"/>
        <v>498</v>
      </c>
      <c r="B510" s="84">
        <f>'Initial Client Information'!B510</f>
        <v>0</v>
      </c>
      <c r="C510" s="36">
        <f>'Initial Client Information'!C510</f>
        <v>0</v>
      </c>
      <c r="D510" s="85">
        <f>'Initial Client Information'!D510</f>
        <v>0</v>
      </c>
      <c r="E510" s="35">
        <f>'Initial Client Information'!E510</f>
        <v>0</v>
      </c>
      <c r="F510" s="122"/>
      <c r="G510" s="89"/>
      <c r="H510" s="34"/>
    </row>
    <row r="511" spans="1:8" ht="50.1" customHeight="1" x14ac:dyDescent="0.25">
      <c r="A511" s="1">
        <f t="shared" si="7"/>
        <v>499</v>
      </c>
      <c r="B511" s="84">
        <f>'Initial Client Information'!B511</f>
        <v>0</v>
      </c>
      <c r="C511" s="36">
        <f>'Initial Client Information'!C511</f>
        <v>0</v>
      </c>
      <c r="D511" s="85">
        <f>'Initial Client Information'!D511</f>
        <v>0</v>
      </c>
      <c r="E511" s="35">
        <f>'Initial Client Information'!E511</f>
        <v>0</v>
      </c>
      <c r="F511" s="122"/>
      <c r="G511" s="89"/>
      <c r="H511" s="34"/>
    </row>
    <row r="512" spans="1:8" ht="50.1" customHeight="1" x14ac:dyDescent="0.25">
      <c r="A512" s="1">
        <f t="shared" si="7"/>
        <v>500</v>
      </c>
      <c r="B512" s="84">
        <f>'Initial Client Information'!B512</f>
        <v>0</v>
      </c>
      <c r="C512" s="36">
        <f>'Initial Client Information'!C512</f>
        <v>0</v>
      </c>
      <c r="D512" s="85">
        <f>'Initial Client Information'!D512</f>
        <v>0</v>
      </c>
      <c r="E512" s="35">
        <f>'Initial Client Information'!E512</f>
        <v>0</v>
      </c>
      <c r="F512" s="122"/>
      <c r="G512" s="89"/>
      <c r="H512" s="34"/>
    </row>
  </sheetData>
  <sheetProtection algorithmName="SHA-512" hashValue="LUKzcFx08VgbdPbeRMQ8XyuUzu8A+UqR3/gS1owjv100wy1fd4lJdSdFZ5uMyaHAsw/prM0y/oHzsWZrU7Z1iQ==" saltValue="vqGUC0i9FY0RjLCRjK0ozQ==" spinCount="100000" sheet="1" objects="1" scenarios="1"/>
  <mergeCells count="14">
    <mergeCell ref="A2:H2"/>
    <mergeCell ref="A3:H3"/>
    <mergeCell ref="A4:H4"/>
    <mergeCell ref="A5:C5"/>
    <mergeCell ref="A6:C6"/>
    <mergeCell ref="D9:E9"/>
    <mergeCell ref="A10:H10"/>
    <mergeCell ref="A11:H11"/>
    <mergeCell ref="A9:C9"/>
    <mergeCell ref="D5:F5"/>
    <mergeCell ref="D6:F6"/>
    <mergeCell ref="D7:F8"/>
    <mergeCell ref="A7:C7"/>
    <mergeCell ref="A8:C8"/>
  </mergeCells>
  <dataValidations xWindow="430" yWindow="515" count="5">
    <dataValidation allowBlank="1" showInputMessage="1" showErrorMessage="1" prompt="will auto populate from Initial Client Information tab. " sqref="D13:E512" xr:uid="{B3998DCE-2789-45B3-BFCB-97035F413B2A}"/>
    <dataValidation allowBlank="1" showInputMessage="1" showErrorMessage="1" prompt="Provide a brief narrative of where the client went after their discharge from the program. " sqref="H13:H512" xr:uid="{F75A735C-9661-48C6-9165-20286A8AA9B0}"/>
    <dataValidation type="date" operator="greaterThanOrEqual" allowBlank="1" showInputMessage="1" showErrorMessage="1" prompt="Use MM/DD/YYYY format. Date must be equal or greater than Date of Admission listed in Column E. " sqref="F13:F512" xr:uid="{5585FEF5-F77D-4BBC-A567-F5929C1F0CF7}">
      <formula1>E13</formula1>
    </dataValidation>
    <dataValidation allowBlank="1" showInputMessage="1" showErrorMessage="1" prompt="will auto populate from Initial Client Information" sqref="B13:C512" xr:uid="{38D454DE-B575-4515-8A3C-3F4E385B440F}"/>
    <dataValidation type="date" operator="greaterThanOrEqual" allowBlank="1" showInputMessage="1" showErrorMessage="1" prompt="Use MM/DD/YYYY format. Date must be equal or greater than Date of Admission listed in Column E. " sqref="F13:F24" xr:uid="{11CD2D91-A5C7-4174-9B0D-8C2C549F40C6}">
      <formula1>J13</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430" yWindow="515" count="3">
        <x14:dataValidation type="list" allowBlank="1" showInputMessage="1" showErrorMessage="1" prompt="Select an option from drop-down list. " xr:uid="{AF840556-B08E-4E20-8DB1-EBC39D920767}">
          <x14:formula1>
            <xm:f>boxes!$AC$28:$AC$31</xm:f>
          </x14:formula1>
          <xm:sqref>G13:G512</xm:sqref>
        </x14:dataValidation>
        <x14:dataValidation type="list" allowBlank="1" showInputMessage="1" showErrorMessage="1" xr:uid="{96CF4F8B-ABA0-4BC3-A918-15A98D44CE81}">
          <x14:formula1>
            <xm:f>boxes!$Z$41:$Z$47</xm:f>
          </x14:formula1>
          <xm:sqref>F9</xm:sqref>
        </x14:dataValidation>
        <x14:dataValidation type="list" allowBlank="1" showInputMessage="1" showErrorMessage="1" xr:uid="{E6017A97-E43A-452B-B165-CFF0FEAB4BF1}">
          <x14:formula1>
            <xm:f>boxes!$O$2:$O$5</xm:f>
          </x14:formula1>
          <xm:sqref>D9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AA3F2-64AE-4690-8B86-F453782BABB5}">
  <sheetPr>
    <tabColor theme="7" tint="-0.499984740745262"/>
  </sheetPr>
  <dimension ref="A1:CV79"/>
  <sheetViews>
    <sheetView zoomScaleNormal="100" workbookViewId="0">
      <pane ySplit="1" topLeftCell="A65" activePane="bottomLeft" state="frozen"/>
      <selection pane="bottomLeft" activeCell="AA77" sqref="AA77"/>
    </sheetView>
  </sheetViews>
  <sheetFormatPr defaultColWidth="8.85546875" defaultRowHeight="15" x14ac:dyDescent="0.25"/>
  <cols>
    <col min="1" max="6" width="4.28515625" style="3" customWidth="1"/>
    <col min="7" max="7" width="5" style="3" customWidth="1"/>
    <col min="8" max="9" width="4.28515625" style="3" customWidth="1"/>
    <col min="10" max="10" width="3.7109375" style="3" customWidth="1"/>
    <col min="11" max="11" width="4.28515625" style="3" customWidth="1"/>
    <col min="12" max="12" width="5.28515625" style="3" customWidth="1"/>
    <col min="13" max="13" width="4.28515625" style="3" customWidth="1"/>
    <col min="14" max="14" width="4.7109375" style="3" customWidth="1"/>
    <col min="15" max="49" width="4.28515625" style="3" customWidth="1"/>
    <col min="50" max="52" width="6.7109375" style="3" customWidth="1"/>
    <col min="53" max="53" width="4.28515625" style="3" customWidth="1"/>
    <col min="54" max="54" width="20.5703125" style="3" customWidth="1"/>
    <col min="55" max="58" width="4.28515625" style="3" customWidth="1"/>
    <col min="59" max="103" width="4.7109375" style="3" customWidth="1"/>
    <col min="104" max="16384" width="8.85546875" style="3"/>
  </cols>
  <sheetData>
    <row r="1" spans="1:48" ht="15.75" x14ac:dyDescent="0.25">
      <c r="A1" s="435" t="str">
        <f>'INITIAL SETUP'!A1</f>
        <v>WV Bureau for Behavioral Health  - Adult Mental Health Services (Group Homes, Day Support, PSH)  R20210410</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AN1" s="435"/>
      <c r="AO1" s="435"/>
      <c r="AP1" s="435"/>
      <c r="AQ1" s="435"/>
      <c r="AR1" s="435"/>
      <c r="AS1" s="435"/>
      <c r="AT1" s="435"/>
      <c r="AU1" s="435"/>
      <c r="AV1" s="435"/>
    </row>
    <row r="2" spans="1:48" ht="15.75" x14ac:dyDescent="0.25">
      <c r="A2" s="435" t="str">
        <f>'INITIAL SETUP'!A2</f>
        <v>Grant Year:  FY 2022 (07/01/2021 - 06/30/2022)</v>
      </c>
      <c r="B2" s="435"/>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435"/>
      <c r="AF2" s="435"/>
      <c r="AG2" s="435"/>
      <c r="AH2" s="435"/>
      <c r="AI2" s="435"/>
      <c r="AJ2" s="435"/>
      <c r="AK2" s="435"/>
      <c r="AL2" s="435"/>
      <c r="AM2" s="435"/>
      <c r="AN2" s="435"/>
      <c r="AO2" s="435"/>
      <c r="AP2" s="435"/>
      <c r="AQ2" s="435"/>
      <c r="AR2" s="435"/>
      <c r="AS2" s="435"/>
      <c r="AT2" s="435"/>
      <c r="AU2" s="435"/>
      <c r="AV2" s="435"/>
    </row>
    <row r="3" spans="1:48" ht="15.75" x14ac:dyDescent="0.25">
      <c r="A3" s="436" t="str">
        <f>'INITIAL SETUP'!A3</f>
        <v xml:space="preserve">Program reports need to be submitted electronically, via e-mail to DHHRBBHReporting@wv.gov  within 25 calendar days of the end of each month </v>
      </c>
      <c r="B3" s="436"/>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row>
    <row r="4" spans="1:48" x14ac:dyDescent="0.25">
      <c r="A4" s="232" t="s">
        <v>8</v>
      </c>
      <c r="B4" s="233"/>
      <c r="C4" s="233"/>
      <c r="D4" s="233"/>
      <c r="E4" s="233"/>
      <c r="F4" s="233"/>
      <c r="G4" s="233"/>
      <c r="H4" s="233"/>
      <c r="I4" s="234"/>
      <c r="J4" s="211" t="str">
        <f>'INITIAL SETUP'!L4</f>
        <v xml:space="preserve">Adult Mental Health Program </v>
      </c>
      <c r="K4" s="212"/>
      <c r="L4" s="212"/>
      <c r="M4" s="212"/>
      <c r="N4" s="212"/>
      <c r="O4" s="212"/>
      <c r="P4" s="212"/>
      <c r="Q4" s="212"/>
      <c r="R4" s="212"/>
      <c r="S4" s="212"/>
      <c r="T4" s="212"/>
      <c r="U4" s="212"/>
      <c r="V4" s="212"/>
      <c r="W4" s="213"/>
      <c r="X4" s="202" t="s">
        <v>2</v>
      </c>
      <c r="Y4" s="203"/>
      <c r="Z4" s="203"/>
      <c r="AA4" s="203"/>
      <c r="AB4" s="203"/>
      <c r="AC4" s="203"/>
      <c r="AD4" s="203"/>
      <c r="AE4" s="203"/>
      <c r="AF4" s="203"/>
      <c r="AG4" s="204"/>
      <c r="AH4" s="211" t="str">
        <f>'INITIAL SETUP'!AJ4</f>
        <v xml:space="preserve">Formal Name listed on Grant </v>
      </c>
      <c r="AI4" s="212"/>
      <c r="AJ4" s="212"/>
      <c r="AK4" s="212"/>
      <c r="AL4" s="212"/>
      <c r="AM4" s="212"/>
      <c r="AN4" s="212"/>
      <c r="AO4" s="212"/>
      <c r="AP4" s="212"/>
      <c r="AQ4" s="212"/>
      <c r="AR4" s="212"/>
      <c r="AS4" s="212"/>
      <c r="AT4" s="212"/>
      <c r="AU4" s="212"/>
      <c r="AV4" s="213"/>
    </row>
    <row r="5" spans="1:48" x14ac:dyDescent="0.25">
      <c r="A5" s="232" t="s">
        <v>10</v>
      </c>
      <c r="B5" s="233"/>
      <c r="C5" s="233"/>
      <c r="D5" s="233"/>
      <c r="E5" s="233"/>
      <c r="F5" s="233"/>
      <c r="G5" s="233"/>
      <c r="H5" s="233"/>
      <c r="I5" s="234"/>
      <c r="J5" s="211" t="str">
        <f>'INITIAL SETUP'!L5</f>
        <v>Grantee's Name for Group home</v>
      </c>
      <c r="K5" s="212"/>
      <c r="L5" s="212"/>
      <c r="M5" s="212"/>
      <c r="N5" s="212"/>
      <c r="O5" s="212"/>
      <c r="P5" s="212"/>
      <c r="Q5" s="212"/>
      <c r="R5" s="212"/>
      <c r="S5" s="212"/>
      <c r="T5" s="212"/>
      <c r="U5" s="212"/>
      <c r="V5" s="212"/>
      <c r="W5" s="213"/>
      <c r="X5" s="202" t="s">
        <v>9</v>
      </c>
      <c r="Y5" s="203"/>
      <c r="Z5" s="203"/>
      <c r="AA5" s="203"/>
      <c r="AB5" s="203"/>
      <c r="AC5" s="203"/>
      <c r="AD5" s="203"/>
      <c r="AE5" s="203"/>
      <c r="AF5" s="203"/>
      <c r="AG5" s="204"/>
      <c r="AH5" s="211" t="str">
        <f>'INITIAL SETUP'!AJ5</f>
        <v>Jane Doe</v>
      </c>
      <c r="AI5" s="212"/>
      <c r="AJ5" s="212"/>
      <c r="AK5" s="212"/>
      <c r="AL5" s="212"/>
      <c r="AM5" s="212"/>
      <c r="AN5" s="212"/>
      <c r="AO5" s="212"/>
      <c r="AP5" s="212"/>
      <c r="AQ5" s="212"/>
      <c r="AR5" s="212"/>
      <c r="AS5" s="212"/>
      <c r="AT5" s="212"/>
      <c r="AU5" s="212"/>
      <c r="AV5" s="213"/>
    </row>
    <row r="6" spans="1:48" x14ac:dyDescent="0.25">
      <c r="A6" s="220" t="s">
        <v>0</v>
      </c>
      <c r="B6" s="221"/>
      <c r="C6" s="221"/>
      <c r="D6" s="221"/>
      <c r="E6" s="221"/>
      <c r="F6" s="221"/>
      <c r="G6" s="221"/>
      <c r="H6" s="221"/>
      <c r="I6" s="222"/>
      <c r="J6" s="226" t="str">
        <f>'INITIAL SETUP'!L6</f>
        <v>Any Street, Anywhere, WV 12346</v>
      </c>
      <c r="K6" s="227"/>
      <c r="L6" s="227"/>
      <c r="M6" s="227"/>
      <c r="N6" s="227"/>
      <c r="O6" s="227"/>
      <c r="P6" s="227"/>
      <c r="Q6" s="227"/>
      <c r="R6" s="227"/>
      <c r="S6" s="227"/>
      <c r="T6" s="227"/>
      <c r="U6" s="227"/>
      <c r="V6" s="227"/>
      <c r="W6" s="228"/>
      <c r="X6" s="202" t="s">
        <v>3</v>
      </c>
      <c r="Y6" s="203"/>
      <c r="Z6" s="203"/>
      <c r="AA6" s="203"/>
      <c r="AB6" s="203"/>
      <c r="AC6" s="203"/>
      <c r="AD6" s="203"/>
      <c r="AE6" s="203"/>
      <c r="AF6" s="203"/>
      <c r="AG6" s="204"/>
      <c r="AH6" s="211" t="str">
        <f>'INITIAL SETUP'!AJ6</f>
        <v>123-456-7890</v>
      </c>
      <c r="AI6" s="212"/>
      <c r="AJ6" s="212"/>
      <c r="AK6" s="212"/>
      <c r="AL6" s="212"/>
      <c r="AM6" s="212"/>
      <c r="AN6" s="212"/>
      <c r="AO6" s="212"/>
      <c r="AP6" s="212"/>
      <c r="AQ6" s="212"/>
      <c r="AR6" s="212"/>
      <c r="AS6" s="212"/>
      <c r="AT6" s="212"/>
      <c r="AU6" s="212"/>
      <c r="AV6" s="213"/>
    </row>
    <row r="7" spans="1:48" x14ac:dyDescent="0.25">
      <c r="A7" s="223"/>
      <c r="B7" s="224"/>
      <c r="C7" s="224"/>
      <c r="D7" s="224"/>
      <c r="E7" s="224"/>
      <c r="F7" s="224"/>
      <c r="G7" s="224"/>
      <c r="H7" s="224"/>
      <c r="I7" s="225"/>
      <c r="J7" s="229"/>
      <c r="K7" s="230"/>
      <c r="L7" s="230"/>
      <c r="M7" s="230"/>
      <c r="N7" s="230"/>
      <c r="O7" s="230"/>
      <c r="P7" s="230"/>
      <c r="Q7" s="230"/>
      <c r="R7" s="230"/>
      <c r="S7" s="230"/>
      <c r="T7" s="230"/>
      <c r="U7" s="230"/>
      <c r="V7" s="230"/>
      <c r="W7" s="231"/>
      <c r="X7" s="232" t="s">
        <v>12</v>
      </c>
      <c r="Y7" s="233"/>
      <c r="Z7" s="233"/>
      <c r="AA7" s="233"/>
      <c r="AB7" s="233"/>
      <c r="AC7" s="233"/>
      <c r="AD7" s="233"/>
      <c r="AE7" s="233"/>
      <c r="AF7" s="233"/>
      <c r="AG7" s="234"/>
      <c r="AH7" s="211" t="str">
        <f>'INITIAL SETUP'!AJ7</f>
        <v>G22</v>
      </c>
      <c r="AI7" s="212"/>
      <c r="AJ7" s="212"/>
      <c r="AK7" s="212"/>
      <c r="AL7" s="212"/>
      <c r="AM7" s="212"/>
      <c r="AN7" s="212"/>
      <c r="AO7" s="212"/>
      <c r="AP7" s="212"/>
      <c r="AQ7" s="212"/>
      <c r="AR7" s="212"/>
      <c r="AS7" s="212"/>
      <c r="AT7" s="212"/>
      <c r="AU7" s="212"/>
      <c r="AV7" s="213"/>
    </row>
    <row r="8" spans="1:48" x14ac:dyDescent="0.25">
      <c r="A8" s="232" t="s">
        <v>11</v>
      </c>
      <c r="B8" s="233"/>
      <c r="C8" s="233"/>
      <c r="D8" s="233"/>
      <c r="E8" s="233"/>
      <c r="F8" s="233"/>
      <c r="G8" s="233"/>
      <c r="H8" s="233"/>
      <c r="I8" s="234"/>
      <c r="J8" s="239" t="s">
        <v>28</v>
      </c>
      <c r="K8" s="240"/>
      <c r="L8" s="241"/>
      <c r="M8" s="429" t="str">
        <f>'INITIAL SETUP'!O8</f>
        <v>July</v>
      </c>
      <c r="N8" s="430"/>
      <c r="O8" s="430"/>
      <c r="P8" s="431"/>
      <c r="Q8" s="239" t="s">
        <v>29</v>
      </c>
      <c r="R8" s="240"/>
      <c r="S8" s="241"/>
      <c r="T8" s="432">
        <f>'INITIAL SETUP'!V8</f>
        <v>2021</v>
      </c>
      <c r="U8" s="433"/>
      <c r="V8" s="433"/>
      <c r="W8" s="434"/>
      <c r="X8" s="232" t="s">
        <v>13</v>
      </c>
      <c r="Y8" s="233"/>
      <c r="Z8" s="233"/>
      <c r="AA8" s="233"/>
      <c r="AB8" s="233"/>
      <c r="AC8" s="233"/>
      <c r="AD8" s="233"/>
      <c r="AE8" s="233"/>
      <c r="AF8" s="233"/>
      <c r="AG8" s="234"/>
      <c r="AH8" s="235">
        <f>'INITIAL SETUP'!AJ8</f>
        <v>0</v>
      </c>
      <c r="AI8" s="236"/>
      <c r="AJ8" s="236"/>
      <c r="AK8" s="236"/>
      <c r="AL8" s="236"/>
      <c r="AM8" s="236"/>
      <c r="AN8" s="236"/>
      <c r="AO8" s="236"/>
      <c r="AP8" s="236"/>
      <c r="AQ8" s="236"/>
      <c r="AR8" s="236"/>
      <c r="AS8" s="236"/>
      <c r="AT8" s="236"/>
      <c r="AU8" s="236"/>
      <c r="AV8" s="237"/>
    </row>
    <row r="9" spans="1:48" ht="30" customHeight="1" x14ac:dyDescent="0.25">
      <c r="A9" s="428" t="s">
        <v>131</v>
      </c>
      <c r="B9" s="428"/>
      <c r="C9" s="428"/>
      <c r="D9" s="428"/>
      <c r="E9" s="428"/>
      <c r="F9" s="428"/>
      <c r="G9" s="428"/>
      <c r="H9" s="428"/>
      <c r="I9" s="428"/>
      <c r="J9" s="428"/>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row>
    <row r="10" spans="1:48" ht="30" customHeight="1" x14ac:dyDescent="0.25">
      <c r="A10" s="100"/>
      <c r="B10" s="100"/>
      <c r="C10" s="100"/>
      <c r="D10" s="100"/>
      <c r="E10" s="100"/>
      <c r="F10" s="100"/>
      <c r="G10" s="100"/>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row>
    <row r="11" spans="1:48" ht="30" customHeight="1" x14ac:dyDescent="0.25">
      <c r="A11" s="100"/>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row>
    <row r="13" spans="1:48" ht="35.1" customHeight="1" x14ac:dyDescent="0.25">
      <c r="A13" s="437" t="s">
        <v>535</v>
      </c>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row>
    <row r="16" spans="1:48" ht="18.75" x14ac:dyDescent="0.25">
      <c r="A16" s="397" t="s">
        <v>477</v>
      </c>
      <c r="B16" s="397"/>
      <c r="C16" s="397"/>
      <c r="D16" s="397"/>
      <c r="E16" s="397"/>
      <c r="F16" s="397"/>
      <c r="G16" s="397"/>
      <c r="H16" s="397"/>
      <c r="I16" s="397"/>
      <c r="J16" s="397"/>
      <c r="K16" s="397"/>
      <c r="L16" s="397"/>
      <c r="M16" s="397"/>
      <c r="P16" s="447" t="s">
        <v>478</v>
      </c>
      <c r="Q16" s="448"/>
      <c r="R16" s="448"/>
      <c r="S16" s="448"/>
      <c r="T16" s="448"/>
      <c r="U16" s="448"/>
      <c r="V16" s="448"/>
      <c r="W16" s="448"/>
      <c r="X16" s="448"/>
      <c r="Y16" s="448"/>
      <c r="Z16" s="448"/>
      <c r="AA16" s="448"/>
      <c r="AB16" s="449"/>
    </row>
    <row r="17" spans="1:30" ht="20.100000000000001" customHeight="1" x14ac:dyDescent="0.25">
      <c r="A17" s="385" t="s">
        <v>336</v>
      </c>
      <c r="B17" s="386"/>
      <c r="C17" s="386"/>
      <c r="D17" s="386"/>
      <c r="E17" s="386"/>
      <c r="F17" s="386"/>
      <c r="G17" s="386"/>
      <c r="H17" s="387"/>
      <c r="I17" s="401">
        <f>COUNTIFS('Referrals '!D13:D5000,"Internal (Grantee referral) ")</f>
        <v>0</v>
      </c>
      <c r="J17" s="402"/>
      <c r="K17" s="402"/>
      <c r="L17" s="402"/>
      <c r="M17" s="403"/>
      <c r="P17" s="385" t="s">
        <v>285</v>
      </c>
      <c r="Q17" s="386"/>
      <c r="R17" s="386"/>
      <c r="S17" s="386"/>
      <c r="T17" s="386"/>
      <c r="U17" s="386"/>
      <c r="V17" s="386"/>
      <c r="W17" s="387"/>
      <c r="X17" s="401">
        <f>COUNTIFS('Referrals '!F13:F5000,"pending from previous year")</f>
        <v>0</v>
      </c>
      <c r="Y17" s="402"/>
      <c r="Z17" s="402"/>
      <c r="AA17" s="402"/>
      <c r="AB17" s="403"/>
    </row>
    <row r="18" spans="1:30" ht="20.100000000000001" customHeight="1" x14ac:dyDescent="0.25">
      <c r="A18" s="425" t="s">
        <v>448</v>
      </c>
      <c r="B18" s="426"/>
      <c r="C18" s="426"/>
      <c r="D18" s="426"/>
      <c r="E18" s="426"/>
      <c r="F18" s="426"/>
      <c r="G18" s="426"/>
      <c r="H18" s="427"/>
      <c r="I18" s="401">
        <f>COUNTIFS('Referrals '!D13:D5000,"MH Provider ")</f>
        <v>0</v>
      </c>
      <c r="J18" s="402"/>
      <c r="K18" s="402"/>
      <c r="L18" s="402"/>
      <c r="M18" s="403"/>
      <c r="P18" s="385" t="s">
        <v>287</v>
      </c>
      <c r="Q18" s="386"/>
      <c r="R18" s="386"/>
      <c r="S18" s="386"/>
      <c r="T18" s="386"/>
      <c r="U18" s="386"/>
      <c r="V18" s="386"/>
      <c r="W18" s="387"/>
      <c r="X18" s="401">
        <f>COUNTIFS('Referrals '!F13:F5000,"admitted")</f>
        <v>0</v>
      </c>
      <c r="Y18" s="402"/>
      <c r="Z18" s="402"/>
      <c r="AA18" s="402"/>
      <c r="AB18" s="403"/>
    </row>
    <row r="19" spans="1:30" ht="20.100000000000001" customHeight="1" x14ac:dyDescent="0.25">
      <c r="A19" s="385" t="s">
        <v>339</v>
      </c>
      <c r="B19" s="386"/>
      <c r="C19" s="386"/>
      <c r="D19" s="386"/>
      <c r="E19" s="386"/>
      <c r="F19" s="386"/>
      <c r="G19" s="386"/>
      <c r="H19" s="387"/>
      <c r="I19" s="401">
        <f>COUNTIFS('Referrals '!D13:D5000,"State Hospital (Bateman, Sharpe)")</f>
        <v>0</v>
      </c>
      <c r="J19" s="402"/>
      <c r="K19" s="402"/>
      <c r="L19" s="402"/>
      <c r="M19" s="403"/>
      <c r="P19" s="385" t="s">
        <v>289</v>
      </c>
      <c r="Q19" s="386"/>
      <c r="R19" s="386"/>
      <c r="S19" s="386"/>
      <c r="T19" s="386"/>
      <c r="U19" s="386"/>
      <c r="V19" s="386"/>
      <c r="W19" s="387"/>
      <c r="X19" s="401">
        <f>COUNTIFS('Referrals '!F13:F5000,"wait listed ")</f>
        <v>0</v>
      </c>
      <c r="Y19" s="402"/>
      <c r="Z19" s="402"/>
      <c r="AA19" s="402"/>
      <c r="AB19" s="403"/>
    </row>
    <row r="20" spans="1:30" ht="20.100000000000001" customHeight="1" x14ac:dyDescent="0.25">
      <c r="A20" s="385" t="s">
        <v>451</v>
      </c>
      <c r="B20" s="386"/>
      <c r="C20" s="386"/>
      <c r="D20" s="386"/>
      <c r="E20" s="386"/>
      <c r="F20" s="386"/>
      <c r="G20" s="386"/>
      <c r="H20" s="387"/>
      <c r="I20" s="401">
        <f>COUNTIFS('Referrals '!D13:D5000,"Diversion Hospital ")</f>
        <v>0</v>
      </c>
      <c r="J20" s="402"/>
      <c r="K20" s="402"/>
      <c r="L20" s="402"/>
      <c r="M20" s="403"/>
      <c r="P20" s="385" t="s">
        <v>292</v>
      </c>
      <c r="Q20" s="386"/>
      <c r="R20" s="386"/>
      <c r="S20" s="386"/>
      <c r="T20" s="386"/>
      <c r="U20" s="386"/>
      <c r="V20" s="386"/>
      <c r="W20" s="387"/>
      <c r="X20" s="401">
        <f>COUNTIFS('Referrals '!F13:F5000,"denied not eligible")</f>
        <v>0</v>
      </c>
      <c r="Y20" s="402"/>
      <c r="Z20" s="402"/>
      <c r="AA20" s="402"/>
      <c r="AB20" s="403"/>
    </row>
    <row r="21" spans="1:30" ht="20.100000000000001" customHeight="1" x14ac:dyDescent="0.25">
      <c r="A21" s="385" t="s">
        <v>466</v>
      </c>
      <c r="B21" s="386"/>
      <c r="C21" s="386"/>
      <c r="D21" s="386"/>
      <c r="E21" s="386"/>
      <c r="F21" s="386"/>
      <c r="G21" s="386"/>
      <c r="H21" s="387"/>
      <c r="I21" s="401">
        <f>COUNTIFS('Referrals '!D13:D5000,"General Community ")</f>
        <v>0</v>
      </c>
      <c r="J21" s="402"/>
      <c r="K21" s="402"/>
      <c r="L21" s="402"/>
      <c r="M21" s="403"/>
      <c r="P21" s="385" t="s">
        <v>295</v>
      </c>
      <c r="Q21" s="386"/>
      <c r="R21" s="386"/>
      <c r="S21" s="386"/>
      <c r="T21" s="386"/>
      <c r="U21" s="386"/>
      <c r="V21" s="386"/>
      <c r="W21" s="387"/>
      <c r="X21" s="401">
        <f>COUNTIFS('Referrals '!F13:F5000,"denied no openings")</f>
        <v>0</v>
      </c>
      <c r="Y21" s="402"/>
      <c r="Z21" s="402"/>
      <c r="AA21" s="402"/>
      <c r="AB21" s="403"/>
    </row>
    <row r="22" spans="1:30" ht="20.100000000000001" customHeight="1" x14ac:dyDescent="0.25">
      <c r="A22" s="385" t="s">
        <v>342</v>
      </c>
      <c r="B22" s="386"/>
      <c r="C22" s="386"/>
      <c r="D22" s="386"/>
      <c r="E22" s="386"/>
      <c r="F22" s="386"/>
      <c r="G22" s="386"/>
      <c r="H22" s="387"/>
      <c r="I22" s="401">
        <f>COUNTIFS('Referrals '!D13:D5000,"Other - Specify in Note Section")</f>
        <v>0</v>
      </c>
      <c r="J22" s="402"/>
      <c r="K22" s="402"/>
      <c r="L22" s="402"/>
      <c r="M22" s="403"/>
      <c r="P22" s="385" t="s">
        <v>298</v>
      </c>
      <c r="Q22" s="386"/>
      <c r="R22" s="386"/>
      <c r="S22" s="386"/>
      <c r="T22" s="386"/>
      <c r="U22" s="386"/>
      <c r="V22" s="386"/>
      <c r="W22" s="387"/>
      <c r="X22" s="475">
        <f>COUNTIFS('Referrals '!F13:F5000,"denied other (explain in notes)")</f>
        <v>0</v>
      </c>
      <c r="Y22" s="476"/>
      <c r="Z22" s="476"/>
      <c r="AA22" s="476"/>
      <c r="AB22" s="477"/>
      <c r="AC22" s="80"/>
      <c r="AD22" s="80"/>
    </row>
    <row r="23" spans="1:30" ht="18.75" x14ac:dyDescent="0.3">
      <c r="A23" s="407" t="s">
        <v>146</v>
      </c>
      <c r="B23" s="408"/>
      <c r="C23" s="408"/>
      <c r="D23" s="408"/>
      <c r="E23" s="408"/>
      <c r="F23" s="408"/>
      <c r="G23" s="408"/>
      <c r="H23" s="409"/>
      <c r="I23" s="447">
        <f>SUM(I17:I22)</f>
        <v>0</v>
      </c>
      <c r="J23" s="448"/>
      <c r="K23" s="448"/>
      <c r="L23" s="448"/>
      <c r="M23" s="449"/>
      <c r="P23" s="385" t="s">
        <v>301</v>
      </c>
      <c r="Q23" s="386"/>
      <c r="R23" s="386"/>
      <c r="S23" s="386"/>
      <c r="T23" s="386"/>
      <c r="U23" s="386"/>
      <c r="V23" s="386"/>
      <c r="W23" s="387"/>
      <c r="X23" s="394">
        <f>COUNTIFS('Referrals '!F13:F5000,"refused to take (explain in notes)")</f>
        <v>0</v>
      </c>
      <c r="Y23" s="395"/>
      <c r="Z23" s="395"/>
      <c r="AA23" s="395"/>
      <c r="AB23" s="396"/>
      <c r="AC23" s="80"/>
      <c r="AD23" s="80"/>
    </row>
    <row r="24" spans="1:30" ht="18.75" x14ac:dyDescent="0.25">
      <c r="P24" s="385" t="s">
        <v>368</v>
      </c>
      <c r="Q24" s="386"/>
      <c r="R24" s="386"/>
      <c r="S24" s="386"/>
      <c r="T24" s="386"/>
      <c r="U24" s="386"/>
      <c r="V24" s="386"/>
      <c r="W24" s="387"/>
      <c r="X24" s="394">
        <f>COUNTIFS('Referrals '!F13:F5000,"Other (Specify in notes) ")</f>
        <v>0</v>
      </c>
      <c r="Y24" s="395"/>
      <c r="Z24" s="395"/>
      <c r="AA24" s="395"/>
      <c r="AB24" s="396"/>
      <c r="AC24" s="80"/>
      <c r="AD24" s="80"/>
    </row>
    <row r="25" spans="1:30" ht="18.75" x14ac:dyDescent="0.3">
      <c r="P25" s="407" t="s">
        <v>146</v>
      </c>
      <c r="Q25" s="408"/>
      <c r="R25" s="408"/>
      <c r="S25" s="408"/>
      <c r="T25" s="408"/>
      <c r="U25" s="408"/>
      <c r="V25" s="408"/>
      <c r="W25" s="409"/>
      <c r="X25" s="447">
        <f>SUM(X17:X24)</f>
        <v>0</v>
      </c>
      <c r="Y25" s="448"/>
      <c r="Z25" s="448"/>
      <c r="AA25" s="448"/>
      <c r="AB25" s="449"/>
    </row>
    <row r="28" spans="1:30" ht="18.75" x14ac:dyDescent="0.25">
      <c r="A28" s="397" t="s">
        <v>479</v>
      </c>
      <c r="B28" s="397"/>
      <c r="C28" s="397"/>
      <c r="D28" s="397"/>
      <c r="E28" s="397"/>
      <c r="F28" s="397"/>
      <c r="G28" s="397"/>
      <c r="H28" s="397"/>
      <c r="I28" s="397"/>
      <c r="J28" s="397"/>
      <c r="K28" s="397"/>
      <c r="L28" s="397"/>
      <c r="M28" s="397"/>
    </row>
    <row r="29" spans="1:30" ht="18.75" x14ac:dyDescent="0.3">
      <c r="A29" s="398" t="s">
        <v>100</v>
      </c>
      <c r="B29" s="399"/>
      <c r="C29" s="399"/>
      <c r="D29" s="399"/>
      <c r="E29" s="399"/>
      <c r="F29" s="399"/>
      <c r="G29" s="399"/>
      <c r="H29" s="400"/>
      <c r="I29" s="401">
        <f>COUNTIFS('Referrals '!D13:H5000,"YES")</f>
        <v>0</v>
      </c>
      <c r="J29" s="402"/>
      <c r="K29" s="402"/>
      <c r="L29" s="402"/>
      <c r="M29" s="403"/>
    </row>
    <row r="30" spans="1:30" ht="18.75" x14ac:dyDescent="0.3">
      <c r="A30" s="398" t="s">
        <v>101</v>
      </c>
      <c r="B30" s="399"/>
      <c r="C30" s="399"/>
      <c r="D30" s="399"/>
      <c r="E30" s="399"/>
      <c r="F30" s="399"/>
      <c r="G30" s="399"/>
      <c r="H30" s="400"/>
      <c r="I30" s="401">
        <f>COUNTIFS('Referrals '!D13:H5000,"NO")</f>
        <v>0</v>
      </c>
      <c r="J30" s="402"/>
      <c r="K30" s="402"/>
      <c r="L30" s="402"/>
      <c r="M30" s="403"/>
    </row>
    <row r="31" spans="1:30" ht="18.75" x14ac:dyDescent="0.3">
      <c r="A31" s="407" t="s">
        <v>146</v>
      </c>
      <c r="B31" s="408"/>
      <c r="C31" s="408"/>
      <c r="D31" s="408"/>
      <c r="E31" s="408"/>
      <c r="F31" s="408"/>
      <c r="G31" s="408"/>
      <c r="H31" s="409"/>
      <c r="I31" s="410">
        <f>SUM(I29:I30)</f>
        <v>0</v>
      </c>
      <c r="J31" s="411"/>
      <c r="K31" s="411"/>
      <c r="L31" s="411"/>
      <c r="M31" s="412"/>
    </row>
    <row r="34" spans="1:100" ht="31.5" x14ac:dyDescent="0.5">
      <c r="A34" s="441" t="s">
        <v>534</v>
      </c>
      <c r="B34" s="441"/>
      <c r="C34" s="441"/>
      <c r="D34" s="441"/>
      <c r="E34" s="441"/>
      <c r="F34" s="441"/>
      <c r="G34" s="441"/>
      <c r="H34" s="441"/>
      <c r="I34" s="441"/>
      <c r="J34" s="441"/>
      <c r="K34" s="441"/>
      <c r="L34" s="441"/>
      <c r="M34" s="441"/>
      <c r="N34" s="441"/>
      <c r="O34" s="441"/>
      <c r="P34" s="441"/>
      <c r="Q34" s="441"/>
      <c r="R34" s="441"/>
      <c r="S34" s="441"/>
      <c r="T34" s="441"/>
      <c r="U34" s="441"/>
      <c r="V34" s="441"/>
      <c r="W34" s="441"/>
      <c r="X34" s="441"/>
      <c r="Y34" s="441"/>
      <c r="Z34" s="441"/>
      <c r="AA34" s="441"/>
      <c r="AB34" s="441"/>
      <c r="AC34" s="441"/>
      <c r="AD34" s="441"/>
      <c r="AE34" s="441"/>
      <c r="AF34" s="441"/>
      <c r="AG34" s="441"/>
      <c r="AH34" s="441"/>
      <c r="AI34" s="441"/>
      <c r="AJ34" s="441"/>
      <c r="AK34" s="441"/>
      <c r="AL34" s="441"/>
      <c r="AM34" s="441"/>
      <c r="AN34" s="441"/>
      <c r="AO34" s="441"/>
      <c r="AP34" s="441"/>
      <c r="AQ34" s="441"/>
      <c r="AR34" s="441"/>
      <c r="AS34" s="441"/>
      <c r="AT34" s="441"/>
      <c r="AU34" s="441"/>
      <c r="AV34" s="441"/>
      <c r="AW34" s="441"/>
      <c r="AX34" s="441"/>
      <c r="AY34" s="441"/>
      <c r="AZ34" s="441"/>
      <c r="BA34" s="441"/>
      <c r="BB34" s="441"/>
      <c r="BC34" s="441"/>
      <c r="BD34" s="441"/>
      <c r="BE34" s="441"/>
      <c r="BF34" s="441"/>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C34" s="441"/>
      <c r="CD34" s="441"/>
      <c r="CE34" s="441"/>
      <c r="CF34" s="441"/>
      <c r="CG34" s="441"/>
      <c r="CH34" s="441"/>
      <c r="CI34" s="441"/>
      <c r="CJ34" s="441"/>
      <c r="CK34" s="441"/>
      <c r="CL34" s="441"/>
      <c r="CM34" s="441"/>
      <c r="CN34" s="441"/>
      <c r="CO34" s="441"/>
      <c r="CP34" s="441"/>
      <c r="CQ34" s="441"/>
      <c r="CR34" s="441"/>
      <c r="CS34" s="441"/>
      <c r="CT34" s="441"/>
      <c r="CU34" s="441"/>
      <c r="CV34" s="441"/>
    </row>
    <row r="36" spans="1:100" ht="15.75" x14ac:dyDescent="0.25">
      <c r="A36" s="420" t="s">
        <v>4</v>
      </c>
      <c r="B36" s="421"/>
      <c r="C36" s="421"/>
      <c r="D36" s="421"/>
      <c r="E36" s="421"/>
      <c r="F36" s="421"/>
      <c r="G36" s="421"/>
      <c r="H36" s="421"/>
      <c r="I36" s="421"/>
      <c r="J36" s="460" t="s">
        <v>545</v>
      </c>
      <c r="K36" s="461"/>
      <c r="L36" s="461"/>
      <c r="M36" s="461"/>
      <c r="N36" s="462"/>
      <c r="Q36" s="466" t="s">
        <v>6</v>
      </c>
      <c r="R36" s="467"/>
      <c r="S36" s="467"/>
      <c r="T36" s="467"/>
      <c r="U36" s="467"/>
      <c r="V36" s="467"/>
      <c r="W36" s="467"/>
      <c r="X36" s="467"/>
      <c r="Y36" s="468"/>
      <c r="Z36" s="445" t="s">
        <v>545</v>
      </c>
      <c r="AA36" s="445"/>
      <c r="AB36" s="445"/>
      <c r="AC36" s="445"/>
      <c r="AD36" s="446"/>
      <c r="AG36" s="482" t="s">
        <v>490</v>
      </c>
      <c r="AH36" s="482"/>
      <c r="AI36" s="482"/>
      <c r="AJ36" s="482" t="s">
        <v>545</v>
      </c>
      <c r="AK36" s="482"/>
      <c r="AL36" s="482"/>
      <c r="AM36" s="482"/>
      <c r="AN36" s="482"/>
      <c r="AO36" s="482"/>
      <c r="AR36" s="3" t="s">
        <v>491</v>
      </c>
    </row>
    <row r="37" spans="1:100" ht="15.75" customHeight="1" x14ac:dyDescent="0.25">
      <c r="A37" s="385" t="s">
        <v>98</v>
      </c>
      <c r="B37" s="386"/>
      <c r="C37" s="386"/>
      <c r="D37" s="386"/>
      <c r="E37" s="386"/>
      <c r="F37" s="386"/>
      <c r="G37" s="386"/>
      <c r="H37" s="386"/>
      <c r="I37" s="387"/>
      <c r="J37" s="417">
        <f>COUNTIFS('Initial Client Information'!G13:G4944,"Male")</f>
        <v>0</v>
      </c>
      <c r="K37" s="418"/>
      <c r="L37" s="418"/>
      <c r="M37" s="418"/>
      <c r="N37" s="419"/>
      <c r="Q37" s="388" t="s">
        <v>39</v>
      </c>
      <c r="R37" s="389"/>
      <c r="S37" s="389"/>
      <c r="T37" s="389"/>
      <c r="U37" s="389"/>
      <c r="V37" s="389"/>
      <c r="W37" s="389"/>
      <c r="X37" s="389"/>
      <c r="Y37" s="390"/>
      <c r="Z37" s="417">
        <f>COUNTIFS('Initial Client Information'!I13:I4944,"Hispanic-Latino ")</f>
        <v>0</v>
      </c>
      <c r="AA37" s="418"/>
      <c r="AB37" s="418"/>
      <c r="AC37" s="418"/>
      <c r="AD37" s="419"/>
      <c r="AG37" s="368" t="s">
        <v>480</v>
      </c>
      <c r="AH37" s="369"/>
      <c r="AI37" s="370"/>
      <c r="AJ37" s="380">
        <f>COUNTIFS('Initial Client Information'!F13:F5000,"&gt;=1",'Initial Client Information'!F13:F5000,"&lt;=12")</f>
        <v>0</v>
      </c>
      <c r="AK37" s="381"/>
      <c r="AL37" s="381"/>
      <c r="AM37" s="381"/>
      <c r="AN37" s="381"/>
      <c r="AO37" s="382"/>
      <c r="AP37" s="77"/>
      <c r="AT37" s="80"/>
      <c r="AU37" s="80"/>
    </row>
    <row r="38" spans="1:100" ht="15" customHeight="1" x14ac:dyDescent="0.25">
      <c r="A38" s="385" t="s">
        <v>99</v>
      </c>
      <c r="B38" s="386"/>
      <c r="C38" s="386"/>
      <c r="D38" s="386"/>
      <c r="E38" s="386"/>
      <c r="F38" s="386"/>
      <c r="G38" s="386"/>
      <c r="H38" s="386"/>
      <c r="I38" s="387"/>
      <c r="J38" s="417">
        <f>COUNTIFS('Initial Client Information'!G13:G4944,"Female")</f>
        <v>0</v>
      </c>
      <c r="K38" s="418"/>
      <c r="L38" s="418"/>
      <c r="M38" s="418"/>
      <c r="N38" s="419"/>
      <c r="Q38" s="388" t="s">
        <v>40</v>
      </c>
      <c r="R38" s="389"/>
      <c r="S38" s="389"/>
      <c r="T38" s="389"/>
      <c r="U38" s="389"/>
      <c r="V38" s="389"/>
      <c r="W38" s="389"/>
      <c r="X38" s="389"/>
      <c r="Y38" s="390"/>
      <c r="Z38" s="417">
        <f>COUNTIFS('Initial Client Information'!I13:I4944,"Not Hispanic or Latino")</f>
        <v>0</v>
      </c>
      <c r="AA38" s="418"/>
      <c r="AB38" s="418"/>
      <c r="AC38" s="418"/>
      <c r="AD38" s="419"/>
      <c r="AG38" s="368" t="s">
        <v>481</v>
      </c>
      <c r="AH38" s="369"/>
      <c r="AI38" s="370"/>
      <c r="AJ38" s="380">
        <f>COUNTIFS('Initial Client Information'!F13:F5000,"&gt;=13",'Initial Client Information'!F13:F5000,"&lt;=17")</f>
        <v>0</v>
      </c>
      <c r="AK38" s="381"/>
      <c r="AL38" s="381"/>
      <c r="AM38" s="381"/>
      <c r="AN38" s="381"/>
      <c r="AO38" s="382"/>
      <c r="AP38" s="81"/>
      <c r="AT38" s="78"/>
      <c r="AU38" s="78"/>
    </row>
    <row r="39" spans="1:100" ht="18.75" customHeight="1" x14ac:dyDescent="0.25">
      <c r="A39" s="422" t="s">
        <v>146</v>
      </c>
      <c r="B39" s="423"/>
      <c r="C39" s="423"/>
      <c r="D39" s="423"/>
      <c r="E39" s="423"/>
      <c r="F39" s="423"/>
      <c r="G39" s="423"/>
      <c r="H39" s="423"/>
      <c r="I39" s="424"/>
      <c r="J39" s="450">
        <f>SUM(J37:J38)</f>
        <v>0</v>
      </c>
      <c r="K39" s="451"/>
      <c r="L39" s="451"/>
      <c r="M39" s="451"/>
      <c r="N39" s="452"/>
      <c r="Q39" s="388" t="s">
        <v>37</v>
      </c>
      <c r="R39" s="389"/>
      <c r="S39" s="389"/>
      <c r="T39" s="389"/>
      <c r="U39" s="389"/>
      <c r="V39" s="389"/>
      <c r="W39" s="389"/>
      <c r="X39" s="389"/>
      <c r="Y39" s="390"/>
      <c r="Z39" s="417">
        <f>COUNTIFS('Initial Client Information'!I13:I4944,"Unknown")</f>
        <v>0</v>
      </c>
      <c r="AA39" s="418"/>
      <c r="AB39" s="418"/>
      <c r="AC39" s="418"/>
      <c r="AD39" s="419"/>
      <c r="AG39" s="368" t="s">
        <v>482</v>
      </c>
      <c r="AH39" s="369"/>
      <c r="AI39" s="370"/>
      <c r="AJ39" s="380">
        <f>COUNTIFS('Initial Client Information'!F13:F5000,"&gt;=18",'Initial Client Information'!F13:F5000,"&lt;=20")</f>
        <v>0</v>
      </c>
      <c r="AK39" s="381"/>
      <c r="AL39" s="381"/>
      <c r="AM39" s="381"/>
      <c r="AN39" s="381"/>
      <c r="AO39" s="382"/>
      <c r="AP39" s="81"/>
      <c r="AT39" s="78"/>
      <c r="AU39" s="78"/>
    </row>
    <row r="40" spans="1:100" ht="18.75" customHeight="1" x14ac:dyDescent="0.25">
      <c r="A40" s="383" t="s">
        <v>5</v>
      </c>
      <c r="B40" s="384"/>
      <c r="C40" s="384"/>
      <c r="D40" s="384"/>
      <c r="E40" s="384"/>
      <c r="F40" s="384"/>
      <c r="G40" s="384"/>
      <c r="H40" s="384"/>
      <c r="I40" s="384"/>
      <c r="J40" s="453"/>
      <c r="K40" s="453"/>
      <c r="L40" s="453"/>
      <c r="M40" s="453"/>
      <c r="N40" s="454"/>
      <c r="Q40" s="391" t="s">
        <v>146</v>
      </c>
      <c r="R40" s="392"/>
      <c r="S40" s="392"/>
      <c r="T40" s="392"/>
      <c r="U40" s="392"/>
      <c r="V40" s="392"/>
      <c r="W40" s="392"/>
      <c r="X40" s="392"/>
      <c r="Y40" s="393"/>
      <c r="Z40" s="472">
        <f>SUM(Z37:Z39)</f>
        <v>0</v>
      </c>
      <c r="AA40" s="473"/>
      <c r="AB40" s="473"/>
      <c r="AC40" s="473"/>
      <c r="AD40" s="474"/>
      <c r="AG40" s="368" t="s">
        <v>483</v>
      </c>
      <c r="AH40" s="369"/>
      <c r="AI40" s="370"/>
      <c r="AJ40" s="380">
        <f>COUNTIFS('Initial Client Information'!F13:F5000,"&gt;=21",'Initial Client Information'!F13:F5000,"&lt;=24")</f>
        <v>0</v>
      </c>
      <c r="AK40" s="381"/>
      <c r="AL40" s="381"/>
      <c r="AM40" s="381"/>
      <c r="AN40" s="381"/>
      <c r="AO40" s="382"/>
      <c r="AP40" s="82"/>
      <c r="AT40" s="79"/>
      <c r="AU40" s="79"/>
    </row>
    <row r="41" spans="1:100" ht="15.75" customHeight="1" x14ac:dyDescent="0.25">
      <c r="A41" s="385" t="s">
        <v>34</v>
      </c>
      <c r="B41" s="386"/>
      <c r="C41" s="386"/>
      <c r="D41" s="386"/>
      <c r="E41" s="386"/>
      <c r="F41" s="386"/>
      <c r="G41" s="386"/>
      <c r="H41" s="386"/>
      <c r="I41" s="387"/>
      <c r="J41" s="417">
        <f>COUNTIFS('Initial Client Information'!H13:H4944,"African American /Black")</f>
        <v>0</v>
      </c>
      <c r="K41" s="418"/>
      <c r="L41" s="418"/>
      <c r="M41" s="418"/>
      <c r="N41" s="419"/>
      <c r="Q41" s="413" t="s">
        <v>171</v>
      </c>
      <c r="R41" s="414"/>
      <c r="S41" s="414"/>
      <c r="T41" s="414"/>
      <c r="U41" s="414"/>
      <c r="V41" s="414"/>
      <c r="W41" s="414"/>
      <c r="X41" s="414"/>
      <c r="Y41" s="414"/>
      <c r="Z41" s="415"/>
      <c r="AA41" s="415"/>
      <c r="AB41" s="415"/>
      <c r="AC41" s="415"/>
      <c r="AD41" s="416"/>
      <c r="AG41" s="368" t="s">
        <v>484</v>
      </c>
      <c r="AH41" s="369"/>
      <c r="AI41" s="370"/>
      <c r="AJ41" s="371">
        <f>COUNTIFS('Initial Client Information'!F13:F5000,"&gt;=25",'Initial Client Information'!F13:F5000,"&lt;=34")</f>
        <v>0</v>
      </c>
      <c r="AK41" s="372"/>
      <c r="AL41" s="372"/>
      <c r="AM41" s="372"/>
      <c r="AN41" s="372"/>
      <c r="AO41" s="373"/>
    </row>
    <row r="42" spans="1:100" ht="15" customHeight="1" x14ac:dyDescent="0.25">
      <c r="A42" s="385" t="s">
        <v>180</v>
      </c>
      <c r="B42" s="386"/>
      <c r="C42" s="386"/>
      <c r="D42" s="386"/>
      <c r="E42" s="386"/>
      <c r="F42" s="386"/>
      <c r="G42" s="386"/>
      <c r="H42" s="386"/>
      <c r="I42" s="387"/>
      <c r="J42" s="417">
        <f>COUNTIFS('Initial Client Information'!H13:H4944,"American Indian / Alaska Native")</f>
        <v>0</v>
      </c>
      <c r="K42" s="418"/>
      <c r="L42" s="418"/>
      <c r="M42" s="418"/>
      <c r="N42" s="419"/>
      <c r="Q42" s="385" t="s">
        <v>100</v>
      </c>
      <c r="R42" s="386"/>
      <c r="S42" s="386"/>
      <c r="T42" s="386"/>
      <c r="U42" s="386"/>
      <c r="V42" s="386"/>
      <c r="W42" s="386"/>
      <c r="X42" s="386"/>
      <c r="Y42" s="387"/>
      <c r="Z42" s="417">
        <f>COUNTIFS('Initial Client Information'!J13:J5000,"YES")</f>
        <v>0</v>
      </c>
      <c r="AA42" s="418"/>
      <c r="AB42" s="418"/>
      <c r="AC42" s="418"/>
      <c r="AD42" s="419"/>
      <c r="AG42" s="368" t="s">
        <v>485</v>
      </c>
      <c r="AH42" s="369"/>
      <c r="AI42" s="370"/>
      <c r="AJ42" s="371">
        <f>COUNTIFS('Initial Client Information'!F13:F5000,"&gt;=35",'Initial Client Information'!F13:F5000,"&lt;=44")</f>
        <v>0</v>
      </c>
      <c r="AK42" s="372"/>
      <c r="AL42" s="372"/>
      <c r="AM42" s="372"/>
      <c r="AN42" s="372"/>
      <c r="AO42" s="373"/>
    </row>
    <row r="43" spans="1:100" ht="15" customHeight="1" x14ac:dyDescent="0.25">
      <c r="A43" s="385" t="s">
        <v>35</v>
      </c>
      <c r="B43" s="386"/>
      <c r="C43" s="386"/>
      <c r="D43" s="386"/>
      <c r="E43" s="386"/>
      <c r="F43" s="386"/>
      <c r="G43" s="386"/>
      <c r="H43" s="386"/>
      <c r="I43" s="387"/>
      <c r="J43" s="417">
        <f>COUNTIFS('Initial Client Information'!H13:H4944,"Asian")</f>
        <v>0</v>
      </c>
      <c r="K43" s="418"/>
      <c r="L43" s="418"/>
      <c r="M43" s="418"/>
      <c r="N43" s="419"/>
      <c r="Q43" s="385" t="s">
        <v>101</v>
      </c>
      <c r="R43" s="386"/>
      <c r="S43" s="386"/>
      <c r="T43" s="386"/>
      <c r="U43" s="386"/>
      <c r="V43" s="386"/>
      <c r="W43" s="386"/>
      <c r="X43" s="386"/>
      <c r="Y43" s="387"/>
      <c r="Z43" s="417">
        <f>COUNTIFS('Initial Client Information'!J13:J5000,"NO")</f>
        <v>0</v>
      </c>
      <c r="AA43" s="418"/>
      <c r="AB43" s="418"/>
      <c r="AC43" s="418"/>
      <c r="AD43" s="419"/>
      <c r="AG43" s="368" t="s">
        <v>486</v>
      </c>
      <c r="AH43" s="369"/>
      <c r="AI43" s="370"/>
      <c r="AJ43" s="371">
        <f>COUNTIFS('Initial Client Information'!F13:F5000,"&gt;=45",'Initial Client Information'!F13:F5000,"&lt;=54")</f>
        <v>0</v>
      </c>
      <c r="AK43" s="372"/>
      <c r="AL43" s="372"/>
      <c r="AM43" s="372"/>
      <c r="AN43" s="372"/>
      <c r="AO43" s="373"/>
    </row>
    <row r="44" spans="1:100" ht="18.75" customHeight="1" x14ac:dyDescent="0.25">
      <c r="A44" s="385" t="s">
        <v>181</v>
      </c>
      <c r="B44" s="386"/>
      <c r="C44" s="386"/>
      <c r="D44" s="386"/>
      <c r="E44" s="386"/>
      <c r="F44" s="386"/>
      <c r="G44" s="386"/>
      <c r="H44" s="386"/>
      <c r="I44" s="387"/>
      <c r="J44" s="417">
        <f>COUNTIFS('Initial Client Information'!H13:H4944,"White")</f>
        <v>0</v>
      </c>
      <c r="K44" s="418"/>
      <c r="L44" s="418"/>
      <c r="M44" s="418"/>
      <c r="N44" s="419"/>
      <c r="Q44" s="469" t="s">
        <v>146</v>
      </c>
      <c r="R44" s="470"/>
      <c r="S44" s="470"/>
      <c r="T44" s="470"/>
      <c r="U44" s="470"/>
      <c r="V44" s="470"/>
      <c r="W44" s="470"/>
      <c r="X44" s="470"/>
      <c r="Y44" s="471"/>
      <c r="Z44" s="404">
        <f>SUM(Z42:Z43)</f>
        <v>0</v>
      </c>
      <c r="AA44" s="405"/>
      <c r="AB44" s="405"/>
      <c r="AC44" s="405"/>
      <c r="AD44" s="406"/>
      <c r="AG44" s="368" t="s">
        <v>487</v>
      </c>
      <c r="AH44" s="369"/>
      <c r="AI44" s="370"/>
      <c r="AJ44" s="371">
        <f>COUNTIFS('Initial Client Information'!F13:F5000,"&gt;=55",'Initial Client Information'!F13:F5000,"&lt;=64")</f>
        <v>0</v>
      </c>
      <c r="AK44" s="372"/>
      <c r="AL44" s="372"/>
      <c r="AM44" s="372"/>
      <c r="AN44" s="372"/>
      <c r="AO44" s="373"/>
    </row>
    <row r="45" spans="1:100" x14ac:dyDescent="0.25">
      <c r="A45" s="385" t="s">
        <v>36</v>
      </c>
      <c r="B45" s="386"/>
      <c r="C45" s="386"/>
      <c r="D45" s="386"/>
      <c r="E45" s="386"/>
      <c r="F45" s="386"/>
      <c r="G45" s="386"/>
      <c r="H45" s="386"/>
      <c r="I45" s="387"/>
      <c r="J45" s="417">
        <f>COUNTIFS('Initial Client Information'!H13:H4944,"More than one race reported")</f>
        <v>0</v>
      </c>
      <c r="K45" s="418"/>
      <c r="L45" s="418"/>
      <c r="M45" s="418"/>
      <c r="N45" s="419"/>
      <c r="AG45" s="368" t="s">
        <v>488</v>
      </c>
      <c r="AH45" s="369"/>
      <c r="AI45" s="370"/>
      <c r="AJ45" s="371">
        <f>COUNTIFS('Initial Client Information'!F13:F5000,"&gt;=65",'Initial Client Information'!F13:F5000,"&lt;=74")</f>
        <v>0</v>
      </c>
      <c r="AK45" s="372"/>
      <c r="AL45" s="372"/>
      <c r="AM45" s="372"/>
      <c r="AN45" s="372"/>
      <c r="AO45" s="373"/>
    </row>
    <row r="46" spans="1:100" ht="15.75" customHeight="1" x14ac:dyDescent="0.25">
      <c r="A46" s="385" t="s">
        <v>182</v>
      </c>
      <c r="B46" s="386"/>
      <c r="C46" s="386"/>
      <c r="D46" s="386"/>
      <c r="E46" s="386"/>
      <c r="F46" s="386"/>
      <c r="G46" s="386"/>
      <c r="H46" s="386"/>
      <c r="I46" s="387"/>
      <c r="J46" s="417">
        <f>COUNTIFS('Initial Client Information'!H13:H4944,"Native Hawaiian /Other Pacific Islander")</f>
        <v>0</v>
      </c>
      <c r="K46" s="418"/>
      <c r="L46" s="418"/>
      <c r="M46" s="418"/>
      <c r="N46" s="419"/>
      <c r="AG46" s="368" t="s">
        <v>489</v>
      </c>
      <c r="AH46" s="369"/>
      <c r="AI46" s="370"/>
      <c r="AJ46" s="371">
        <f>COUNTIFS('Initial Client Information'!F13:F5000,"&gt;=75",'Initial Client Information'!F13:F5000,"&lt;=150")</f>
        <v>0</v>
      </c>
      <c r="AK46" s="372"/>
      <c r="AL46" s="372"/>
      <c r="AM46" s="372"/>
      <c r="AN46" s="372"/>
      <c r="AO46" s="373"/>
    </row>
    <row r="47" spans="1:100" ht="18.75" x14ac:dyDescent="0.25">
      <c r="A47" s="385" t="s">
        <v>37</v>
      </c>
      <c r="B47" s="386"/>
      <c r="C47" s="386"/>
      <c r="D47" s="386"/>
      <c r="E47" s="386"/>
      <c r="F47" s="386"/>
      <c r="G47" s="386"/>
      <c r="H47" s="386"/>
      <c r="I47" s="387"/>
      <c r="J47" s="417">
        <f>COUNTIFS('Initial Client Information'!H13:H4944,"Unknown")</f>
        <v>0</v>
      </c>
      <c r="K47" s="418"/>
      <c r="L47" s="418"/>
      <c r="M47" s="418"/>
      <c r="N47" s="419"/>
      <c r="AG47" s="377" t="s">
        <v>146</v>
      </c>
      <c r="AH47" s="378"/>
      <c r="AI47" s="379"/>
      <c r="AJ47" s="374">
        <f>SUM(AJ37:AJ46)</f>
        <v>0</v>
      </c>
      <c r="AK47" s="375"/>
      <c r="AL47" s="375"/>
      <c r="AM47" s="375"/>
      <c r="AN47" s="375"/>
      <c r="AO47" s="376"/>
    </row>
    <row r="48" spans="1:100" ht="18.75" x14ac:dyDescent="0.25">
      <c r="A48" s="442" t="s">
        <v>146</v>
      </c>
      <c r="B48" s="443"/>
      <c r="C48" s="443"/>
      <c r="D48" s="443"/>
      <c r="E48" s="443"/>
      <c r="F48" s="443"/>
      <c r="G48" s="443"/>
      <c r="H48" s="443"/>
      <c r="I48" s="444"/>
      <c r="J48" s="463">
        <f>SUM(J41:J47)</f>
        <v>0</v>
      </c>
      <c r="K48" s="464"/>
      <c r="L48" s="464"/>
      <c r="M48" s="464"/>
      <c r="N48" s="465"/>
    </row>
    <row r="51" spans="1:48" ht="31.5" x14ac:dyDescent="0.25">
      <c r="A51" s="339" t="s">
        <v>532</v>
      </c>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row>
    <row r="53" spans="1:48" ht="18.75" x14ac:dyDescent="0.3">
      <c r="A53" s="340" t="s">
        <v>492</v>
      </c>
      <c r="B53" s="341"/>
      <c r="C53" s="341"/>
      <c r="D53" s="341"/>
      <c r="E53" s="341"/>
      <c r="F53" s="341"/>
      <c r="G53" s="341"/>
      <c r="H53" s="341"/>
      <c r="I53" s="341"/>
      <c r="J53" s="341"/>
      <c r="K53" s="341"/>
      <c r="L53" s="341"/>
      <c r="M53" s="341"/>
      <c r="N53" s="341"/>
      <c r="O53" s="341"/>
      <c r="P53" s="341"/>
      <c r="Q53" s="341"/>
      <c r="R53" s="341"/>
      <c r="S53" s="341"/>
      <c r="T53" s="341"/>
      <c r="U53" s="341"/>
      <c r="V53" s="342"/>
    </row>
    <row r="54" spans="1:48" x14ac:dyDescent="0.25">
      <c r="J54" s="3">
        <v>1</v>
      </c>
      <c r="K54" s="3">
        <v>2</v>
      </c>
      <c r="L54" s="3">
        <v>3</v>
      </c>
      <c r="M54" s="3">
        <v>4</v>
      </c>
      <c r="N54" s="3">
        <v>5</v>
      </c>
      <c r="O54" s="3">
        <v>6</v>
      </c>
      <c r="P54" s="3">
        <v>7</v>
      </c>
      <c r="Q54" s="3">
        <v>8</v>
      </c>
      <c r="R54" s="3">
        <v>9</v>
      </c>
    </row>
    <row r="55" spans="1:48" ht="35.1" customHeight="1" x14ac:dyDescent="0.25">
      <c r="A55" s="360" t="s">
        <v>468</v>
      </c>
      <c r="B55" s="361"/>
      <c r="C55" s="361"/>
      <c r="D55" s="361"/>
      <c r="E55" s="361"/>
      <c r="F55" s="361"/>
      <c r="G55" s="361"/>
      <c r="H55" s="361"/>
      <c r="I55" s="362"/>
      <c r="J55" s="343" t="s">
        <v>192</v>
      </c>
      <c r="K55" s="344"/>
      <c r="L55" s="344"/>
      <c r="M55" s="343" t="s">
        <v>537</v>
      </c>
      <c r="N55" s="344"/>
      <c r="O55" s="344"/>
      <c r="P55" s="343" t="s">
        <v>538</v>
      </c>
      <c r="Q55" s="344"/>
      <c r="R55" s="344"/>
      <c r="S55" s="343" t="s">
        <v>539</v>
      </c>
      <c r="T55" s="344"/>
      <c r="U55" s="344"/>
      <c r="V55" s="343" t="s">
        <v>540</v>
      </c>
      <c r="W55" s="344"/>
      <c r="X55" s="344"/>
      <c r="Y55" s="343" t="s">
        <v>541</v>
      </c>
      <c r="Z55" s="344"/>
      <c r="AA55" s="344"/>
      <c r="AB55" s="343" t="s">
        <v>542</v>
      </c>
      <c r="AC55" s="344"/>
      <c r="AD55" s="344"/>
      <c r="AE55" s="343" t="s">
        <v>543</v>
      </c>
      <c r="AF55" s="344"/>
      <c r="AG55" s="344"/>
      <c r="AH55" s="343" t="s">
        <v>544</v>
      </c>
      <c r="AI55" s="344"/>
      <c r="AJ55" s="344"/>
      <c r="AK55" s="343" t="s">
        <v>25</v>
      </c>
      <c r="AL55" s="344"/>
      <c r="AM55" s="344"/>
      <c r="AN55" s="343" t="s">
        <v>201</v>
      </c>
      <c r="AO55" s="344"/>
      <c r="AP55" s="344"/>
      <c r="AQ55" s="343" t="s">
        <v>202</v>
      </c>
      <c r="AR55" s="344"/>
      <c r="AS55" s="344"/>
      <c r="AT55" s="343" t="s">
        <v>142</v>
      </c>
      <c r="AU55" s="344"/>
      <c r="AV55" s="345"/>
    </row>
    <row r="56" spans="1:48" ht="35.1" customHeight="1" x14ac:dyDescent="0.25">
      <c r="A56" s="438" t="s">
        <v>469</v>
      </c>
      <c r="B56" s="439"/>
      <c r="C56" s="439"/>
      <c r="D56" s="439"/>
      <c r="E56" s="439"/>
      <c r="F56" s="439"/>
      <c r="G56" s="439"/>
      <c r="H56" s="439"/>
      <c r="I56" s="440"/>
      <c r="J56" s="363">
        <f>COUNTIFS(July!F13:F5000,"Involuntarily Committed - State Diversion Hospital",July!H13:H5000,"&gt;=07/01/2021",July!H13:H5000,"&lt;=07/31/2021")</f>
        <v>0</v>
      </c>
      <c r="K56" s="363"/>
      <c r="L56" s="363"/>
      <c r="M56" s="363">
        <f>COUNTIFS(Aug!F13:F5000,"Involuntarily Committed - State Diversion Hospital",Aug!H13:H5000,"&gt;=08/01/2021",Aug!H13:H5000,"&lt;=08/31/2021")</f>
        <v>0</v>
      </c>
      <c r="N56" s="363"/>
      <c r="O56" s="363"/>
      <c r="P56" s="363">
        <f>COUNTIFS(Sept!F13:F5000,"Involuntarily Committed - State Diversion Hospital",Sept!H13:H5000,"&gt;=09/01/2021",Sept!H13:H5000,"&lt;=09/30/2021")</f>
        <v>0</v>
      </c>
      <c r="Q56" s="363"/>
      <c r="R56" s="363"/>
      <c r="S56" s="363">
        <f>COUNTIFS(Oct!F13:F5000,"Involuntarily Committed - State Diversion Hospital",Oct!H13:H5000,"&gt;=10/01/2021",Oct!H13:H5000,"&lt;=10/31/2021")</f>
        <v>0</v>
      </c>
      <c r="T56" s="363"/>
      <c r="U56" s="363"/>
      <c r="V56" s="363">
        <f>COUNTIFS(Nov!F13:F5000,"Involuntarily Committed - State Diversion Hospital",Nov!H13:H5000,"&gt;=11/01/2021",Nov!H13:H5000,"&lt;=11/30/2021")</f>
        <v>0</v>
      </c>
      <c r="W56" s="363"/>
      <c r="X56" s="363"/>
      <c r="Y56" s="363">
        <f>COUNTIFS(Dec!F13:F5000,"Involuntarily Committed - State Diversion Hospital",Dec!H13:H5000,"&gt;=12/01/2021",Dec!H13:H5000,"&lt;=12/31/2021")</f>
        <v>0</v>
      </c>
      <c r="Z56" s="363"/>
      <c r="AA56" s="363"/>
      <c r="AB56" s="363">
        <f>COUNTIFS(Jan!F13:F5000,"Involuntarily Committed - State Diversion Hospital",Jan!H13:H5000,"&gt;=01/01/2022",Jan!H13:H5000,"&lt;=01/31/2022")</f>
        <v>0</v>
      </c>
      <c r="AC56" s="363"/>
      <c r="AD56" s="363"/>
      <c r="AE56" s="363">
        <f>COUNTIFS(Feb!F13:F5000,"Involuntarily Committed - State Diversion Hospital",Feb!H13:H5000,"&gt;=02/01/2022",Feb!H13:H5000,"&lt;=02/28/2022")</f>
        <v>0</v>
      </c>
      <c r="AF56" s="363"/>
      <c r="AG56" s="363"/>
      <c r="AH56" s="363">
        <f>COUNTIFS(Mar!F13:F5000,"Involuntarily Committed - State Diversion Hospital",Mar!H13:H5000,"&gt;=03/01/2022",Mar!H13:H5000,"&lt;=03/31/2022")</f>
        <v>0</v>
      </c>
      <c r="AI56" s="363"/>
      <c r="AJ56" s="363"/>
      <c r="AK56" s="363">
        <f>COUNTIFS(Apr!F13:F5000,"Involuntarily Committed - State Diversion Hospital",Apr!H13:H5000,"&gt;=04/01/2022",Apr!H13:H5000,"&lt;=04/30/2022")</f>
        <v>0</v>
      </c>
      <c r="AL56" s="363"/>
      <c r="AM56" s="363"/>
      <c r="AN56" s="363">
        <f>COUNTIFS(May!F13:F5000,"Involuntarily Committed - State Diversion Hospital",May!H13:H5000,"&gt;=05/01/2022",May!H13:H5000,"&lt;=05/31/2022")</f>
        <v>0</v>
      </c>
      <c r="AO56" s="363"/>
      <c r="AP56" s="363"/>
      <c r="AQ56" s="363">
        <f>COUNTIFS(June!F13:F5000,"Involuntarily Committed - State Diversion Hospital",June!H13:H5000,"&gt;=06/01/2022",June!H13:H5000,"&lt;=06/30/2022")</f>
        <v>0</v>
      </c>
      <c r="AR56" s="363"/>
      <c r="AS56" s="363"/>
      <c r="AT56" s="336">
        <f t="shared" ref="AT56:AT61" si="0">SUM(J56:AS56)</f>
        <v>0</v>
      </c>
      <c r="AU56" s="337"/>
      <c r="AV56" s="338"/>
    </row>
    <row r="57" spans="1:48" ht="35.1" customHeight="1" x14ac:dyDescent="0.25">
      <c r="A57" s="438" t="s">
        <v>470</v>
      </c>
      <c r="B57" s="439"/>
      <c r="C57" s="439"/>
      <c r="D57" s="439"/>
      <c r="E57" s="439"/>
      <c r="F57" s="439"/>
      <c r="G57" s="439"/>
      <c r="H57" s="439"/>
      <c r="I57" s="440"/>
      <c r="J57" s="363">
        <f>COUNTIFS(July!F13:F5000,"Not Committed - Psychiatric Hospitalization",July!H13:H5000,"&gt;=07/01/2021",July!H13:H5000,"&lt;=07/31/2021")</f>
        <v>0</v>
      </c>
      <c r="K57" s="363"/>
      <c r="L57" s="363"/>
      <c r="M57" s="363">
        <f>COUNTIFS(Aug!F13:F5000,"Not Committed - Psychiatric Hospitalization",Aug!H13:H5000,"&gt;=08/01/2021",Aug!H13:H5000,"&lt;=08/31/2021")</f>
        <v>0</v>
      </c>
      <c r="N57" s="363"/>
      <c r="O57" s="363"/>
      <c r="P57" s="363">
        <f>COUNTIFS(Sept!F13:F5000,"Not Committed - Psychiatric Hospitalization",Sept!H13:H5000,"&gt;=09/01/2021",Sept!H13:H5000,"&lt;=09/30/2021")</f>
        <v>0</v>
      </c>
      <c r="Q57" s="363"/>
      <c r="R57" s="363"/>
      <c r="S57" s="363">
        <f>COUNTIFS(Oct!F13:F5000,"Not Committed - Psychiatric Hospitalization",Oct!H13:H5000,"&gt;=10/01/2021",Oct!H13:H5000,"&lt;=10/31/2021")</f>
        <v>0</v>
      </c>
      <c r="T57" s="363"/>
      <c r="U57" s="363"/>
      <c r="V57" s="363">
        <f>COUNTIFS(Nov!F13:F5000,"Not Committed - Psychiatric Hospitalization",Nov!H13:H5000,"&gt;=11/01/2021",Nov!H13:H5000,"&lt;=11/30/2021")</f>
        <v>0</v>
      </c>
      <c r="W57" s="363"/>
      <c r="X57" s="363"/>
      <c r="Y57" s="363">
        <f>COUNTIFS(Dec!F13:F5000,"Not Committed - Psychiatric Hospitalization",Dec!H13:H5000,"&gt;=12/01/2021",Dec!H13:H5000,"&lt;=12/31/2021")</f>
        <v>0</v>
      </c>
      <c r="Z57" s="363"/>
      <c r="AA57" s="363"/>
      <c r="AB57" s="363">
        <f>COUNTIFS(Jan!F13:F5000,"Not Committed - Psychiatric Hospitalization",Jan!H13:H5000,"&gt;=01/01/2022",Jan!H13:H5000,"&lt;=01/31/2022")</f>
        <v>0</v>
      </c>
      <c r="AC57" s="363"/>
      <c r="AD57" s="363"/>
      <c r="AE57" s="363">
        <f>COUNTIFS(Feb!F13:F5000,"Not Committed - Psychiatric Hospitalization",Feb!H13:H5000,"&gt;=02/01/2022",Feb!H13:H5000,"&lt;=02/28/2022")</f>
        <v>0</v>
      </c>
      <c r="AF57" s="363"/>
      <c r="AG57" s="363"/>
      <c r="AH57" s="363">
        <f>COUNTIFS(Mar!F13:F5000,"Not Committed - Psychiatric Hospitalization",Mar!H13:H5000,"&gt;=03/01/2022",Mar!H13:H5000,"&lt;=03/31/2022")</f>
        <v>0</v>
      </c>
      <c r="AI57" s="363"/>
      <c r="AJ57" s="363"/>
      <c r="AK57" s="363">
        <f>COUNTIFS(Apr!F13:F5000,"Not Committed - Psychiatric Hospitalization",Apr!H13:H5000,"&gt;=04/01/2022",Apr!H13:H5000,"&lt;=04/30/2022")</f>
        <v>0</v>
      </c>
      <c r="AL57" s="363"/>
      <c r="AM57" s="363"/>
      <c r="AN57" s="363">
        <f>COUNTIFS(May!F13:F5000,"Not Committed - Psychiatric Hospitalization",May!H13:H5000,"&gt;=05/01/2022",May!H13:H5000,"&lt;=05/31/2022")</f>
        <v>0</v>
      </c>
      <c r="AO57" s="363"/>
      <c r="AP57" s="363"/>
      <c r="AQ57" s="363">
        <f>COUNTIFS(June!F13:F5000,"Not Committed - Psychiatric Hospitalization",June!H13:H5000,"&gt;=06/01/2022",June!H13:H5000,"&lt;=06/30/2022")</f>
        <v>0</v>
      </c>
      <c r="AR57" s="363"/>
      <c r="AS57" s="363"/>
      <c r="AT57" s="336">
        <f t="shared" si="0"/>
        <v>0</v>
      </c>
      <c r="AU57" s="337"/>
      <c r="AV57" s="338"/>
    </row>
    <row r="58" spans="1:48" ht="35.1" customHeight="1" x14ac:dyDescent="0.25">
      <c r="A58" s="438" t="s">
        <v>474</v>
      </c>
      <c r="B58" s="439"/>
      <c r="C58" s="439"/>
      <c r="D58" s="439"/>
      <c r="E58" s="439"/>
      <c r="F58" s="439"/>
      <c r="G58" s="439"/>
      <c r="H58" s="439"/>
      <c r="I58" s="440"/>
      <c r="J58" s="363">
        <f>COUNTIFS(July!F13:F5000,"Crisis Stabilization Unit",July!H13:H5000,"&gt;=07/01/2021",July!H13:H5000,"&lt;=07/31/2021")</f>
        <v>0</v>
      </c>
      <c r="K58" s="363"/>
      <c r="L58" s="363"/>
      <c r="M58" s="363">
        <f>COUNTIFS(Aug!F13:F5000,"Crisis Stabilization Unit",Aug!H13:H5000,"&gt;=08/01/2021",Aug!H13:H5000,"&lt;=08/31/2021")</f>
        <v>0</v>
      </c>
      <c r="N58" s="363"/>
      <c r="O58" s="363"/>
      <c r="P58" s="363">
        <f>COUNTIFS(Sept!F13:F5000,"Crisis Stabilization Unit",Sept!H13:H5000,"&gt;=09/01/2021",Sept!H13:H5000,"&lt;=09/30/2021")</f>
        <v>0</v>
      </c>
      <c r="Q58" s="363"/>
      <c r="R58" s="363"/>
      <c r="S58" s="363">
        <f>COUNTIFS(Oct!F13:F5000,"Crisis Stabilization Unit",Oct!H13:H5000,"&gt;=10/01/2021",Oct!H13:H5000,"&lt;=10/31/2021")</f>
        <v>0</v>
      </c>
      <c r="T58" s="363"/>
      <c r="U58" s="363"/>
      <c r="V58" s="363">
        <f>COUNTIFS(Nov!F13:F5000,"Crisis Stabilization Unit",Nov!H13:H5000,"&gt;=11/01/2021",Nov!H13:H5000,"&lt;=11/30/2021")</f>
        <v>0</v>
      </c>
      <c r="W58" s="363"/>
      <c r="X58" s="363"/>
      <c r="Y58" s="363">
        <f>COUNTIFS(Dec!F13:F5000,"Crisis Stabilization Unit",Dec!H13:H5000,"&gt;=12/01/2021",Dec!H13:H5000,"&lt;=12/31/2021")</f>
        <v>0</v>
      </c>
      <c r="Z58" s="363"/>
      <c r="AA58" s="363"/>
      <c r="AB58" s="363">
        <f>COUNTIFS(Jan!F13:F5000,"Crisis Stabilization Unit",Jan!H13:H5000,"&gt;=01/01/2022",Jan!H13:H5000,"&lt;=01/31/2022")</f>
        <v>0</v>
      </c>
      <c r="AC58" s="363"/>
      <c r="AD58" s="363"/>
      <c r="AE58" s="363">
        <f>COUNTIFS(Feb!F13:F5000,"Crisis Stabilization Unit",Feb!H13:H5000,"&gt;=02/01/2022",Feb!H13:H5000,"&lt;=02/28/2022")</f>
        <v>0</v>
      </c>
      <c r="AF58" s="363"/>
      <c r="AG58" s="363"/>
      <c r="AH58" s="363">
        <f>COUNTIFS(Mar!F13:F5000,"Crisis Stabilization Unit",Mar!H13:H5000,"&gt;=03/01/2022",Mar!H13:H5000,"&lt;=03/31/2022")</f>
        <v>0</v>
      </c>
      <c r="AI58" s="363"/>
      <c r="AJ58" s="363"/>
      <c r="AK58" s="363">
        <f>COUNTIFS(Apr!F13:F5000,"Crisis Stabilization Unit",Apr!H13:H5000,"&gt;=04/01/2022",Apr!H13:H5000,"&lt;=04/30/2022")</f>
        <v>0</v>
      </c>
      <c r="AL58" s="363"/>
      <c r="AM58" s="363"/>
      <c r="AN58" s="363">
        <f>COUNTIFS(May!F13:F5000,"Crisis Stabilization Unit",May!H13:H5000,"&gt;=05/01/2022",May!H13:H5000,"&lt;=05/31/2022")</f>
        <v>0</v>
      </c>
      <c r="AO58" s="363"/>
      <c r="AP58" s="363"/>
      <c r="AQ58" s="363">
        <f>COUNTIFS(June!F13:F5000,"Crisis Stabilization Unit",June!H13:H5000,"&gt;=06/01/2022",June!H13:H5000,"&lt;=06/30/2022")</f>
        <v>0</v>
      </c>
      <c r="AR58" s="363"/>
      <c r="AS58" s="363"/>
      <c r="AT58" s="336">
        <f t="shared" si="0"/>
        <v>0</v>
      </c>
      <c r="AU58" s="337"/>
      <c r="AV58" s="338"/>
    </row>
    <row r="59" spans="1:48" ht="35.1" customHeight="1" x14ac:dyDescent="0.25">
      <c r="A59" s="438" t="s">
        <v>471</v>
      </c>
      <c r="B59" s="439"/>
      <c r="C59" s="439"/>
      <c r="D59" s="439"/>
      <c r="E59" s="439"/>
      <c r="F59" s="439"/>
      <c r="G59" s="439"/>
      <c r="H59" s="439"/>
      <c r="I59" s="440"/>
      <c r="J59" s="363">
        <f>COUNTIFS(July!F13:F5000,"SUD Residential Treatment Unit",July!H13:H5000,"&gt;=07/01/2021",July!H13:H5000,"&lt;=07/31/2021")</f>
        <v>0</v>
      </c>
      <c r="K59" s="363"/>
      <c r="L59" s="363"/>
      <c r="M59" s="363">
        <f>COUNTIFS(Aug!F13:F5000,"SUD Residential Treatment Unit",Aug!H13:H5000,"&gt;=08/01/2021",Aug!H13:H5000,"&lt;=08/31/2021")</f>
        <v>0</v>
      </c>
      <c r="N59" s="363"/>
      <c r="O59" s="363"/>
      <c r="P59" s="363">
        <f>COUNTIFS(Sept!F13:F5000,"SUD Residential Treatment Unit",Sept!H13:H5000,"&gt;=09/01/2021",Sept!H13:H5000,"&lt;=09/30/2021")</f>
        <v>0</v>
      </c>
      <c r="Q59" s="363"/>
      <c r="R59" s="363"/>
      <c r="S59" s="363">
        <f>COUNTIFS(Oct!F13:F5000,"SUD Residential Treatment Unit",Oct!H13:H5000,"&gt;=10/01/2021",Oct!H13:H5000,"&lt;=10/31/2021")</f>
        <v>0</v>
      </c>
      <c r="T59" s="363"/>
      <c r="U59" s="363"/>
      <c r="V59" s="363">
        <f>COUNTIFS(Nov!F13:F5000,"SUD Residential Treatment Unit",Nov!H13:H5000,"&gt;=11/01/2021",Nov!H13:H5000,"&lt;=11/30/2021")</f>
        <v>0</v>
      </c>
      <c r="W59" s="363"/>
      <c r="X59" s="363"/>
      <c r="Y59" s="363">
        <f>COUNTIFS(Dec!F13:F5000,"SUD Residential Treatment Unit",Dec!H13:H5000,"&gt;=12/01/2021",Dec!H13:H5000,"&lt;=12/31/2021")</f>
        <v>0</v>
      </c>
      <c r="Z59" s="363"/>
      <c r="AA59" s="363"/>
      <c r="AB59" s="363">
        <f>COUNTIFS(Jan!F13:F5000,"SUD Residential Treatment Unit",Jan!H13:H5000,"&gt;=01/01/2022",Jan!H13:H5000,"&lt;=01/31/2022")</f>
        <v>0</v>
      </c>
      <c r="AC59" s="363"/>
      <c r="AD59" s="363"/>
      <c r="AE59" s="363">
        <f>COUNTIFS(Feb!F13:F5000,"SUD Residential Treatment Unit",Feb!H13:H5000,"&gt;=02/01/2022",Feb!H13:H5000,"&lt;=02/28/2022")</f>
        <v>0</v>
      </c>
      <c r="AF59" s="363"/>
      <c r="AG59" s="363"/>
      <c r="AH59" s="363">
        <f>COUNTIFS(Mar!F13:F5000,"SUD Residential Treatment Unit",Mar!H13:H5000,"&gt;=03/01/2022",Mar!H13:H5000,"&lt;=03/31/2022")</f>
        <v>0</v>
      </c>
      <c r="AI59" s="363"/>
      <c r="AJ59" s="363"/>
      <c r="AK59" s="363">
        <f>COUNTIFS(Apr!F13:F5000,"SUD Residential Treatment Unit",Apr!H13:H5000,"&gt;=04/01/2022",Apr!H13:H5000,"&lt;=04/30/2022")</f>
        <v>0</v>
      </c>
      <c r="AL59" s="363"/>
      <c r="AM59" s="363"/>
      <c r="AN59" s="363">
        <f>COUNTIFS(May!F13:F5000,"SUD Residential Treatment Unit",May!H13:H5000,"&gt;=05/01/2022",May!H13:H5000,"&lt;=05/31/2022")</f>
        <v>0</v>
      </c>
      <c r="AO59" s="363"/>
      <c r="AP59" s="363"/>
      <c r="AQ59" s="363">
        <f>COUNTIFS(June!F13:F5000,"SUD Residential Treatment Unit",June!H13:H5000,"&gt;=06/01/2022",June!H13:H5000,"&lt;=06/30/2022")</f>
        <v>0</v>
      </c>
      <c r="AR59" s="363"/>
      <c r="AS59" s="363"/>
      <c r="AT59" s="336">
        <f t="shared" si="0"/>
        <v>0</v>
      </c>
      <c r="AU59" s="337"/>
      <c r="AV59" s="338"/>
    </row>
    <row r="60" spans="1:48" ht="35.1" customHeight="1" x14ac:dyDescent="0.25">
      <c r="A60" s="438" t="s">
        <v>472</v>
      </c>
      <c r="B60" s="439"/>
      <c r="C60" s="439"/>
      <c r="D60" s="439"/>
      <c r="E60" s="439"/>
      <c r="F60" s="439"/>
      <c r="G60" s="439"/>
      <c r="H60" s="439"/>
      <c r="I60" s="440"/>
      <c r="J60" s="363">
        <f>COUNTIFS(July!F13:F5000,"Crisis Respite",July!H13:H5000,"&gt;=07/01/2021",July!H13:H5000,"&lt;=07/31/2021")</f>
        <v>0</v>
      </c>
      <c r="K60" s="363"/>
      <c r="L60" s="363"/>
      <c r="M60" s="363">
        <f>COUNTIFS(Aug!F13:F5000,"Crisis Respite",Aug!H13:H5000,"&gt;=08/01/2021",Aug!H13:H5000,"&lt;=08/31/2021")</f>
        <v>0</v>
      </c>
      <c r="N60" s="363"/>
      <c r="O60" s="363"/>
      <c r="P60" s="363">
        <f>COUNTIFS(Sept!F13:F5000,"Crisis Respite",Sept!H13:H5000,"&gt;=09/01/2021",Sept!H13:H5000,"&lt;=09/30/2021")</f>
        <v>0</v>
      </c>
      <c r="Q60" s="363"/>
      <c r="R60" s="363"/>
      <c r="S60" s="363">
        <f>COUNTIFS(Oct!F13:F5000,"Crisis Respite",Oct!H13:H5000,"&gt;=10/01/2021",Oct!H13:H5000,"&lt;=10/31/2021")</f>
        <v>0</v>
      </c>
      <c r="T60" s="363"/>
      <c r="U60" s="363"/>
      <c r="V60" s="363">
        <f>COUNTIFS(Nov!F13:F5000,"Crisis Respite",Nov!H13:H5000,"&gt;=11/01/2021",Nov!H13:H5000,"&lt;=11/30/2021")</f>
        <v>0</v>
      </c>
      <c r="W60" s="363"/>
      <c r="X60" s="363"/>
      <c r="Y60" s="363">
        <f>COUNTIFS(Dec!F13:F5000,"Crisis Respite",Dec!H13:H5000,"&gt;=12/01/2021",Dec!H13:H5000,"&lt;=12/31/2021")</f>
        <v>0</v>
      </c>
      <c r="Z60" s="363"/>
      <c r="AA60" s="363"/>
      <c r="AB60" s="363">
        <f>COUNTIFS(Jan!F13:F5000,"Crisis Respite",Jan!H13:H5000,"&gt;=01/01/2022",Jan!H13:H5000,"&lt;=01/31/2022")</f>
        <v>0</v>
      </c>
      <c r="AC60" s="363"/>
      <c r="AD60" s="363"/>
      <c r="AE60" s="363">
        <f>COUNTIFS(Feb!F13:F5000,"Crisis Respite",Feb!H13:H5000,"&gt;=02/01/2022",Feb!H13:H5000,"&lt;=02/28/2022")</f>
        <v>0</v>
      </c>
      <c r="AF60" s="363"/>
      <c r="AG60" s="363"/>
      <c r="AH60" s="363">
        <f>COUNTIFS(Mar!F13:F5000,"Crisis Respite",Mar!H13:H5000,"&gt;=03/01/2022",Mar!H13:H5000,"&lt;=03/31/2022")</f>
        <v>0</v>
      </c>
      <c r="AI60" s="363"/>
      <c r="AJ60" s="363"/>
      <c r="AK60" s="363">
        <f>COUNTIFS(Apr!F13:F5000,"Crisis Respite",Apr!H13:H5000,"&gt;=04/01/2022",Apr!H13:H5000,"&lt;=04/30/2022")</f>
        <v>0</v>
      </c>
      <c r="AL60" s="363"/>
      <c r="AM60" s="363"/>
      <c r="AN60" s="363">
        <f>COUNTIFS(May!F13:F5000,"Crisis Respite",May!H13:H5000,"&gt;=05/01/2022",May!H13:H5000,"&lt;=05/31/2022")</f>
        <v>0</v>
      </c>
      <c r="AO60" s="363"/>
      <c r="AP60" s="363"/>
      <c r="AQ60" s="363">
        <f>COUNTIFS(June!F13:F5000,"Crisis Respite",June!H13:H5000,"&gt;=06/01/2022",June!H13:H5000,"&lt;=06/30/2022")</f>
        <v>0</v>
      </c>
      <c r="AR60" s="363"/>
      <c r="AS60" s="363"/>
      <c r="AT60" s="336">
        <f t="shared" si="0"/>
        <v>0</v>
      </c>
      <c r="AU60" s="337"/>
      <c r="AV60" s="338"/>
    </row>
    <row r="61" spans="1:48" ht="35.1" customHeight="1" x14ac:dyDescent="0.25">
      <c r="A61" s="438" t="s">
        <v>445</v>
      </c>
      <c r="B61" s="439"/>
      <c r="C61" s="439"/>
      <c r="D61" s="439"/>
      <c r="E61" s="439"/>
      <c r="F61" s="439"/>
      <c r="G61" s="439"/>
      <c r="H61" s="439"/>
      <c r="I61" s="440"/>
      <c r="J61" s="363">
        <f>COUNTIFS(July!F13:F5000,"Other (List in Note Section)",July!H13:H5000,"&gt;=07/01/2021",July!H13:H5000,"&lt;=07/31/2021")</f>
        <v>0</v>
      </c>
      <c r="K61" s="363"/>
      <c r="L61" s="363"/>
      <c r="M61" s="363">
        <f>COUNTIFS(Aug!F13:F5000,"Other (List in Note Section)",Aug!H13:H5000,"&gt;=08/01/2021",Aug!H13:H5000,"&lt;=08/31/2021")</f>
        <v>0</v>
      </c>
      <c r="N61" s="363"/>
      <c r="O61" s="363"/>
      <c r="P61" s="363">
        <f>COUNTIFS(Sept!F13:F5000,"Other (List in Note Section)",Sept!H13:H5000,"&gt;=09/01/2021",Sept!H13:H5000,"&lt;=09/30/2021")</f>
        <v>0</v>
      </c>
      <c r="Q61" s="363"/>
      <c r="R61" s="363"/>
      <c r="S61" s="363">
        <f>COUNTIFS(Oct!F13:F5000,"Other (List in Note Section)",Oct!H13:H5000,"&gt;=10/01/2021",Oct!H13:H5000,"&lt;=10/31/2021")</f>
        <v>0</v>
      </c>
      <c r="T61" s="363"/>
      <c r="U61" s="363"/>
      <c r="V61" s="363">
        <f>COUNTIFS(Nov!F13:F5000,"Other (List in Note Section)",Nov!H13:H5000,"&gt;=11/01/2021",Nov!H13:H5000,"&lt;=11/30/2021")</f>
        <v>0</v>
      </c>
      <c r="W61" s="363"/>
      <c r="X61" s="363"/>
      <c r="Y61" s="363">
        <f>COUNTIFS(Dec!F13:F5000,"Other (List in Note Section)",Dec!H13:H5000,"&gt;=12/01/2021",Dec!H13:H5000,"&lt;=12/31/2021")</f>
        <v>0</v>
      </c>
      <c r="Z61" s="363"/>
      <c r="AA61" s="363"/>
      <c r="AB61" s="363">
        <f>COUNTIFS(Jan!F13:F5000,"Other (List in Note Section)",Jan!H13:H5000,"&gt;=01/01/2022",Jan!H13:H5000,"&lt;=01/31/2022")</f>
        <v>0</v>
      </c>
      <c r="AC61" s="363"/>
      <c r="AD61" s="363"/>
      <c r="AE61" s="363">
        <f>COUNTIFS(Feb!F13:F5000,"Other (List in Note Section)",Feb!H13:H5000,"&gt;=02/01/2022",Feb!H13:H5000,"&lt;=02/28/2022")</f>
        <v>0</v>
      </c>
      <c r="AF61" s="363"/>
      <c r="AG61" s="363"/>
      <c r="AH61" s="363">
        <f>COUNTIFS(Mar!F13:F5000,"Other (List in Note Section)",Mar!H13:H5000,"&gt;=03/01/2022",Mar!H13:H5000,"&lt;=03/31/2022")</f>
        <v>0</v>
      </c>
      <c r="AI61" s="363"/>
      <c r="AJ61" s="363"/>
      <c r="AK61" s="363">
        <f>COUNTIFS(Apr!F13:F5000,"Other (List in Note Section)",Apr!H13:H5000,"&gt;=04/01/2022",Apr!H13:H5000,"&lt;=04/30/2022")</f>
        <v>0</v>
      </c>
      <c r="AL61" s="363"/>
      <c r="AM61" s="363"/>
      <c r="AN61" s="363">
        <f>COUNTIFS(May!F13:F5000,"Other (List in Note Section)",May!H13:H5000,"&gt;=05/01/2022",May!H13:H5000,"&lt;=05/31/2022")</f>
        <v>0</v>
      </c>
      <c r="AO61" s="363"/>
      <c r="AP61" s="363"/>
      <c r="AQ61" s="363">
        <f>COUNTIFS(June!F13:F5000,"Other (List in Note Section)",June!H13:H5000,"&gt;=06/01/2022",June!H13:H5000,"&lt;=06/30/2022")</f>
        <v>0</v>
      </c>
      <c r="AR61" s="363"/>
      <c r="AS61" s="363"/>
      <c r="AT61" s="336">
        <f t="shared" si="0"/>
        <v>0</v>
      </c>
      <c r="AU61" s="337"/>
      <c r="AV61" s="338"/>
    </row>
    <row r="62" spans="1:48" ht="39.950000000000003" customHeight="1" x14ac:dyDescent="0.25">
      <c r="A62" s="478" t="s">
        <v>546</v>
      </c>
      <c r="B62" s="479"/>
      <c r="C62" s="479"/>
      <c r="D62" s="479"/>
      <c r="E62" s="479"/>
      <c r="F62" s="479"/>
      <c r="G62" s="479"/>
      <c r="H62" s="479"/>
      <c r="I62" s="480"/>
      <c r="J62" s="481">
        <f>SUM(J56:J61)</f>
        <v>0</v>
      </c>
      <c r="K62" s="481"/>
      <c r="L62" s="481"/>
      <c r="M62" s="481">
        <f>SUM(M56:M61)</f>
        <v>0</v>
      </c>
      <c r="N62" s="481"/>
      <c r="O62" s="481"/>
      <c r="P62" s="481">
        <f>SUM(P56:P61)</f>
        <v>0</v>
      </c>
      <c r="Q62" s="481"/>
      <c r="R62" s="481"/>
      <c r="S62" s="481">
        <f>SUM(S56:S61)</f>
        <v>0</v>
      </c>
      <c r="T62" s="481"/>
      <c r="U62" s="481"/>
      <c r="V62" s="481">
        <f>SUM(V56:V61)</f>
        <v>0</v>
      </c>
      <c r="W62" s="481"/>
      <c r="X62" s="481"/>
      <c r="Y62" s="481">
        <f>SUM(Y56:Y61)</f>
        <v>0</v>
      </c>
      <c r="Z62" s="481"/>
      <c r="AA62" s="481"/>
      <c r="AB62" s="481">
        <f>SUM(AB56:AB61)</f>
        <v>0</v>
      </c>
      <c r="AC62" s="481"/>
      <c r="AD62" s="481"/>
      <c r="AE62" s="481">
        <f>SUM(AE56:AE61)</f>
        <v>0</v>
      </c>
      <c r="AF62" s="481"/>
      <c r="AG62" s="481"/>
      <c r="AH62" s="481">
        <f>SUM(AH56:AH61)</f>
        <v>0</v>
      </c>
      <c r="AI62" s="481"/>
      <c r="AJ62" s="481"/>
      <c r="AK62" s="481">
        <f>SUM(AK56:AK61)</f>
        <v>0</v>
      </c>
      <c r="AL62" s="481"/>
      <c r="AM62" s="481"/>
      <c r="AN62" s="481">
        <f>SUM(AN56:AN61)</f>
        <v>0</v>
      </c>
      <c r="AO62" s="481"/>
      <c r="AP62" s="481"/>
      <c r="AQ62" s="481">
        <f>SUM(AQ56:AQ61)</f>
        <v>0</v>
      </c>
      <c r="AR62" s="481"/>
      <c r="AS62" s="481"/>
      <c r="AT62" s="364">
        <f>SUM(AT56:AT61)</f>
        <v>0</v>
      </c>
      <c r="AU62" s="365"/>
      <c r="AV62" s="366"/>
    </row>
    <row r="64" spans="1:48" ht="30" customHeight="1" x14ac:dyDescent="0.25">
      <c r="J64" s="506" t="s">
        <v>551</v>
      </c>
      <c r="K64" s="506"/>
      <c r="L64" s="506"/>
      <c r="M64" s="506" t="s">
        <v>550</v>
      </c>
      <c r="N64" s="506"/>
      <c r="O64" s="506"/>
      <c r="P64" s="506" t="s">
        <v>552</v>
      </c>
      <c r="Q64" s="506"/>
      <c r="R64" s="506"/>
      <c r="S64" s="506" t="s">
        <v>553</v>
      </c>
      <c r="T64" s="506"/>
      <c r="U64" s="506"/>
      <c r="V64" s="506" t="s">
        <v>554</v>
      </c>
      <c r="W64" s="506"/>
      <c r="X64" s="506"/>
      <c r="Y64" s="506" t="s">
        <v>555</v>
      </c>
      <c r="Z64" s="506"/>
      <c r="AA64" s="506"/>
      <c r="AB64" s="506" t="s">
        <v>556</v>
      </c>
      <c r="AC64" s="506"/>
      <c r="AD64" s="506"/>
      <c r="AE64" s="506" t="s">
        <v>557</v>
      </c>
      <c r="AF64" s="506"/>
      <c r="AG64" s="506"/>
      <c r="AH64" s="506" t="s">
        <v>558</v>
      </c>
      <c r="AI64" s="506"/>
      <c r="AJ64" s="506"/>
      <c r="AK64" s="506" t="s">
        <v>559</v>
      </c>
      <c r="AL64" s="506"/>
      <c r="AM64" s="506"/>
      <c r="AN64" s="506" t="s">
        <v>560</v>
      </c>
      <c r="AO64" s="506"/>
      <c r="AP64" s="506"/>
      <c r="AQ64" s="506" t="s">
        <v>561</v>
      </c>
      <c r="AR64" s="506"/>
      <c r="AS64" s="506"/>
    </row>
    <row r="65" spans="1:51" ht="35.1" customHeight="1" x14ac:dyDescent="0.25">
      <c r="A65" s="360" t="s">
        <v>493</v>
      </c>
      <c r="B65" s="361"/>
      <c r="C65" s="361"/>
      <c r="D65" s="361"/>
      <c r="E65" s="361"/>
      <c r="F65" s="361"/>
      <c r="G65" s="361"/>
      <c r="H65" s="361"/>
      <c r="I65" s="362"/>
      <c r="J65" s="352" t="s">
        <v>192</v>
      </c>
      <c r="K65" s="353"/>
      <c r="L65" s="353"/>
      <c r="M65" s="352" t="s">
        <v>537</v>
      </c>
      <c r="N65" s="353"/>
      <c r="O65" s="353"/>
      <c r="P65" s="352" t="s">
        <v>538</v>
      </c>
      <c r="Q65" s="353"/>
      <c r="R65" s="353"/>
      <c r="S65" s="352" t="s">
        <v>539</v>
      </c>
      <c r="T65" s="353"/>
      <c r="U65" s="353"/>
      <c r="V65" s="352" t="s">
        <v>540</v>
      </c>
      <c r="W65" s="353"/>
      <c r="X65" s="353"/>
      <c r="Y65" s="352" t="s">
        <v>541</v>
      </c>
      <c r="Z65" s="353"/>
      <c r="AA65" s="353"/>
      <c r="AB65" s="352" t="s">
        <v>542</v>
      </c>
      <c r="AC65" s="353"/>
      <c r="AD65" s="353"/>
      <c r="AE65" s="352" t="s">
        <v>543</v>
      </c>
      <c r="AF65" s="353"/>
      <c r="AG65" s="353"/>
      <c r="AH65" s="352" t="s">
        <v>544</v>
      </c>
      <c r="AI65" s="353"/>
      <c r="AJ65" s="353"/>
      <c r="AK65" s="352" t="s">
        <v>25</v>
      </c>
      <c r="AL65" s="353"/>
      <c r="AM65" s="353"/>
      <c r="AN65" s="352" t="s">
        <v>201</v>
      </c>
      <c r="AO65" s="353"/>
      <c r="AP65" s="353"/>
      <c r="AQ65" s="352" t="s">
        <v>202</v>
      </c>
      <c r="AR65" s="353"/>
      <c r="AS65" s="353"/>
      <c r="AT65" s="352" t="s">
        <v>142</v>
      </c>
      <c r="AU65" s="353"/>
      <c r="AV65" s="459"/>
    </row>
    <row r="66" spans="1:51" ht="20.100000000000001" customHeight="1" x14ac:dyDescent="0.25">
      <c r="A66" s="455" t="s">
        <v>100</v>
      </c>
      <c r="B66" s="456"/>
      <c r="C66" s="456"/>
      <c r="D66" s="456"/>
      <c r="E66" s="456"/>
      <c r="F66" s="456"/>
      <c r="G66" s="456"/>
      <c r="H66" s="456"/>
      <c r="I66" s="457"/>
      <c r="J66" s="367">
        <f>COUNTIFS(July!H13:H5000,"&gt;=07/01/2021",July!H13:H5000,"&lt;=07/31/2021", July!I13:I5000,"YES")</f>
        <v>0</v>
      </c>
      <c r="K66" s="367"/>
      <c r="L66" s="367"/>
      <c r="M66" s="367">
        <f>COUNTIFS(July!H13:H5000,"&gt;=08/01/2021",July!H13:H5000,"&lt;=08/31/2021", July!I13:I5000,"YES")</f>
        <v>0</v>
      </c>
      <c r="N66" s="367"/>
      <c r="O66" s="367"/>
      <c r="P66" s="367">
        <f>COUNTIFS(July!H13:H5000,"&gt;=09/01/2021",July!H13:H5000,"&lt;=09/30/2021", July!I13:I5000,"YES")</f>
        <v>0</v>
      </c>
      <c r="Q66" s="367"/>
      <c r="R66" s="367"/>
      <c r="S66" s="367">
        <f>COUNTIFS(July!H13:H5000,"&gt;=10/01/2021",July!H13:H5000,"&lt;=10/31/2021", July!I13:I5000,"YES")</f>
        <v>0</v>
      </c>
      <c r="T66" s="367"/>
      <c r="U66" s="367"/>
      <c r="V66" s="367">
        <f>COUNTIFS(July!H13:H5000,"&gt;=11/01/2021",July!H13:H5000,"&lt;=11/30/2021",July!I13:I5000,"YES")</f>
        <v>0</v>
      </c>
      <c r="W66" s="367"/>
      <c r="X66" s="367"/>
      <c r="Y66" s="367">
        <f>COUNTIFS(July!H13:H5000,"&gt;=12/01/2021",July!H13:H5000,"&lt;=12/31/2021", July!I13:I5000,"YES")</f>
        <v>0</v>
      </c>
      <c r="Z66" s="367"/>
      <c r="AA66" s="367"/>
      <c r="AB66" s="367">
        <f>COUNTIFS(July!H13:H5000,"&gt;=01/01/2022",July!H13:H5000,"&lt;=01/31/2022", July!I13:I5000,"YES")</f>
        <v>0</v>
      </c>
      <c r="AC66" s="367"/>
      <c r="AD66" s="367"/>
      <c r="AE66" s="367">
        <f>COUNTIFS(July!H13:H5000,"&gt;=02/01/2022",July!H13:H5000,"&lt;=02/28/2022", July!I13:I5000,"YES")</f>
        <v>0</v>
      </c>
      <c r="AF66" s="367"/>
      <c r="AG66" s="367"/>
      <c r="AH66" s="367">
        <f>COUNTIFS(July!H13:H5000,"&gt;=03/01/2022",July!H13:H5000,"&lt;=03/31/2021", July!I13:I5000,"YES")</f>
        <v>0</v>
      </c>
      <c r="AI66" s="367"/>
      <c r="AJ66" s="367"/>
      <c r="AK66" s="367">
        <f>COUNTIFS(July!H13:H5000,"&gt;=04/01/2022",July!H13:H5000,"&lt;=04/30/2022", July!I13:I5000,"YES")</f>
        <v>0</v>
      </c>
      <c r="AL66" s="367"/>
      <c r="AM66" s="367"/>
      <c r="AN66" s="367">
        <f>COUNTIFS(July!H13:H5000,"&gt;=05/01/2022",July!H13:H5000,"&lt;=05/31/2022", July!I13:I5000,"YES")</f>
        <v>0</v>
      </c>
      <c r="AO66" s="367"/>
      <c r="AP66" s="367"/>
      <c r="AQ66" s="367">
        <f>COUNTIFS(July!H13:H5000,"&gt;=06/01/2022",July!H13:H5000,"&lt;=06/30/2022", July!I13:I5000,"YES")</f>
        <v>0</v>
      </c>
      <c r="AR66" s="367"/>
      <c r="AS66" s="367"/>
      <c r="AT66" s="349">
        <f>SUM(J66:AS66)</f>
        <v>0</v>
      </c>
      <c r="AU66" s="350"/>
      <c r="AV66" s="351"/>
    </row>
    <row r="67" spans="1:51" ht="20.100000000000001" customHeight="1" x14ac:dyDescent="0.25">
      <c r="A67" s="455" t="s">
        <v>101</v>
      </c>
      <c r="B67" s="456"/>
      <c r="C67" s="456"/>
      <c r="D67" s="456"/>
      <c r="E67" s="456"/>
      <c r="F67" s="456"/>
      <c r="G67" s="456"/>
      <c r="H67" s="456"/>
      <c r="I67" s="457"/>
      <c r="J67" s="367">
        <f>COUNTIFS(July!H13:H5000,"&gt;=07/01/2021",July!H13:H5000,"&lt;=07/31/2021", July!I13:I5000,"NO")</f>
        <v>0</v>
      </c>
      <c r="K67" s="367"/>
      <c r="L67" s="367"/>
      <c r="M67" s="367">
        <f>COUNTIFS(July!H13:H5000,"&gt;=08/01/2021",July!H13:H5000,"&lt;=08/31/2021", July!I13:I5000,"NO")</f>
        <v>0</v>
      </c>
      <c r="N67" s="367"/>
      <c r="O67" s="367"/>
      <c r="P67" s="367">
        <f>COUNTIFS(July!H13:H5000,"&gt;=09/01/2021",July!H13:H5000,"&lt;=09/30/2021", July!I13:I5000,"NO")</f>
        <v>0</v>
      </c>
      <c r="Q67" s="367"/>
      <c r="R67" s="367"/>
      <c r="S67" s="367">
        <f>COUNTIFS(July!H13:H5000,"&gt;=10/01/2021",July!H13:H5000,"&lt;=10/31/2021", July!I13:I5000,"NO")</f>
        <v>0</v>
      </c>
      <c r="T67" s="367"/>
      <c r="U67" s="367"/>
      <c r="V67" s="367">
        <f>COUNTIFS(July!H13:H5000,"&gt;=11/01/2021",July!H13:H5000,"&lt;=11/30/2021",July!I13:I5000,"NO")</f>
        <v>0</v>
      </c>
      <c r="W67" s="367"/>
      <c r="X67" s="367"/>
      <c r="Y67" s="367">
        <f>COUNTIFS(July!H13:H5000,"&gt;=12/01/2021",July!H13:H5000,"&lt;=12/31/2021", July!I13:I5000,"NO")</f>
        <v>0</v>
      </c>
      <c r="Z67" s="367"/>
      <c r="AA67" s="367"/>
      <c r="AB67" s="367">
        <f>COUNTIFS(July!H13:H5000,"&gt;=01/01/2022",July!H13:H5000,"&lt;=01/31/2022", July!I13:I5000,"YES")</f>
        <v>0</v>
      </c>
      <c r="AC67" s="367"/>
      <c r="AD67" s="367"/>
      <c r="AE67" s="367">
        <f>COUNTIFS(July!H13:H5000,"&gt;=02/01/2022",July!H13:H5000,"&lt;=02/28/2022", July!I13:I5000,"NO")</f>
        <v>0</v>
      </c>
      <c r="AF67" s="367"/>
      <c r="AG67" s="367"/>
      <c r="AH67" s="367">
        <f>COUNTIFS(July!H13:H5000,"&gt;=03/01/2022",July!H13:H5000,"&lt;=03/31/2021", July!I13:I5000,"YES")</f>
        <v>0</v>
      </c>
      <c r="AI67" s="367"/>
      <c r="AJ67" s="367"/>
      <c r="AK67" s="367">
        <f>COUNTIFS(July!H13:H5000,"&gt;=04/01/2022",July!H13:H5000,"&lt;=04/30/2022", July!I13:I5000,"NO")</f>
        <v>0</v>
      </c>
      <c r="AL67" s="367"/>
      <c r="AM67" s="367"/>
      <c r="AN67" s="367">
        <f>COUNTIFS(July!H13:H5000,"&gt;=05/01/2022",July!H13:H5000,"&lt;=05/31/2022", July!I13:I5000,"NO")</f>
        <v>0</v>
      </c>
      <c r="AO67" s="367"/>
      <c r="AP67" s="367"/>
      <c r="AQ67" s="367">
        <f>COUNTIFS(July!H13:H5000,"&gt;=06/01/2022",July!H13:H5000,"&lt;=06/30/2022", July!I13:I5000,"NO")</f>
        <v>0</v>
      </c>
      <c r="AR67" s="367"/>
      <c r="AS67" s="367"/>
      <c r="AT67" s="349">
        <f>SUM(J67:AS67)</f>
        <v>0</v>
      </c>
      <c r="AU67" s="350"/>
      <c r="AV67" s="351"/>
    </row>
    <row r="68" spans="1:51" ht="20.100000000000001" customHeight="1" x14ac:dyDescent="0.25">
      <c r="A68" s="499" t="s">
        <v>546</v>
      </c>
      <c r="B68" s="500"/>
      <c r="C68" s="500"/>
      <c r="D68" s="500"/>
      <c r="E68" s="500"/>
      <c r="F68" s="500"/>
      <c r="G68" s="500"/>
      <c r="H68" s="500"/>
      <c r="I68" s="501"/>
      <c r="J68" s="484">
        <f>SUM(J66:J67)</f>
        <v>0</v>
      </c>
      <c r="K68" s="484"/>
      <c r="L68" s="484"/>
      <c r="M68" s="484">
        <f>SUM(M66:M67)</f>
        <v>0</v>
      </c>
      <c r="N68" s="484"/>
      <c r="O68" s="484"/>
      <c r="P68" s="484">
        <f>SUM(P66:P67)</f>
        <v>0</v>
      </c>
      <c r="Q68" s="484"/>
      <c r="R68" s="484"/>
      <c r="S68" s="484">
        <f>SUM(S66:S67)</f>
        <v>0</v>
      </c>
      <c r="T68" s="484"/>
      <c r="U68" s="484"/>
      <c r="V68" s="484">
        <f>SUM(V66:V67)</f>
        <v>0</v>
      </c>
      <c r="W68" s="484"/>
      <c r="X68" s="484"/>
      <c r="Y68" s="484">
        <f>SUM(Y66:Y67)</f>
        <v>0</v>
      </c>
      <c r="Z68" s="484"/>
      <c r="AA68" s="484"/>
      <c r="AB68" s="484">
        <f>SUM(AB66:AB67)</f>
        <v>0</v>
      </c>
      <c r="AC68" s="484"/>
      <c r="AD68" s="484"/>
      <c r="AE68" s="484">
        <f>SUM(AE66:AE67)</f>
        <v>0</v>
      </c>
      <c r="AF68" s="484"/>
      <c r="AG68" s="484"/>
      <c r="AH68" s="484">
        <f>SUM(AH66:AH67)</f>
        <v>0</v>
      </c>
      <c r="AI68" s="484"/>
      <c r="AJ68" s="484"/>
      <c r="AK68" s="484">
        <f>SUM(AK66:AK67)</f>
        <v>0</v>
      </c>
      <c r="AL68" s="484"/>
      <c r="AM68" s="484"/>
      <c r="AN68" s="484">
        <f>SUM(AN66:AN67)</f>
        <v>0</v>
      </c>
      <c r="AO68" s="484"/>
      <c r="AP68" s="484"/>
      <c r="AQ68" s="484">
        <f>SUM(AQ66:AQ67)</f>
        <v>0</v>
      </c>
      <c r="AR68" s="484"/>
      <c r="AS68" s="484"/>
      <c r="AT68" s="364">
        <f>SUM(AT66:AT67)</f>
        <v>0</v>
      </c>
      <c r="AU68" s="365"/>
      <c r="AV68" s="366"/>
    </row>
    <row r="69" spans="1:51" ht="20.100000000000001" customHeight="1" x14ac:dyDescent="0.25">
      <c r="A69" s="114"/>
      <c r="B69" s="114"/>
      <c r="C69" s="114"/>
      <c r="D69" s="114"/>
      <c r="E69" s="114"/>
      <c r="F69" s="114"/>
      <c r="G69" s="114"/>
      <c r="H69" s="114"/>
      <c r="I69" s="114"/>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6"/>
      <c r="AU69" s="116"/>
      <c r="AV69" s="116"/>
    </row>
    <row r="70" spans="1:51" ht="20.100000000000001" customHeight="1" x14ac:dyDescent="0.25">
      <c r="A70" s="458" t="s">
        <v>533</v>
      </c>
      <c r="B70" s="458"/>
      <c r="C70" s="458"/>
      <c r="D70" s="458"/>
      <c r="E70" s="458"/>
      <c r="F70" s="458"/>
      <c r="G70" s="458"/>
      <c r="H70" s="458"/>
      <c r="I70" s="458"/>
      <c r="J70" s="458"/>
      <c r="K70" s="458"/>
      <c r="L70" s="458"/>
      <c r="M70" s="458"/>
      <c r="N70" s="458"/>
      <c r="O70" s="458"/>
      <c r="P70" s="458"/>
      <c r="Q70" s="458"/>
      <c r="R70" s="458"/>
      <c r="S70" s="458"/>
      <c r="T70" s="458"/>
      <c r="U70" s="458"/>
      <c r="V70" s="458"/>
      <c r="W70" s="458"/>
      <c r="X70" s="458"/>
      <c r="Y70" s="458"/>
      <c r="Z70" s="458"/>
      <c r="AA70" s="458"/>
      <c r="AB70" s="458"/>
      <c r="AC70" s="458"/>
      <c r="AD70" s="458"/>
      <c r="AE70" s="458"/>
      <c r="AF70" s="458"/>
      <c r="AG70" s="458"/>
      <c r="AH70" s="458"/>
      <c r="AI70" s="458"/>
      <c r="AJ70" s="458"/>
      <c r="AK70" s="458"/>
      <c r="AL70" s="458"/>
      <c r="AM70" s="458"/>
      <c r="AN70" s="458"/>
      <c r="AO70" s="458"/>
      <c r="AP70" s="458"/>
      <c r="AQ70" s="458"/>
      <c r="AR70" s="458"/>
      <c r="AS70" s="458"/>
      <c r="AT70" s="458"/>
      <c r="AU70" s="458"/>
      <c r="AV70" s="458"/>
    </row>
    <row r="72" spans="1:51" x14ac:dyDescent="0.25">
      <c r="A72" s="502" t="s">
        <v>496</v>
      </c>
      <c r="B72" s="502"/>
      <c r="C72" s="502"/>
      <c r="D72" s="502"/>
      <c r="E72" s="502"/>
      <c r="F72" s="502"/>
      <c r="G72" s="502"/>
      <c r="H72" s="502"/>
      <c r="I72" s="502"/>
      <c r="J72" s="502"/>
      <c r="K72" s="502"/>
      <c r="L72" s="502"/>
      <c r="M72" s="502"/>
      <c r="N72" s="502"/>
      <c r="O72" s="502"/>
      <c r="P72" s="502"/>
      <c r="Q72" s="502"/>
      <c r="R72" s="502"/>
      <c r="S72" s="502"/>
      <c r="T72" s="502"/>
      <c r="U72" s="502"/>
      <c r="V72" s="502"/>
      <c r="W72" s="502"/>
      <c r="X72" s="502"/>
      <c r="Y72" s="502"/>
      <c r="Z72" s="502"/>
      <c r="AA72" s="502"/>
      <c r="AB72" s="502"/>
      <c r="AC72" s="502"/>
      <c r="AD72" s="502"/>
      <c r="AE72" s="502"/>
      <c r="AF72" s="502"/>
      <c r="AG72" s="502"/>
      <c r="AH72" s="502"/>
      <c r="AI72" s="502"/>
      <c r="AJ72" s="502"/>
      <c r="AK72" s="502"/>
      <c r="AL72" s="502"/>
      <c r="AM72" s="502"/>
      <c r="AN72" s="502"/>
      <c r="AO72" s="502"/>
      <c r="AP72" s="502"/>
      <c r="AQ72" s="502"/>
      <c r="AR72" s="502"/>
      <c r="AS72" s="502"/>
      <c r="AT72" s="502"/>
      <c r="AU72" s="502"/>
      <c r="AV72" s="502"/>
      <c r="AW72" s="125"/>
      <c r="AX72" s="125"/>
      <c r="AY72" s="125"/>
    </row>
    <row r="73" spans="1:51" ht="30" customHeight="1" x14ac:dyDescent="0.25">
      <c r="A73" s="129"/>
      <c r="B73" s="130"/>
      <c r="C73" s="130"/>
      <c r="D73" s="130"/>
      <c r="E73" s="130"/>
      <c r="F73" s="131"/>
      <c r="G73" s="485" t="s">
        <v>547</v>
      </c>
      <c r="H73" s="486"/>
      <c r="I73" s="486"/>
      <c r="J73" s="352" t="s">
        <v>192</v>
      </c>
      <c r="K73" s="353"/>
      <c r="L73" s="353"/>
      <c r="M73" s="352" t="s">
        <v>537</v>
      </c>
      <c r="N73" s="353"/>
      <c r="O73" s="353"/>
      <c r="P73" s="352" t="s">
        <v>538</v>
      </c>
      <c r="Q73" s="353"/>
      <c r="R73" s="353"/>
      <c r="S73" s="352" t="s">
        <v>539</v>
      </c>
      <c r="T73" s="353"/>
      <c r="U73" s="353"/>
      <c r="V73" s="352" t="s">
        <v>540</v>
      </c>
      <c r="W73" s="353"/>
      <c r="X73" s="353"/>
      <c r="Y73" s="352" t="s">
        <v>541</v>
      </c>
      <c r="Z73" s="353"/>
      <c r="AA73" s="353"/>
      <c r="AB73" s="352" t="s">
        <v>542</v>
      </c>
      <c r="AC73" s="353"/>
      <c r="AD73" s="353"/>
      <c r="AE73" s="352" t="s">
        <v>543</v>
      </c>
      <c r="AF73" s="353"/>
      <c r="AG73" s="353"/>
      <c r="AH73" s="352" t="s">
        <v>544</v>
      </c>
      <c r="AI73" s="353"/>
      <c r="AJ73" s="353"/>
      <c r="AK73" s="352" t="s">
        <v>25</v>
      </c>
      <c r="AL73" s="353"/>
      <c r="AM73" s="353"/>
      <c r="AN73" s="352" t="s">
        <v>201</v>
      </c>
      <c r="AO73" s="353"/>
      <c r="AP73" s="353"/>
      <c r="AQ73" s="352" t="s">
        <v>202</v>
      </c>
      <c r="AR73" s="353"/>
      <c r="AS73" s="353"/>
      <c r="AT73" s="343" t="s">
        <v>142</v>
      </c>
      <c r="AU73" s="344"/>
      <c r="AV73" s="345"/>
    </row>
    <row r="74" spans="1:51" ht="20.100000000000001" customHeight="1" x14ac:dyDescent="0.25">
      <c r="A74" s="493" t="s">
        <v>548</v>
      </c>
      <c r="B74" s="494"/>
      <c r="C74" s="494"/>
      <c r="D74" s="494"/>
      <c r="E74" s="494"/>
      <c r="F74" s="495"/>
      <c r="G74" s="487">
        <f>COUNTIFS(July!E13:E5000,"&gt;=08/01/2000",July!E13:E5000,"&lt;=06/30/2021")</f>
        <v>0</v>
      </c>
      <c r="H74" s="488"/>
      <c r="I74" s="489"/>
      <c r="J74" s="354">
        <f>COUNTIFS(July!E13:E5000,"&gt;=07/01/2021",July!E13:E5000,"&lt;=07/31/2021")</f>
        <v>0</v>
      </c>
      <c r="K74" s="355"/>
      <c r="L74" s="356"/>
      <c r="M74" s="357">
        <f>COUNTIFS(Aug!E13:E5000,"&gt;=08/01/2021",Aug!E13:E5000,"&lt;=08/31/2021")</f>
        <v>0</v>
      </c>
      <c r="N74" s="358"/>
      <c r="O74" s="359"/>
      <c r="P74" s="483">
        <f>COUNTIFS(Sept!E13:E5000,"&gt;=09/01/2021",Sept!E13:E5000,"&lt;=09/30/2021")</f>
        <v>0</v>
      </c>
      <c r="Q74" s="483"/>
      <c r="R74" s="483"/>
      <c r="S74" s="483">
        <f>COUNTIFS(Oct!E13:E5000,"&gt;=10/01/2021",Oct!E13:E5000,"&lt;=10/31/2021")</f>
        <v>0</v>
      </c>
      <c r="T74" s="483"/>
      <c r="U74" s="483"/>
      <c r="V74" s="357">
        <f>COUNTIFS(Nov!E13:E5000,"&gt;=11/01/2021",Nov!E13:E5000,"&lt;=11/30/2021")</f>
        <v>0</v>
      </c>
      <c r="W74" s="358"/>
      <c r="X74" s="359"/>
      <c r="Y74" s="483">
        <f>COUNTIFS(Dec!E13:E5000,"&gt;=12/01/2021",Dec!E13:E5000,"&lt;=12/31/2021")</f>
        <v>0</v>
      </c>
      <c r="Z74" s="483"/>
      <c r="AA74" s="483"/>
      <c r="AB74" s="483">
        <f>COUNTIFS(Jan!E13:E5000,"&gt;=01/01/2022",Jan!E13:E5000,"&lt;=01/31/2022")</f>
        <v>0</v>
      </c>
      <c r="AC74" s="483"/>
      <c r="AD74" s="483"/>
      <c r="AE74" s="357">
        <f>COUNTIFS(Feb!E13:E5000,"&gt;=2/01/2022",Feb!E13:E5000,"&lt;=2/28/2022")</f>
        <v>0</v>
      </c>
      <c r="AF74" s="358"/>
      <c r="AG74" s="359"/>
      <c r="AH74" s="483">
        <f>COUNTIFS(Mar!E13:E5000,"&gt;=03/01/2022",Mar!E13:E5000,"&lt;=03/31/2022")</f>
        <v>0</v>
      </c>
      <c r="AI74" s="483"/>
      <c r="AJ74" s="483"/>
      <c r="AK74" s="483">
        <f>COUNTIFS(Apr!E13:E5000,"&gt;=04/01/2022",Apr!E13:E5000,"&lt;=04/30/2022")</f>
        <v>0</v>
      </c>
      <c r="AL74" s="483"/>
      <c r="AM74" s="483"/>
      <c r="AN74" s="357">
        <f>COUNTIFS(May!E13:E5000,"&gt;=5/01/2022",May!E13:E5000,"&lt;=5/31/2022")</f>
        <v>0</v>
      </c>
      <c r="AO74" s="358"/>
      <c r="AP74" s="359"/>
      <c r="AQ74" s="483">
        <f>COUNTIFS(June!E13:E5000,"&gt;=06/01/2022",June!E13:E5000,"&lt;=06/30/2022")</f>
        <v>0</v>
      </c>
      <c r="AR74" s="483"/>
      <c r="AS74" s="483"/>
      <c r="AT74" s="349">
        <f>SUM(G74:AS74)</f>
        <v>0</v>
      </c>
      <c r="AU74" s="350"/>
      <c r="AV74" s="351"/>
    </row>
    <row r="75" spans="1:51" ht="20.100000000000001" customHeight="1" x14ac:dyDescent="0.25">
      <c r="A75" s="496" t="s">
        <v>494</v>
      </c>
      <c r="B75" s="497"/>
      <c r="C75" s="497"/>
      <c r="D75" s="497"/>
      <c r="E75" s="497"/>
      <c r="F75" s="498"/>
      <c r="G75" s="490"/>
      <c r="H75" s="491"/>
      <c r="I75" s="492"/>
      <c r="J75" s="357">
        <f>COUNTIFS('Discharge Information'!F13:F5000,"&gt;=07/01/2021",'Discharge Information'!F13:F5000,"&lt;=07/31/2021")</f>
        <v>0</v>
      </c>
      <c r="K75" s="358"/>
      <c r="L75" s="359"/>
      <c r="M75" s="357">
        <f>COUNTIFS('Discharge Information'!F13:F5000,"&gt;=08/01/2021",'Discharge Information'!F13:F5000,"&lt;=08/31/2021")</f>
        <v>0</v>
      </c>
      <c r="N75" s="358"/>
      <c r="O75" s="359"/>
      <c r="P75" s="483">
        <f>COUNTIFS('Discharge Information'!F13:F5000,"&gt;=09/01/2021",'Discharge Information'!F13:F5000,"&lt;=09/30/2021")</f>
        <v>0</v>
      </c>
      <c r="Q75" s="483"/>
      <c r="R75" s="483"/>
      <c r="S75" s="483">
        <f>COUNTIFS('Discharge Information'!F13:F5000,"&gt;=10/01/2021",'Discharge Information'!F13:F5000,"&lt;=10/31/2021")</f>
        <v>0</v>
      </c>
      <c r="T75" s="483"/>
      <c r="U75" s="483"/>
      <c r="V75" s="357">
        <f>COUNTIFS('Discharge Information'!F13:F5000,"&gt;=11/01/2021",'Discharge Information'!F13:F5000,"&lt;=11/30/2021")</f>
        <v>0</v>
      </c>
      <c r="W75" s="358"/>
      <c r="X75" s="359"/>
      <c r="Y75" s="483">
        <f>COUNTIFS('Discharge Information'!F13:F5000,"&gt;=12/01/2021",'Discharge Information'!F13:F5000,"&lt;=12/31/2021")</f>
        <v>0</v>
      </c>
      <c r="Z75" s="483"/>
      <c r="AA75" s="483"/>
      <c r="AB75" s="483">
        <f>COUNTIFS('Discharge Information'!F13:F5000,"&gt;=01/01/2022",'Discharge Information'!F13:F5000,"&lt;=01/31/2022")</f>
        <v>0</v>
      </c>
      <c r="AC75" s="483"/>
      <c r="AD75" s="483"/>
      <c r="AE75" s="357">
        <f>COUNTIFS('Discharge Information'!F13:F5000,"&gt;=02/01/2022",'Discharge Information'!F13:F5000,"&lt;=02/28/2022")</f>
        <v>0</v>
      </c>
      <c r="AF75" s="358"/>
      <c r="AG75" s="359"/>
      <c r="AH75" s="483">
        <f>COUNTIFS('Discharge Information'!F13:F5000,"&gt;=03/01/2022",'Discharge Information'!F13:F5000,"&lt;=03/31/2022")</f>
        <v>0</v>
      </c>
      <c r="AI75" s="483"/>
      <c r="AJ75" s="483"/>
      <c r="AK75" s="483">
        <f>COUNTIFS('Discharge Information'!F13:F5000,"&gt;=04/01/2022",'Discharge Information'!F13:F5000,"&lt;=04/30/2022")</f>
        <v>0</v>
      </c>
      <c r="AL75" s="483"/>
      <c r="AM75" s="483"/>
      <c r="AN75" s="357">
        <f>COUNTIFS('Discharge Information'!F13:F5000,"&gt;=05/01/2022",'Discharge Information'!F13:F5000,"&lt;=05/31/2022")</f>
        <v>0</v>
      </c>
      <c r="AO75" s="358"/>
      <c r="AP75" s="359"/>
      <c r="AQ75" s="483">
        <f>COUNTIFS('Discharge Information'!F13:F5000,"&gt;=06/01/2022",'Discharge Information'!F13:F5000,"&lt;=06/30/2022")</f>
        <v>0</v>
      </c>
      <c r="AR75" s="483"/>
      <c r="AS75" s="483"/>
      <c r="AT75" s="349">
        <f>SUM(J75:AS75)</f>
        <v>0</v>
      </c>
      <c r="AU75" s="350"/>
      <c r="AV75" s="351"/>
    </row>
    <row r="76" spans="1:51" ht="20.100000000000001" customHeight="1" x14ac:dyDescent="0.25">
      <c r="A76" s="136"/>
      <c r="B76" s="136"/>
      <c r="C76" s="136"/>
      <c r="D76" s="136"/>
      <c r="E76" s="136"/>
      <c r="F76" s="136"/>
      <c r="G76" s="137"/>
      <c r="H76" s="137"/>
      <c r="I76" s="137"/>
      <c r="J76" s="503">
        <f>J74+G74-J75</f>
        <v>0</v>
      </c>
      <c r="K76" s="504"/>
      <c r="L76" s="505"/>
      <c r="M76" s="503">
        <f>M74-M75</f>
        <v>0</v>
      </c>
      <c r="N76" s="504"/>
      <c r="O76" s="505"/>
      <c r="P76" s="503">
        <f>P74-P75</f>
        <v>0</v>
      </c>
      <c r="Q76" s="504"/>
      <c r="R76" s="505"/>
      <c r="S76" s="503">
        <f>S74-S75</f>
        <v>0</v>
      </c>
      <c r="T76" s="504"/>
      <c r="U76" s="505"/>
      <c r="V76" s="503">
        <f>V74-V75</f>
        <v>0</v>
      </c>
      <c r="W76" s="504"/>
      <c r="X76" s="505"/>
      <c r="Y76" s="503">
        <f>Y74-Y75</f>
        <v>0</v>
      </c>
      <c r="Z76" s="504"/>
      <c r="AA76" s="505"/>
      <c r="AB76" s="503">
        <f>AB74-AB75</f>
        <v>0</v>
      </c>
      <c r="AC76" s="504"/>
      <c r="AD76" s="505"/>
      <c r="AE76" s="503">
        <f>AE74-AE75</f>
        <v>0</v>
      </c>
      <c r="AF76" s="504"/>
      <c r="AG76" s="505"/>
      <c r="AH76" s="503">
        <f>AH74-AH75</f>
        <v>0</v>
      </c>
      <c r="AI76" s="504"/>
      <c r="AJ76" s="505"/>
      <c r="AK76" s="503">
        <f>AK74-AK75</f>
        <v>0</v>
      </c>
      <c r="AL76" s="504"/>
      <c r="AM76" s="505"/>
      <c r="AN76" s="503">
        <f>AN74-AN75</f>
        <v>0</v>
      </c>
      <c r="AO76" s="504"/>
      <c r="AP76" s="505"/>
      <c r="AQ76" s="503">
        <f>AQ74-AQ75</f>
        <v>0</v>
      </c>
      <c r="AR76" s="504"/>
      <c r="AS76" s="505"/>
      <c r="AT76" s="503">
        <f>AT74-AT75</f>
        <v>0</v>
      </c>
      <c r="AU76" s="504"/>
      <c r="AV76" s="505"/>
    </row>
    <row r="77" spans="1:51" ht="20.100000000000001" customHeight="1" x14ac:dyDescent="0.25">
      <c r="A77" s="138"/>
      <c r="B77" s="138"/>
      <c r="C77" s="138"/>
      <c r="D77" s="138"/>
      <c r="E77" s="138"/>
      <c r="F77" s="138"/>
      <c r="G77" s="139"/>
      <c r="H77" s="139"/>
      <c r="I77" s="139"/>
      <c r="J77" s="140"/>
      <c r="K77" s="140"/>
      <c r="L77" s="140"/>
      <c r="M77" s="140"/>
      <c r="N77" s="140"/>
      <c r="O77" s="140"/>
      <c r="P77" s="141"/>
      <c r="Q77" s="141"/>
      <c r="R77" s="141"/>
      <c r="S77" s="141"/>
      <c r="T77" s="141"/>
      <c r="U77" s="141"/>
      <c r="V77" s="140"/>
      <c r="W77" s="140"/>
      <c r="X77" s="140"/>
      <c r="Y77" s="141"/>
      <c r="Z77" s="141"/>
      <c r="AA77" s="141"/>
      <c r="AB77" s="141"/>
      <c r="AC77" s="141"/>
      <c r="AD77" s="141"/>
      <c r="AE77" s="140"/>
      <c r="AF77" s="140"/>
      <c r="AG77" s="140"/>
      <c r="AH77" s="141"/>
      <c r="AI77" s="141"/>
      <c r="AJ77" s="141"/>
      <c r="AK77" s="141"/>
      <c r="AL77" s="141"/>
      <c r="AM77" s="141"/>
      <c r="AN77" s="140"/>
      <c r="AO77" s="140"/>
      <c r="AP77" s="140"/>
      <c r="AQ77" s="141"/>
      <c r="AR77" s="141"/>
      <c r="AS77" s="141"/>
      <c r="AT77" s="139"/>
      <c r="AU77" s="139"/>
      <c r="AV77" s="116"/>
    </row>
    <row r="79" spans="1:51" ht="18.75" x14ac:dyDescent="0.25">
      <c r="A79" s="360" t="s">
        <v>495</v>
      </c>
      <c r="B79" s="361"/>
      <c r="C79" s="361"/>
      <c r="D79" s="361"/>
      <c r="E79" s="361"/>
      <c r="F79" s="361"/>
      <c r="G79" s="361"/>
      <c r="H79" s="361"/>
      <c r="I79" s="362"/>
      <c r="J79" s="346">
        <f>AT74-AT75</f>
        <v>0</v>
      </c>
      <c r="K79" s="347"/>
      <c r="L79" s="347"/>
      <c r="M79" s="347"/>
      <c r="N79" s="347"/>
      <c r="O79" s="348"/>
    </row>
  </sheetData>
  <sheetProtection algorithmName="SHA-512" hashValue="kjGBqi8PY/9kZz5vnPeSLl5pUIiW9hABeOIEJsudTY8xsyPik2ZPAojg2dG/iMC9FI3OIeManJGCcblRoBdMVQ==" saltValue="InmGzpnZ/O6xX61HZT2VCg==" spinCount="100000" sheet="1" objects="1" scenarios="1"/>
  <mergeCells count="379">
    <mergeCell ref="AK64:AM64"/>
    <mergeCell ref="AN64:AP64"/>
    <mergeCell ref="AQ64:AS64"/>
    <mergeCell ref="J64:L64"/>
    <mergeCell ref="M64:O64"/>
    <mergeCell ref="P64:R64"/>
    <mergeCell ref="S64:U64"/>
    <mergeCell ref="V64:X64"/>
    <mergeCell ref="Y64:AA64"/>
    <mergeCell ref="AB64:AD64"/>
    <mergeCell ref="AE64:AG64"/>
    <mergeCell ref="AH64:AJ64"/>
    <mergeCell ref="AK76:AM76"/>
    <mergeCell ref="AN76:AP76"/>
    <mergeCell ref="AQ76:AS76"/>
    <mergeCell ref="AT76:AV76"/>
    <mergeCell ref="J76:L76"/>
    <mergeCell ref="M76:O76"/>
    <mergeCell ref="P76:R76"/>
    <mergeCell ref="S76:U76"/>
    <mergeCell ref="V76:X76"/>
    <mergeCell ref="Y76:AA76"/>
    <mergeCell ref="AB76:AD76"/>
    <mergeCell ref="AE76:AG76"/>
    <mergeCell ref="AH76:AJ76"/>
    <mergeCell ref="AH68:AJ68"/>
    <mergeCell ref="AK68:AM68"/>
    <mergeCell ref="AN68:AP68"/>
    <mergeCell ref="AQ68:AS68"/>
    <mergeCell ref="AT68:AV68"/>
    <mergeCell ref="G73:I73"/>
    <mergeCell ref="G74:I74"/>
    <mergeCell ref="G75:I75"/>
    <mergeCell ref="A74:F74"/>
    <mergeCell ref="A75:F75"/>
    <mergeCell ref="A68:I68"/>
    <mergeCell ref="J68:L68"/>
    <mergeCell ref="M68:O68"/>
    <mergeCell ref="P68:R68"/>
    <mergeCell ref="S68:U68"/>
    <mergeCell ref="V68:X68"/>
    <mergeCell ref="Y68:AA68"/>
    <mergeCell ref="AB68:AD68"/>
    <mergeCell ref="AE68:AG68"/>
    <mergeCell ref="AQ75:AS75"/>
    <mergeCell ref="A72:AV72"/>
    <mergeCell ref="M74:O74"/>
    <mergeCell ref="M75:O75"/>
    <mergeCell ref="V74:X74"/>
    <mergeCell ref="V75:X75"/>
    <mergeCell ref="AE74:AG74"/>
    <mergeCell ref="AE75:AG75"/>
    <mergeCell ref="AN74:AP74"/>
    <mergeCell ref="AN75:AP75"/>
    <mergeCell ref="AN73:AP73"/>
    <mergeCell ref="AQ73:AS73"/>
    <mergeCell ref="P74:R74"/>
    <mergeCell ref="S74:U74"/>
    <mergeCell ref="P75:R75"/>
    <mergeCell ref="S75:U75"/>
    <mergeCell ref="Y74:AA74"/>
    <mergeCell ref="AB74:AD74"/>
    <mergeCell ref="Y75:AA75"/>
    <mergeCell ref="AB75:AD75"/>
    <mergeCell ref="AH74:AJ74"/>
    <mergeCell ref="AK74:AM74"/>
    <mergeCell ref="AH75:AJ75"/>
    <mergeCell ref="AK75:AM75"/>
    <mergeCell ref="AQ74:AS74"/>
    <mergeCell ref="M73:O73"/>
    <mergeCell ref="P73:R73"/>
    <mergeCell ref="S73:U73"/>
    <mergeCell ref="V73:X73"/>
    <mergeCell ref="Y73:AA73"/>
    <mergeCell ref="AB73:AD73"/>
    <mergeCell ref="AE73:AG73"/>
    <mergeCell ref="AH73:AJ73"/>
    <mergeCell ref="AK73:AM73"/>
    <mergeCell ref="AH66:AJ66"/>
    <mergeCell ref="AE67:AG67"/>
    <mergeCell ref="AH67:AJ67"/>
    <mergeCell ref="AN66:AP66"/>
    <mergeCell ref="AQ66:AS66"/>
    <mergeCell ref="AN67:AP67"/>
    <mergeCell ref="AQ67:AS67"/>
    <mergeCell ref="J65:L65"/>
    <mergeCell ref="M65:O65"/>
    <mergeCell ref="P65:R65"/>
    <mergeCell ref="S65:U65"/>
    <mergeCell ref="V65:X65"/>
    <mergeCell ref="Y65:AA65"/>
    <mergeCell ref="AB65:AD65"/>
    <mergeCell ref="AE65:AG65"/>
    <mergeCell ref="AH65:AJ65"/>
    <mergeCell ref="AK65:AM65"/>
    <mergeCell ref="AN65:AP65"/>
    <mergeCell ref="AQ65:AS65"/>
    <mergeCell ref="M66:O66"/>
    <mergeCell ref="M67:O67"/>
    <mergeCell ref="P66:R66"/>
    <mergeCell ref="P67:R67"/>
    <mergeCell ref="V66:X66"/>
    <mergeCell ref="Y66:AA66"/>
    <mergeCell ref="V67:X67"/>
    <mergeCell ref="Y67:AA67"/>
    <mergeCell ref="AE66:AG66"/>
    <mergeCell ref="AK55:AM55"/>
    <mergeCell ref="AN55:AP55"/>
    <mergeCell ref="AQ55:AS55"/>
    <mergeCell ref="AJ36:AO36"/>
    <mergeCell ref="AG36:AI36"/>
    <mergeCell ref="AH62:AJ62"/>
    <mergeCell ref="AK62:AM62"/>
    <mergeCell ref="AN62:AP62"/>
    <mergeCell ref="AQ62:AS62"/>
    <mergeCell ref="AE59:AG59"/>
    <mergeCell ref="AH59:AJ59"/>
    <mergeCell ref="AE60:AG60"/>
    <mergeCell ref="AH60:AJ60"/>
    <mergeCell ref="AE61:AG61"/>
    <mergeCell ref="AH61:AJ61"/>
    <mergeCell ref="AN56:AP56"/>
    <mergeCell ref="AQ56:AS56"/>
    <mergeCell ref="AN57:AP57"/>
    <mergeCell ref="AQ57:AS57"/>
    <mergeCell ref="AN58:AP58"/>
    <mergeCell ref="A62:I62"/>
    <mergeCell ref="J62:L62"/>
    <mergeCell ref="M62:O62"/>
    <mergeCell ref="P62:R62"/>
    <mergeCell ref="S62:U62"/>
    <mergeCell ref="V62:X62"/>
    <mergeCell ref="Y62:AA62"/>
    <mergeCell ref="AB62:AD62"/>
    <mergeCell ref="AE62:AG62"/>
    <mergeCell ref="J55:L55"/>
    <mergeCell ref="M55:O55"/>
    <mergeCell ref="P55:R55"/>
    <mergeCell ref="S55:U55"/>
    <mergeCell ref="V55:X55"/>
    <mergeCell ref="Y55:AA55"/>
    <mergeCell ref="AB55:AD55"/>
    <mergeCell ref="AE55:AG55"/>
    <mergeCell ref="AH55:AJ55"/>
    <mergeCell ref="AQ58:AS58"/>
    <mergeCell ref="AN59:AP59"/>
    <mergeCell ref="AQ59:AS59"/>
    <mergeCell ref="AN60:AP60"/>
    <mergeCell ref="AQ60:AS60"/>
    <mergeCell ref="AN61:AP61"/>
    <mergeCell ref="AQ61:AS61"/>
    <mergeCell ref="AK56:AM56"/>
    <mergeCell ref="AK57:AM57"/>
    <mergeCell ref="AK58:AM58"/>
    <mergeCell ref="AK59:AM59"/>
    <mergeCell ref="AK60:AM60"/>
    <mergeCell ref="AK61:AM61"/>
    <mergeCell ref="AB60:AD60"/>
    <mergeCell ref="AB61:AD61"/>
    <mergeCell ref="V56:X56"/>
    <mergeCell ref="Y56:AA56"/>
    <mergeCell ref="V57:X57"/>
    <mergeCell ref="Y57:AA57"/>
    <mergeCell ref="V58:X58"/>
    <mergeCell ref="Y58:AA58"/>
    <mergeCell ref="V59:X59"/>
    <mergeCell ref="Y59:AA59"/>
    <mergeCell ref="V60:X60"/>
    <mergeCell ref="Y60:AA60"/>
    <mergeCell ref="AE56:AG56"/>
    <mergeCell ref="AH56:AJ56"/>
    <mergeCell ref="AE57:AG57"/>
    <mergeCell ref="AH57:AJ57"/>
    <mergeCell ref="AE58:AG58"/>
    <mergeCell ref="AH58:AJ58"/>
    <mergeCell ref="S56:U56"/>
    <mergeCell ref="S57:U57"/>
    <mergeCell ref="S58:U58"/>
    <mergeCell ref="AB56:AD56"/>
    <mergeCell ref="AB57:AD57"/>
    <mergeCell ref="AB58:AD58"/>
    <mergeCell ref="M56:O56"/>
    <mergeCell ref="M57:O57"/>
    <mergeCell ref="M58:O58"/>
    <mergeCell ref="M59:O59"/>
    <mergeCell ref="M60:O60"/>
    <mergeCell ref="M61:O61"/>
    <mergeCell ref="P56:R56"/>
    <mergeCell ref="P57:R57"/>
    <mergeCell ref="P58:R58"/>
    <mergeCell ref="P59:R59"/>
    <mergeCell ref="P60:R60"/>
    <mergeCell ref="P61:R61"/>
    <mergeCell ref="J45:N45"/>
    <mergeCell ref="J46:N46"/>
    <mergeCell ref="J47:N47"/>
    <mergeCell ref="J36:N36"/>
    <mergeCell ref="J37:N37"/>
    <mergeCell ref="J38:N38"/>
    <mergeCell ref="X17:AB17"/>
    <mergeCell ref="J48:N48"/>
    <mergeCell ref="Q36:Y36"/>
    <mergeCell ref="Q37:Y37"/>
    <mergeCell ref="Q38:Y38"/>
    <mergeCell ref="Q44:Y44"/>
    <mergeCell ref="Z39:AD39"/>
    <mergeCell ref="Z40:AD40"/>
    <mergeCell ref="P18:W18"/>
    <mergeCell ref="X18:AB18"/>
    <mergeCell ref="P19:W19"/>
    <mergeCell ref="X19:AB19"/>
    <mergeCell ref="P20:W20"/>
    <mergeCell ref="X20:AB20"/>
    <mergeCell ref="P25:W25"/>
    <mergeCell ref="X25:AB25"/>
    <mergeCell ref="P22:W22"/>
    <mergeCell ref="X22:AB22"/>
    <mergeCell ref="A59:I59"/>
    <mergeCell ref="A60:I60"/>
    <mergeCell ref="A61:I61"/>
    <mergeCell ref="A66:I66"/>
    <mergeCell ref="A67:I67"/>
    <mergeCell ref="A65:I65"/>
    <mergeCell ref="A70:AV70"/>
    <mergeCell ref="AT65:AV65"/>
    <mergeCell ref="AT59:AV59"/>
    <mergeCell ref="AT60:AV60"/>
    <mergeCell ref="S66:U66"/>
    <mergeCell ref="S67:U67"/>
    <mergeCell ref="AB66:AD66"/>
    <mergeCell ref="AB67:AD67"/>
    <mergeCell ref="AK66:AM66"/>
    <mergeCell ref="AK67:AM67"/>
    <mergeCell ref="J60:L60"/>
    <mergeCell ref="J61:L61"/>
    <mergeCell ref="V61:X61"/>
    <mergeCell ref="Y61:AA61"/>
    <mergeCell ref="S59:U59"/>
    <mergeCell ref="S60:U60"/>
    <mergeCell ref="S61:U61"/>
    <mergeCell ref="AB59:AD59"/>
    <mergeCell ref="AH7:AV7"/>
    <mergeCell ref="A13:AV13"/>
    <mergeCell ref="A55:I55"/>
    <mergeCell ref="A56:I56"/>
    <mergeCell ref="A57:I57"/>
    <mergeCell ref="A58:I58"/>
    <mergeCell ref="A42:I42"/>
    <mergeCell ref="A34:CV34"/>
    <mergeCell ref="A43:I43"/>
    <mergeCell ref="A44:I44"/>
    <mergeCell ref="A45:I45"/>
    <mergeCell ref="A46:I46"/>
    <mergeCell ref="A47:I47"/>
    <mergeCell ref="A48:I48"/>
    <mergeCell ref="Z36:AD36"/>
    <mergeCell ref="Z37:AD37"/>
    <mergeCell ref="Z38:AD38"/>
    <mergeCell ref="A16:M16"/>
    <mergeCell ref="A23:H23"/>
    <mergeCell ref="I23:M23"/>
    <mergeCell ref="P16:AB16"/>
    <mergeCell ref="P17:W17"/>
    <mergeCell ref="J39:N39"/>
    <mergeCell ref="J40:N40"/>
    <mergeCell ref="AH8:AV8"/>
    <mergeCell ref="A9:AV9"/>
    <mergeCell ref="A8:I8"/>
    <mergeCell ref="J8:L8"/>
    <mergeCell ref="M8:P8"/>
    <mergeCell ref="Q8:S8"/>
    <mergeCell ref="T8:W8"/>
    <mergeCell ref="X8:AG8"/>
    <mergeCell ref="A1:AV1"/>
    <mergeCell ref="A2:AV2"/>
    <mergeCell ref="A3:AV3"/>
    <mergeCell ref="A4:I4"/>
    <mergeCell ref="J4:W4"/>
    <mergeCell ref="X4:AG4"/>
    <mergeCell ref="AH4:AV4"/>
    <mergeCell ref="A5:I5"/>
    <mergeCell ref="J5:W5"/>
    <mergeCell ref="X5:AG5"/>
    <mergeCell ref="AH5:AV5"/>
    <mergeCell ref="A6:I7"/>
    <mergeCell ref="J6:W7"/>
    <mergeCell ref="X6:AG6"/>
    <mergeCell ref="AH6:AV6"/>
    <mergeCell ref="X7:AG7"/>
    <mergeCell ref="A17:H17"/>
    <mergeCell ref="A18:H18"/>
    <mergeCell ref="A19:H19"/>
    <mergeCell ref="A20:H20"/>
    <mergeCell ref="A21:H21"/>
    <mergeCell ref="A22:H22"/>
    <mergeCell ref="I17:M17"/>
    <mergeCell ref="I18:M18"/>
    <mergeCell ref="I19:M19"/>
    <mergeCell ref="I20:M20"/>
    <mergeCell ref="I21:M21"/>
    <mergeCell ref="I22:M22"/>
    <mergeCell ref="Z44:AD44"/>
    <mergeCell ref="A30:H30"/>
    <mergeCell ref="I30:M30"/>
    <mergeCell ref="A31:H31"/>
    <mergeCell ref="I31:M31"/>
    <mergeCell ref="Q41:Y41"/>
    <mergeCell ref="Z41:AD41"/>
    <mergeCell ref="Q42:Y42"/>
    <mergeCell ref="Z42:AD42"/>
    <mergeCell ref="Q43:Y43"/>
    <mergeCell ref="Z43:AD43"/>
    <mergeCell ref="J41:N41"/>
    <mergeCell ref="J42:N42"/>
    <mergeCell ref="J43:N43"/>
    <mergeCell ref="A36:I36"/>
    <mergeCell ref="A37:I37"/>
    <mergeCell ref="A38:I38"/>
    <mergeCell ref="A39:I39"/>
    <mergeCell ref="J44:N44"/>
    <mergeCell ref="P23:W23"/>
    <mergeCell ref="X23:AB23"/>
    <mergeCell ref="A28:M28"/>
    <mergeCell ref="A29:H29"/>
    <mergeCell ref="I29:M29"/>
    <mergeCell ref="P21:W21"/>
    <mergeCell ref="P24:W24"/>
    <mergeCell ref="X21:AB21"/>
    <mergeCell ref="X24:AB24"/>
    <mergeCell ref="AJ37:AO37"/>
    <mergeCell ref="AJ38:AO38"/>
    <mergeCell ref="AJ39:AO39"/>
    <mergeCell ref="AJ40:AO40"/>
    <mergeCell ref="AJ41:AO41"/>
    <mergeCell ref="A40:I40"/>
    <mergeCell ref="A41:I41"/>
    <mergeCell ref="Q39:Y39"/>
    <mergeCell ref="Q40:Y40"/>
    <mergeCell ref="AG37:AI37"/>
    <mergeCell ref="AG38:AI38"/>
    <mergeCell ref="AG39:AI39"/>
    <mergeCell ref="AG40:AI40"/>
    <mergeCell ref="AG41:AI41"/>
    <mergeCell ref="AG45:AI45"/>
    <mergeCell ref="AJ46:AO46"/>
    <mergeCell ref="AJ47:AO47"/>
    <mergeCell ref="AG46:AI46"/>
    <mergeCell ref="AG47:AI47"/>
    <mergeCell ref="AJ42:AO42"/>
    <mergeCell ref="AJ43:AO43"/>
    <mergeCell ref="AJ44:AO44"/>
    <mergeCell ref="AG43:AI43"/>
    <mergeCell ref="AG44:AI44"/>
    <mergeCell ref="AJ45:AO45"/>
    <mergeCell ref="AG42:AI42"/>
    <mergeCell ref="AT56:AV56"/>
    <mergeCell ref="A51:AV51"/>
    <mergeCell ref="A53:V53"/>
    <mergeCell ref="AT55:AV55"/>
    <mergeCell ref="AT57:AV57"/>
    <mergeCell ref="AT58:AV58"/>
    <mergeCell ref="J79:O79"/>
    <mergeCell ref="AT75:AV75"/>
    <mergeCell ref="J73:L73"/>
    <mergeCell ref="J74:L74"/>
    <mergeCell ref="J75:L75"/>
    <mergeCell ref="AT73:AV73"/>
    <mergeCell ref="AT74:AV74"/>
    <mergeCell ref="A79:I79"/>
    <mergeCell ref="J56:L56"/>
    <mergeCell ref="J57:L57"/>
    <mergeCell ref="J58:L58"/>
    <mergeCell ref="J59:L59"/>
    <mergeCell ref="AT66:AV66"/>
    <mergeCell ref="AT67:AV67"/>
    <mergeCell ref="AT61:AV61"/>
    <mergeCell ref="AT62:AV62"/>
    <mergeCell ref="J66:L66"/>
    <mergeCell ref="J67:L67"/>
  </mergeCells>
  <pageMargins left="0.25" right="0.25" top="0.75" bottom="0.75" header="0.3" footer="0.3"/>
  <pageSetup paperSize="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T97"/>
  <sheetViews>
    <sheetView workbookViewId="0">
      <selection activeCell="A2" sqref="A2:AX2"/>
    </sheetView>
  </sheetViews>
  <sheetFormatPr defaultRowHeight="15" x14ac:dyDescent="0.25"/>
  <cols>
    <col min="1" max="5" width="4.7109375" style="3" customWidth="1"/>
    <col min="6" max="38" width="5.7109375" style="3" customWidth="1"/>
    <col min="39" max="51" width="4.7109375" style="3" customWidth="1"/>
    <col min="52" max="16384" width="9.140625" style="3"/>
  </cols>
  <sheetData>
    <row r="1" spans="1:50" ht="18.75" x14ac:dyDescent="0.25">
      <c r="A1" s="595" t="str">
        <f>'INITIAL SETUP'!A1</f>
        <v>WV Bureau for Behavioral Health  - Adult Mental Health Services (Group Homes, Day Support, PSH)  R20210410</v>
      </c>
      <c r="B1" s="596"/>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7"/>
    </row>
    <row r="2" spans="1:50" ht="18.75" x14ac:dyDescent="0.25">
      <c r="A2" s="598" t="str">
        <f>'INITIAL SETUP'!A2</f>
        <v>Grant Year:  FY 2022 (07/01/2021 - 06/30/2022)</v>
      </c>
      <c r="B2" s="599"/>
      <c r="C2" s="599"/>
      <c r="D2" s="599"/>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599"/>
      <c r="AI2" s="599"/>
      <c r="AJ2" s="599"/>
      <c r="AK2" s="599"/>
      <c r="AL2" s="599"/>
      <c r="AM2" s="599"/>
      <c r="AN2" s="599"/>
      <c r="AO2" s="599"/>
      <c r="AP2" s="599"/>
      <c r="AQ2" s="599"/>
      <c r="AR2" s="599"/>
      <c r="AS2" s="599"/>
      <c r="AT2" s="599"/>
      <c r="AU2" s="599"/>
      <c r="AV2" s="599"/>
      <c r="AW2" s="599"/>
      <c r="AX2" s="600"/>
    </row>
    <row r="3" spans="1:50" ht="18.75" x14ac:dyDescent="0.25">
      <c r="A3" s="601" t="str">
        <f>'INITIAL SETUP'!A3</f>
        <v xml:space="preserve">Program reports need to be submitted electronically, via e-mail to DHHRBBHReporting@wv.gov  within 25 calendar days of the end of each month </v>
      </c>
      <c r="B3" s="602"/>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3"/>
    </row>
    <row r="4" spans="1:50" ht="26.25" x14ac:dyDescent="0.25">
      <c r="A4" s="583" t="s">
        <v>205</v>
      </c>
      <c r="B4" s="583"/>
      <c r="C4" s="583"/>
      <c r="D4" s="583"/>
      <c r="E4" s="583"/>
      <c r="F4" s="583"/>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40"/>
      <c r="AN4" s="40"/>
      <c r="AO4" s="40"/>
      <c r="AP4" s="40"/>
      <c r="AQ4" s="40"/>
      <c r="AR4" s="40"/>
      <c r="AS4" s="40"/>
      <c r="AT4" s="40"/>
      <c r="AU4" s="40"/>
      <c r="AV4" s="40"/>
      <c r="AW4" s="40"/>
      <c r="AX4" s="40"/>
    </row>
    <row r="5" spans="1:50" ht="16.5" thickBot="1" x14ac:dyDescent="0.3">
      <c r="A5" s="584" t="s">
        <v>149</v>
      </c>
      <c r="B5" s="585"/>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85"/>
      <c r="AL5" s="585"/>
      <c r="AM5" s="40"/>
      <c r="AN5" s="40"/>
      <c r="AO5" s="40"/>
      <c r="AP5" s="40"/>
      <c r="AQ5" s="40"/>
      <c r="AR5" s="40"/>
      <c r="AS5" s="40"/>
      <c r="AT5" s="40"/>
      <c r="AU5" s="40"/>
      <c r="AV5" s="40"/>
      <c r="AW5" s="40"/>
      <c r="AX5" s="40"/>
    </row>
    <row r="6" spans="1:50" ht="16.5" thickTop="1" thickBot="1" x14ac:dyDescent="0.3">
      <c r="A6" s="586" t="s">
        <v>152</v>
      </c>
      <c r="B6" s="586"/>
      <c r="C6" s="586"/>
      <c r="D6" s="587"/>
      <c r="E6" s="588" t="s">
        <v>153</v>
      </c>
      <c r="F6" s="589"/>
      <c r="G6" s="589"/>
      <c r="H6" s="590"/>
      <c r="I6" s="587" t="s">
        <v>154</v>
      </c>
      <c r="J6" s="591"/>
      <c r="K6" s="591"/>
      <c r="L6" s="591"/>
      <c r="M6" s="588" t="s">
        <v>155</v>
      </c>
      <c r="N6" s="589"/>
      <c r="O6" s="589"/>
      <c r="P6" s="590"/>
      <c r="Q6" s="587" t="s">
        <v>150</v>
      </c>
      <c r="R6" s="591"/>
      <c r="S6" s="591"/>
      <c r="T6" s="591"/>
      <c r="U6" s="588" t="s">
        <v>206</v>
      </c>
      <c r="V6" s="589"/>
      <c r="W6" s="589"/>
      <c r="X6" s="590"/>
      <c r="Y6" s="587" t="s">
        <v>151</v>
      </c>
      <c r="Z6" s="591"/>
      <c r="AA6" s="591"/>
      <c r="AB6" s="591"/>
      <c r="AC6" s="588" t="s">
        <v>207</v>
      </c>
      <c r="AD6" s="589"/>
      <c r="AE6" s="589"/>
      <c r="AF6" s="590"/>
      <c r="AG6" s="41"/>
      <c r="AH6" s="41"/>
      <c r="AI6" s="41"/>
      <c r="AJ6" s="41"/>
      <c r="AK6" s="41"/>
      <c r="AL6" s="41"/>
      <c r="AM6" s="40"/>
      <c r="AN6" s="40"/>
      <c r="AO6" s="40"/>
      <c r="AP6" s="40"/>
      <c r="AQ6" s="40"/>
      <c r="AR6" s="40"/>
      <c r="AS6" s="40"/>
      <c r="AT6" s="40"/>
      <c r="AU6" s="40"/>
      <c r="AV6" s="40"/>
      <c r="AW6" s="40"/>
      <c r="AX6" s="40"/>
    </row>
    <row r="7" spans="1:50" ht="16.5" thickTop="1" thickBot="1" x14ac:dyDescent="0.3">
      <c r="A7" s="586" t="s">
        <v>208</v>
      </c>
      <c r="B7" s="586"/>
      <c r="C7" s="586"/>
      <c r="D7" s="587"/>
      <c r="E7" s="588" t="s">
        <v>158</v>
      </c>
      <c r="F7" s="589"/>
      <c r="G7" s="589"/>
      <c r="H7" s="590"/>
      <c r="I7" s="587" t="s">
        <v>159</v>
      </c>
      <c r="J7" s="591"/>
      <c r="K7" s="591"/>
      <c r="L7" s="591"/>
      <c r="M7" s="588" t="s">
        <v>160</v>
      </c>
      <c r="N7" s="589"/>
      <c r="O7" s="589"/>
      <c r="P7" s="590"/>
      <c r="Q7" s="587" t="s">
        <v>156</v>
      </c>
      <c r="R7" s="591"/>
      <c r="S7" s="591"/>
      <c r="T7" s="591"/>
      <c r="U7" s="588" t="s">
        <v>209</v>
      </c>
      <c r="V7" s="589"/>
      <c r="W7" s="589"/>
      <c r="X7" s="590"/>
      <c r="Y7" s="587" t="s">
        <v>157</v>
      </c>
      <c r="Z7" s="591"/>
      <c r="AA7" s="591"/>
      <c r="AB7" s="591"/>
      <c r="AC7" s="588" t="s">
        <v>210</v>
      </c>
      <c r="AD7" s="589"/>
      <c r="AE7" s="589"/>
      <c r="AF7" s="590"/>
      <c r="AG7" s="41"/>
      <c r="AH7" s="41"/>
      <c r="AI7" s="41"/>
      <c r="AJ7" s="41"/>
      <c r="AK7" s="41"/>
      <c r="AL7" s="41"/>
      <c r="AM7" s="40"/>
      <c r="AN7" s="40"/>
      <c r="AO7" s="40"/>
      <c r="AP7" s="40"/>
      <c r="AQ7" s="40"/>
      <c r="AR7" s="40"/>
      <c r="AS7" s="40"/>
      <c r="AT7" s="40"/>
      <c r="AU7" s="40"/>
      <c r="AV7" s="40"/>
      <c r="AW7" s="40"/>
      <c r="AX7" s="40"/>
    </row>
    <row r="8" spans="1:50" ht="16.5" thickTop="1" thickBot="1" x14ac:dyDescent="0.3">
      <c r="A8" s="586" t="s">
        <v>163</v>
      </c>
      <c r="B8" s="586"/>
      <c r="C8" s="586"/>
      <c r="D8" s="587"/>
      <c r="E8" s="588" t="s">
        <v>164</v>
      </c>
      <c r="F8" s="589"/>
      <c r="G8" s="589"/>
      <c r="H8" s="590"/>
      <c r="I8" s="587" t="s">
        <v>165</v>
      </c>
      <c r="J8" s="591"/>
      <c r="K8" s="591"/>
      <c r="L8" s="591"/>
      <c r="M8" s="588" t="s">
        <v>166</v>
      </c>
      <c r="N8" s="589"/>
      <c r="O8" s="589"/>
      <c r="P8" s="590"/>
      <c r="Q8" s="587" t="s">
        <v>161</v>
      </c>
      <c r="R8" s="591"/>
      <c r="S8" s="591"/>
      <c r="T8" s="591"/>
      <c r="U8" s="588" t="s">
        <v>211</v>
      </c>
      <c r="V8" s="589"/>
      <c r="W8" s="589"/>
      <c r="X8" s="590"/>
      <c r="Y8" s="587" t="s">
        <v>162</v>
      </c>
      <c r="Z8" s="591"/>
      <c r="AA8" s="591"/>
      <c r="AB8" s="591"/>
      <c r="AC8" s="588" t="s">
        <v>212</v>
      </c>
      <c r="AD8" s="589"/>
      <c r="AE8" s="589"/>
      <c r="AF8" s="590"/>
      <c r="AG8" s="41"/>
      <c r="AH8" s="41"/>
      <c r="AI8" s="41"/>
      <c r="AJ8" s="41"/>
      <c r="AK8" s="41"/>
      <c r="AL8" s="41"/>
      <c r="AM8" s="40"/>
      <c r="AN8" s="40"/>
      <c r="AO8" s="40"/>
      <c r="AP8" s="40"/>
      <c r="AQ8" s="40"/>
      <c r="AR8" s="40"/>
      <c r="AS8" s="40"/>
      <c r="AT8" s="40"/>
      <c r="AU8" s="40"/>
      <c r="AV8" s="40"/>
      <c r="AW8" s="40"/>
      <c r="AX8" s="40"/>
    </row>
    <row r="9" spans="1:50" ht="15.75" thickTop="1" x14ac:dyDescent="0.25">
      <c r="A9" s="592" t="s">
        <v>213</v>
      </c>
      <c r="B9" s="592"/>
      <c r="C9" s="592"/>
      <c r="D9" s="592"/>
      <c r="E9" s="592"/>
      <c r="F9" s="592"/>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40"/>
      <c r="AN9" s="40"/>
      <c r="AO9" s="40"/>
      <c r="AP9" s="40"/>
      <c r="AQ9" s="40"/>
      <c r="AR9" s="40"/>
      <c r="AS9" s="40"/>
      <c r="AT9" s="40"/>
      <c r="AU9" s="40"/>
      <c r="AV9" s="40"/>
      <c r="AW9" s="40"/>
      <c r="AX9" s="40"/>
    </row>
    <row r="10" spans="1:50" x14ac:dyDescent="0.25">
      <c r="A10" s="592"/>
      <c r="B10" s="592"/>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40"/>
      <c r="AN10" s="40"/>
      <c r="AO10" s="40"/>
      <c r="AP10" s="40"/>
      <c r="AQ10" s="40"/>
      <c r="AR10" s="40"/>
      <c r="AS10" s="40"/>
      <c r="AT10" s="40"/>
      <c r="AU10" s="40"/>
      <c r="AV10" s="40"/>
      <c r="AW10" s="40"/>
      <c r="AX10" s="40"/>
    </row>
    <row r="11" spans="1:50" x14ac:dyDescent="0.25">
      <c r="A11" s="592"/>
      <c r="B11" s="592"/>
      <c r="C11" s="592"/>
      <c r="D11" s="592"/>
      <c r="E11" s="592"/>
      <c r="F11" s="592"/>
      <c r="G11" s="592"/>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40"/>
      <c r="AN11" s="40"/>
      <c r="AO11" s="40"/>
      <c r="AP11" s="40"/>
      <c r="AQ11" s="40"/>
      <c r="AR11" s="40"/>
      <c r="AS11" s="40"/>
      <c r="AT11" s="40"/>
      <c r="AU11" s="40"/>
      <c r="AV11" s="40"/>
      <c r="AW11" s="40"/>
      <c r="AX11" s="40"/>
    </row>
    <row r="12" spans="1:50" ht="28.5" x14ac:dyDescent="0.25">
      <c r="A12" s="593" t="s">
        <v>258</v>
      </c>
      <c r="B12" s="593"/>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40"/>
      <c r="AN12" s="40"/>
      <c r="AO12" s="40"/>
      <c r="AP12" s="40"/>
      <c r="AQ12" s="40"/>
      <c r="AR12" s="40"/>
      <c r="AS12" s="40"/>
      <c r="AT12" s="40"/>
      <c r="AU12" s="40"/>
      <c r="AV12" s="40"/>
      <c r="AW12" s="40"/>
      <c r="AX12" s="40"/>
    </row>
    <row r="13" spans="1:50" x14ac:dyDescent="0.25">
      <c r="A13" s="555" t="s">
        <v>214</v>
      </c>
      <c r="B13" s="555"/>
      <c r="C13" s="555"/>
      <c r="D13" s="555"/>
      <c r="E13" s="555"/>
      <c r="F13" s="555" t="s">
        <v>215</v>
      </c>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321"/>
      <c r="AM13" s="40"/>
      <c r="AN13" s="40"/>
      <c r="AO13" s="40"/>
      <c r="AP13" s="40"/>
      <c r="AQ13" s="40"/>
      <c r="AR13" s="40"/>
      <c r="AS13" s="40"/>
      <c r="AT13" s="40"/>
      <c r="AU13" s="40"/>
      <c r="AV13" s="40"/>
      <c r="AW13" s="40"/>
      <c r="AX13" s="40"/>
    </row>
    <row r="14" spans="1:50" x14ac:dyDescent="0.25">
      <c r="A14" s="557" t="s">
        <v>216</v>
      </c>
      <c r="B14" s="557"/>
      <c r="C14" s="557"/>
      <c r="D14" s="557"/>
      <c r="E14" s="557"/>
      <c r="F14" s="557" t="s">
        <v>217</v>
      </c>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7"/>
      <c r="AJ14" s="557"/>
      <c r="AK14" s="557"/>
      <c r="AL14" s="513"/>
      <c r="AM14" s="40"/>
      <c r="AN14" s="40"/>
      <c r="AO14" s="40"/>
      <c r="AP14" s="40"/>
      <c r="AQ14" s="40"/>
      <c r="AR14" s="40"/>
      <c r="AS14" s="40"/>
      <c r="AT14" s="40"/>
      <c r="AU14" s="40"/>
      <c r="AV14" s="40"/>
      <c r="AW14" s="40"/>
      <c r="AX14" s="40"/>
    </row>
    <row r="15" spans="1:50" x14ac:dyDescent="0.25">
      <c r="A15" s="558" t="s">
        <v>218</v>
      </c>
      <c r="B15" s="558"/>
      <c r="C15" s="558"/>
      <c r="D15" s="558"/>
      <c r="E15" s="558"/>
      <c r="F15" s="558"/>
      <c r="G15" s="558"/>
      <c r="H15" s="558"/>
      <c r="I15" s="558"/>
      <c r="J15" s="558"/>
      <c r="K15" s="558"/>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8"/>
      <c r="AJ15" s="558"/>
      <c r="AK15" s="558"/>
      <c r="AL15" s="559"/>
      <c r="AM15" s="40"/>
      <c r="AN15" s="40"/>
      <c r="AO15" s="40"/>
      <c r="AP15" s="40"/>
      <c r="AQ15" s="40"/>
      <c r="AR15" s="40"/>
      <c r="AS15" s="40"/>
      <c r="AT15" s="40"/>
      <c r="AU15" s="40"/>
      <c r="AV15" s="40"/>
      <c r="AW15" s="40"/>
      <c r="AX15" s="40"/>
    </row>
    <row r="16" spans="1:50" x14ac:dyDescent="0.25">
      <c r="A16" s="560" t="s">
        <v>219</v>
      </c>
      <c r="B16" s="560"/>
      <c r="C16" s="560"/>
      <c r="D16" s="560"/>
      <c r="E16" s="560"/>
      <c r="F16" s="563" t="s">
        <v>220</v>
      </c>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19"/>
      <c r="AM16" s="40"/>
      <c r="AN16" s="40"/>
      <c r="AO16" s="40"/>
      <c r="AP16" s="40"/>
      <c r="AQ16" s="40"/>
      <c r="AR16" s="40"/>
      <c r="AS16" s="40"/>
      <c r="AT16" s="40"/>
      <c r="AU16" s="40"/>
      <c r="AV16" s="40"/>
      <c r="AW16" s="40"/>
      <c r="AX16" s="40"/>
    </row>
    <row r="17" spans="1:50" ht="15.75" x14ac:dyDescent="0.25">
      <c r="A17" s="561"/>
      <c r="B17" s="561"/>
      <c r="C17" s="561"/>
      <c r="D17" s="561"/>
      <c r="E17" s="561"/>
      <c r="F17" s="564" t="s">
        <v>221</v>
      </c>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4"/>
      <c r="AL17" s="565"/>
      <c r="AM17" s="40"/>
      <c r="AN17" s="40"/>
      <c r="AO17" s="40"/>
      <c r="AP17" s="40"/>
      <c r="AQ17" s="40"/>
      <c r="AR17" s="40"/>
      <c r="AS17" s="40"/>
      <c r="AT17" s="40"/>
      <c r="AU17" s="40"/>
      <c r="AV17" s="40"/>
      <c r="AW17" s="40"/>
      <c r="AX17" s="40"/>
    </row>
    <row r="18" spans="1:50" x14ac:dyDescent="0.25">
      <c r="A18" s="561"/>
      <c r="B18" s="561"/>
      <c r="C18" s="561"/>
      <c r="D18" s="561"/>
      <c r="E18" s="561"/>
      <c r="F18" s="42" t="s">
        <v>172</v>
      </c>
      <c r="G18" s="43"/>
      <c r="H18" s="43"/>
      <c r="I18" s="43"/>
      <c r="J18" s="43"/>
      <c r="K18" s="43"/>
      <c r="L18" s="43"/>
      <c r="M18" s="44"/>
      <c r="N18" s="566">
        <v>0</v>
      </c>
      <c r="O18" s="567"/>
      <c r="P18" s="567"/>
      <c r="Q18" s="567"/>
      <c r="R18" s="567"/>
      <c r="S18" s="567"/>
      <c r="T18" s="567"/>
      <c r="U18" s="567"/>
      <c r="V18" s="568"/>
      <c r="W18" s="42" t="s">
        <v>173</v>
      </c>
      <c r="X18" s="43"/>
      <c r="Y18" s="43"/>
      <c r="Z18" s="43"/>
      <c r="AA18" s="43"/>
      <c r="AB18" s="43"/>
      <c r="AC18" s="43"/>
      <c r="AD18" s="43"/>
      <c r="AE18" s="44"/>
      <c r="AF18" s="569" t="s">
        <v>222</v>
      </c>
      <c r="AG18" s="570"/>
      <c r="AH18" s="570"/>
      <c r="AI18" s="570"/>
      <c r="AJ18" s="570"/>
      <c r="AK18" s="570"/>
      <c r="AL18" s="570"/>
      <c r="AM18" s="40"/>
      <c r="AN18" s="40"/>
      <c r="AO18" s="40"/>
      <c r="AP18" s="40"/>
      <c r="AQ18" s="40"/>
      <c r="AR18" s="40"/>
      <c r="AS18" s="40"/>
      <c r="AT18" s="40"/>
      <c r="AU18" s="40"/>
      <c r="AV18" s="40"/>
      <c r="AW18" s="40"/>
      <c r="AX18" s="40"/>
    </row>
    <row r="19" spans="1:50" x14ac:dyDescent="0.25">
      <c r="A19" s="561"/>
      <c r="B19" s="561"/>
      <c r="C19" s="561"/>
      <c r="D19" s="561"/>
      <c r="E19" s="561"/>
      <c r="F19" s="42" t="s">
        <v>174</v>
      </c>
      <c r="G19" s="43"/>
      <c r="H19" s="43"/>
      <c r="I19" s="43"/>
      <c r="J19" s="43"/>
      <c r="K19" s="43"/>
      <c r="L19" s="43"/>
      <c r="M19" s="44"/>
      <c r="N19" s="566">
        <v>0</v>
      </c>
      <c r="O19" s="567"/>
      <c r="P19" s="567"/>
      <c r="Q19" s="567"/>
      <c r="R19" s="567"/>
      <c r="S19" s="567"/>
      <c r="T19" s="567"/>
      <c r="U19" s="567"/>
      <c r="V19" s="568"/>
      <c r="W19" s="42" t="s">
        <v>9</v>
      </c>
      <c r="X19" s="43"/>
      <c r="Y19" s="43"/>
      <c r="Z19" s="43"/>
      <c r="AA19" s="43"/>
      <c r="AB19" s="43"/>
      <c r="AC19" s="43"/>
      <c r="AD19" s="43"/>
      <c r="AE19" s="44"/>
      <c r="AF19" s="569" t="s">
        <v>223</v>
      </c>
      <c r="AG19" s="570"/>
      <c r="AH19" s="570"/>
      <c r="AI19" s="570"/>
      <c r="AJ19" s="570"/>
      <c r="AK19" s="570"/>
      <c r="AL19" s="570"/>
      <c r="AM19" s="40"/>
      <c r="AN19" s="40"/>
      <c r="AO19" s="40"/>
      <c r="AP19" s="40"/>
      <c r="AQ19" s="40"/>
      <c r="AR19" s="40"/>
      <c r="AS19" s="40"/>
      <c r="AT19" s="40"/>
      <c r="AU19" s="40"/>
      <c r="AV19" s="40"/>
      <c r="AW19" s="40"/>
      <c r="AX19" s="40"/>
    </row>
    <row r="20" spans="1:50" x14ac:dyDescent="0.25">
      <c r="A20" s="561"/>
      <c r="B20" s="561"/>
      <c r="C20" s="561"/>
      <c r="D20" s="561"/>
      <c r="E20" s="561"/>
      <c r="F20" s="571" t="s">
        <v>175</v>
      </c>
      <c r="G20" s="572"/>
      <c r="H20" s="572"/>
      <c r="I20" s="572"/>
      <c r="J20" s="572"/>
      <c r="K20" s="572"/>
      <c r="L20" s="572"/>
      <c r="M20" s="573"/>
      <c r="N20" s="577">
        <v>0</v>
      </c>
      <c r="O20" s="578"/>
      <c r="P20" s="578"/>
      <c r="Q20" s="578"/>
      <c r="R20" s="578"/>
      <c r="S20" s="578"/>
      <c r="T20" s="578"/>
      <c r="U20" s="578"/>
      <c r="V20" s="579"/>
      <c r="W20" s="42" t="s">
        <v>169</v>
      </c>
      <c r="X20" s="43"/>
      <c r="Y20" s="43"/>
      <c r="Z20" s="43"/>
      <c r="AA20" s="43"/>
      <c r="AB20" s="43"/>
      <c r="AC20" s="43"/>
      <c r="AD20" s="43"/>
      <c r="AE20" s="44"/>
      <c r="AF20" s="569" t="s">
        <v>224</v>
      </c>
      <c r="AG20" s="570"/>
      <c r="AH20" s="570"/>
      <c r="AI20" s="570"/>
      <c r="AJ20" s="570"/>
      <c r="AK20" s="570"/>
      <c r="AL20" s="570"/>
      <c r="AM20" s="40"/>
      <c r="AN20" s="40"/>
      <c r="AO20" s="40"/>
      <c r="AP20" s="40"/>
      <c r="AQ20" s="40"/>
      <c r="AR20" s="40"/>
      <c r="AS20" s="40"/>
      <c r="AT20" s="40"/>
      <c r="AU20" s="40"/>
      <c r="AV20" s="40"/>
      <c r="AW20" s="40"/>
      <c r="AX20" s="40"/>
    </row>
    <row r="21" spans="1:50" x14ac:dyDescent="0.25">
      <c r="A21" s="561"/>
      <c r="B21" s="561"/>
      <c r="C21" s="561"/>
      <c r="D21" s="561"/>
      <c r="E21" s="561"/>
      <c r="F21" s="574"/>
      <c r="G21" s="575"/>
      <c r="H21" s="575"/>
      <c r="I21" s="575"/>
      <c r="J21" s="575"/>
      <c r="K21" s="575"/>
      <c r="L21" s="575"/>
      <c r="M21" s="576"/>
      <c r="N21" s="580"/>
      <c r="O21" s="581"/>
      <c r="P21" s="581"/>
      <c r="Q21" s="581"/>
      <c r="R21" s="581"/>
      <c r="S21" s="581"/>
      <c r="T21" s="581"/>
      <c r="U21" s="581"/>
      <c r="V21" s="582"/>
      <c r="W21" s="42" t="s">
        <v>176</v>
      </c>
      <c r="X21" s="43"/>
      <c r="Y21" s="43"/>
      <c r="Z21" s="43"/>
      <c r="AA21" s="43"/>
      <c r="AB21" s="43"/>
      <c r="AC21" s="43"/>
      <c r="AD21" s="43"/>
      <c r="AE21" s="44"/>
      <c r="AF21" s="569" t="s">
        <v>225</v>
      </c>
      <c r="AG21" s="570"/>
      <c r="AH21" s="570"/>
      <c r="AI21" s="570"/>
      <c r="AJ21" s="570"/>
      <c r="AK21" s="570"/>
      <c r="AL21" s="570"/>
      <c r="AM21" s="40"/>
      <c r="AN21" s="40"/>
      <c r="AO21" s="40"/>
      <c r="AP21" s="40"/>
      <c r="AQ21" s="40"/>
      <c r="AR21" s="40"/>
      <c r="AS21" s="40"/>
      <c r="AT21" s="40"/>
      <c r="AU21" s="40"/>
      <c r="AV21" s="40"/>
      <c r="AW21" s="40"/>
      <c r="AX21" s="40"/>
    </row>
    <row r="22" spans="1:50" x14ac:dyDescent="0.25">
      <c r="A22" s="562"/>
      <c r="B22" s="562"/>
      <c r="C22" s="562"/>
      <c r="D22" s="562"/>
      <c r="E22" s="562"/>
      <c r="F22" s="42" t="s">
        <v>226</v>
      </c>
      <c r="G22" s="43"/>
      <c r="H22" s="43"/>
      <c r="I22" s="43"/>
      <c r="J22" s="43"/>
      <c r="K22" s="43"/>
      <c r="L22" s="43"/>
      <c r="M22" s="43"/>
      <c r="N22" s="45" t="s">
        <v>183</v>
      </c>
      <c r="O22" s="45"/>
      <c r="P22" s="45"/>
      <c r="Q22" s="45"/>
      <c r="R22" s="46"/>
      <c r="S22" s="47">
        <v>2020</v>
      </c>
      <c r="T22" s="45"/>
      <c r="U22" s="45"/>
      <c r="V22" s="46"/>
      <c r="W22" s="42" t="s">
        <v>178</v>
      </c>
      <c r="X22" s="43"/>
      <c r="Y22" s="43"/>
      <c r="Z22" s="43"/>
      <c r="AA22" s="43"/>
      <c r="AB22" s="43"/>
      <c r="AC22" s="43"/>
      <c r="AD22" s="43"/>
      <c r="AE22" s="44"/>
      <c r="AF22" s="569">
        <v>0</v>
      </c>
      <c r="AG22" s="570"/>
      <c r="AH22" s="570"/>
      <c r="AI22" s="570"/>
      <c r="AJ22" s="570"/>
      <c r="AK22" s="570"/>
      <c r="AL22" s="570"/>
      <c r="AM22" s="40"/>
      <c r="AN22" s="40"/>
      <c r="AO22" s="40"/>
      <c r="AP22" s="40"/>
      <c r="AQ22" s="40"/>
      <c r="AR22" s="40"/>
      <c r="AS22" s="40"/>
      <c r="AT22" s="40"/>
      <c r="AU22" s="40"/>
      <c r="AV22" s="40"/>
      <c r="AW22" s="40"/>
      <c r="AX22" s="40"/>
    </row>
    <row r="23" spans="1:50" ht="15.75" x14ac:dyDescent="0.25">
      <c r="A23" s="554" t="s">
        <v>259</v>
      </c>
      <c r="B23" s="554"/>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554"/>
      <c r="AK23" s="554"/>
      <c r="AL23" s="554"/>
      <c r="AM23" s="40"/>
      <c r="AN23" s="40"/>
      <c r="AO23" s="40"/>
      <c r="AP23" s="40"/>
      <c r="AQ23" s="40"/>
      <c r="AR23" s="40"/>
      <c r="AS23" s="40"/>
      <c r="AT23" s="40"/>
      <c r="AU23" s="40"/>
      <c r="AV23" s="40"/>
      <c r="AW23" s="40"/>
      <c r="AX23" s="40"/>
    </row>
    <row r="24" spans="1:50" ht="30" customHeight="1" x14ac:dyDescent="0.25">
      <c r="A24" s="555" t="s">
        <v>497</v>
      </c>
      <c r="B24" s="555"/>
      <c r="C24" s="555"/>
      <c r="D24" s="555"/>
      <c r="E24" s="555"/>
      <c r="F24" s="556" t="s">
        <v>499</v>
      </c>
      <c r="G24" s="556"/>
      <c r="H24" s="556"/>
      <c r="I24" s="556"/>
      <c r="J24" s="556"/>
      <c r="K24" s="556"/>
      <c r="L24" s="556"/>
      <c r="M24" s="556"/>
      <c r="N24" s="556"/>
      <c r="O24" s="556"/>
      <c r="P24" s="556"/>
      <c r="Q24" s="556"/>
      <c r="R24" s="556"/>
      <c r="S24" s="556"/>
      <c r="T24" s="556"/>
      <c r="U24" s="556"/>
      <c r="V24" s="556"/>
      <c r="W24" s="556"/>
      <c r="X24" s="556"/>
      <c r="Y24" s="556"/>
      <c r="Z24" s="556"/>
      <c r="AA24" s="556"/>
      <c r="AB24" s="556"/>
      <c r="AC24" s="556"/>
      <c r="AD24" s="556"/>
      <c r="AE24" s="556"/>
      <c r="AF24" s="556"/>
      <c r="AG24" s="556"/>
      <c r="AH24" s="556"/>
      <c r="AI24" s="556"/>
      <c r="AJ24" s="556"/>
      <c r="AK24" s="556"/>
      <c r="AL24" s="556"/>
      <c r="AM24" s="40"/>
      <c r="AN24" s="40"/>
      <c r="AO24" s="40"/>
      <c r="AP24" s="40"/>
      <c r="AQ24" s="40"/>
      <c r="AR24" s="40"/>
      <c r="AS24" s="40"/>
      <c r="AT24" s="40"/>
      <c r="AU24" s="40"/>
      <c r="AV24" s="40"/>
      <c r="AW24" s="40"/>
      <c r="AX24" s="40"/>
    </row>
    <row r="25" spans="1:50" ht="30" customHeight="1" x14ac:dyDescent="0.25">
      <c r="A25" s="557" t="s">
        <v>498</v>
      </c>
      <c r="B25" s="557"/>
      <c r="C25" s="557"/>
      <c r="D25" s="557"/>
      <c r="E25" s="557"/>
      <c r="F25" s="557" t="s">
        <v>515</v>
      </c>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557"/>
      <c r="AJ25" s="557"/>
      <c r="AK25" s="557"/>
      <c r="AL25" s="557"/>
      <c r="AM25" s="40"/>
      <c r="AN25" s="40"/>
      <c r="AO25" s="40"/>
      <c r="AP25" s="40"/>
      <c r="AQ25" s="40"/>
      <c r="AR25" s="40"/>
      <c r="AS25" s="40"/>
      <c r="AT25" s="40"/>
      <c r="AU25" s="40"/>
      <c r="AV25" s="40"/>
      <c r="AW25" s="40"/>
      <c r="AX25" s="40"/>
    </row>
    <row r="26" spans="1:50" ht="31.5" x14ac:dyDescent="0.25">
      <c r="A26" s="507" t="s">
        <v>453</v>
      </c>
      <c r="B26" s="508"/>
      <c r="C26" s="508"/>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9"/>
      <c r="AM26" s="40"/>
      <c r="AN26" s="40"/>
      <c r="AO26" s="40"/>
      <c r="AP26" s="40"/>
      <c r="AQ26" s="40"/>
      <c r="AR26" s="40"/>
      <c r="AS26" s="40"/>
      <c r="AT26" s="40"/>
      <c r="AU26" s="40"/>
      <c r="AV26" s="40"/>
      <c r="AW26" s="40"/>
      <c r="AX26" s="40"/>
    </row>
    <row r="27" spans="1:50" ht="15" customHeight="1" x14ac:dyDescent="0.25">
      <c r="A27" s="510" t="s">
        <v>214</v>
      </c>
      <c r="B27" s="511"/>
      <c r="C27" s="511"/>
      <c r="D27" s="511"/>
      <c r="E27" s="512"/>
      <c r="F27" s="510" t="s">
        <v>228</v>
      </c>
      <c r="G27" s="511"/>
      <c r="H27" s="511"/>
      <c r="I27" s="511"/>
      <c r="J27" s="511"/>
      <c r="K27" s="511"/>
      <c r="L27" s="511"/>
      <c r="M27" s="511"/>
      <c r="N27" s="511"/>
      <c r="O27" s="511"/>
      <c r="P27" s="511"/>
      <c r="Q27" s="511"/>
      <c r="R27" s="511"/>
      <c r="S27" s="511"/>
      <c r="T27" s="511"/>
      <c r="U27" s="511"/>
      <c r="V27" s="511"/>
      <c r="W27" s="511"/>
      <c r="X27" s="511"/>
      <c r="Y27" s="511"/>
      <c r="Z27" s="511"/>
      <c r="AA27" s="511"/>
      <c r="AB27" s="511"/>
      <c r="AC27" s="511"/>
      <c r="AD27" s="511"/>
      <c r="AE27" s="511"/>
      <c r="AF27" s="511"/>
      <c r="AG27" s="511"/>
      <c r="AH27" s="511"/>
      <c r="AI27" s="511"/>
      <c r="AJ27" s="511"/>
      <c r="AK27" s="511"/>
      <c r="AL27" s="512"/>
      <c r="AM27" s="40"/>
      <c r="AN27" s="40"/>
      <c r="AO27" s="40"/>
      <c r="AP27" s="40"/>
      <c r="AQ27" s="40"/>
      <c r="AR27" s="40"/>
      <c r="AS27" s="40"/>
      <c r="AT27" s="40"/>
      <c r="AU27" s="40"/>
      <c r="AV27" s="40"/>
      <c r="AW27" s="40"/>
      <c r="AX27" s="40"/>
    </row>
    <row r="28" spans="1:50" ht="15" customHeight="1" x14ac:dyDescent="0.25">
      <c r="A28" s="510" t="s">
        <v>216</v>
      </c>
      <c r="B28" s="511"/>
      <c r="C28" s="511"/>
      <c r="D28" s="511"/>
      <c r="E28" s="512"/>
      <c r="F28" s="516" t="s">
        <v>229</v>
      </c>
      <c r="G28" s="517"/>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8"/>
      <c r="AM28" s="40"/>
      <c r="AN28" s="40"/>
      <c r="AO28" s="40"/>
      <c r="AP28" s="40"/>
      <c r="AQ28" s="40"/>
      <c r="AR28" s="40"/>
      <c r="AS28" s="40"/>
      <c r="AT28" s="40"/>
      <c r="AU28" s="40"/>
      <c r="AV28" s="40"/>
      <c r="AW28" s="40"/>
      <c r="AX28" s="40"/>
    </row>
    <row r="29" spans="1:50" ht="15" customHeight="1" x14ac:dyDescent="0.25">
      <c r="A29" s="510" t="s">
        <v>252</v>
      </c>
      <c r="B29" s="511"/>
      <c r="C29" s="511"/>
      <c r="D29" s="511"/>
      <c r="E29" s="512"/>
      <c r="F29" s="510" t="s">
        <v>253</v>
      </c>
      <c r="G29" s="511"/>
      <c r="H29" s="511"/>
      <c r="I29" s="511"/>
      <c r="J29" s="511"/>
      <c r="K29" s="511"/>
      <c r="L29" s="511"/>
      <c r="M29" s="511"/>
      <c r="N29" s="511"/>
      <c r="O29" s="511"/>
      <c r="P29" s="511"/>
      <c r="Q29" s="511"/>
      <c r="R29" s="511"/>
      <c r="S29" s="511"/>
      <c r="T29" s="511"/>
      <c r="U29" s="511"/>
      <c r="V29" s="511"/>
      <c r="W29" s="511"/>
      <c r="X29" s="511"/>
      <c r="Y29" s="511"/>
      <c r="Z29" s="511"/>
      <c r="AA29" s="511"/>
      <c r="AB29" s="511"/>
      <c r="AC29" s="511"/>
      <c r="AD29" s="511"/>
      <c r="AE29" s="511"/>
      <c r="AF29" s="511"/>
      <c r="AG29" s="511"/>
      <c r="AH29" s="511"/>
      <c r="AI29" s="511"/>
      <c r="AJ29" s="511"/>
      <c r="AK29" s="511"/>
      <c r="AL29" s="512"/>
      <c r="AM29" s="40"/>
      <c r="AN29" s="40"/>
      <c r="AO29" s="40"/>
      <c r="AP29" s="40"/>
      <c r="AQ29" s="40"/>
      <c r="AR29" s="40"/>
      <c r="AS29" s="40"/>
      <c r="AT29" s="40"/>
      <c r="AU29" s="40"/>
      <c r="AV29" s="40"/>
      <c r="AW29" s="40"/>
      <c r="AX29" s="40"/>
    </row>
    <row r="30" spans="1:50" ht="30" customHeight="1" x14ac:dyDescent="0.25">
      <c r="A30" s="510" t="s">
        <v>254</v>
      </c>
      <c r="B30" s="511"/>
      <c r="C30" s="511"/>
      <c r="D30" s="511"/>
      <c r="E30" s="512"/>
      <c r="F30" s="516" t="s">
        <v>255</v>
      </c>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8"/>
      <c r="AM30" s="40"/>
      <c r="AN30" s="40"/>
      <c r="AO30" s="40"/>
      <c r="AP30" s="40"/>
      <c r="AQ30" s="40"/>
      <c r="AR30" s="40"/>
      <c r="AS30" s="40"/>
      <c r="AT30" s="40"/>
      <c r="AU30" s="40"/>
      <c r="AV30" s="40"/>
      <c r="AW30" s="40"/>
      <c r="AX30" s="40"/>
    </row>
    <row r="31" spans="1:50" ht="30" customHeight="1" x14ac:dyDescent="0.25">
      <c r="A31" s="510" t="s">
        <v>234</v>
      </c>
      <c r="B31" s="511"/>
      <c r="C31" s="511"/>
      <c r="D31" s="511"/>
      <c r="E31" s="512"/>
      <c r="F31" s="510" t="s">
        <v>256</v>
      </c>
      <c r="G31" s="511"/>
      <c r="H31" s="511"/>
      <c r="I31" s="511"/>
      <c r="J31" s="511"/>
      <c r="K31" s="511"/>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2"/>
      <c r="AM31" s="40"/>
      <c r="AN31" s="40"/>
      <c r="AO31" s="40"/>
      <c r="AP31" s="40"/>
      <c r="AQ31" s="40"/>
      <c r="AR31" s="40"/>
      <c r="AS31" s="40"/>
      <c r="AT31" s="40"/>
      <c r="AU31" s="40"/>
      <c r="AV31" s="40"/>
      <c r="AW31" s="40"/>
      <c r="AX31" s="40"/>
    </row>
    <row r="32" spans="1:50" ht="30" customHeight="1" x14ac:dyDescent="0.25">
      <c r="A32" s="510" t="s">
        <v>260</v>
      </c>
      <c r="B32" s="511"/>
      <c r="C32" s="511"/>
      <c r="D32" s="511"/>
      <c r="E32" s="512"/>
      <c r="F32" s="516" t="s">
        <v>257</v>
      </c>
      <c r="G32" s="517"/>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8"/>
      <c r="AM32" s="40"/>
      <c r="AN32" s="40"/>
      <c r="AO32" s="40"/>
      <c r="AP32" s="40"/>
      <c r="AQ32" s="40"/>
      <c r="AR32" s="40"/>
      <c r="AS32" s="40"/>
      <c r="AT32" s="40"/>
      <c r="AU32" s="40"/>
      <c r="AV32" s="40"/>
      <c r="AW32" s="40"/>
      <c r="AX32" s="40"/>
    </row>
    <row r="33" spans="1:50" ht="60" customHeight="1" x14ac:dyDescent="0.25">
      <c r="A33" s="510" t="s">
        <v>261</v>
      </c>
      <c r="B33" s="511"/>
      <c r="C33" s="511"/>
      <c r="D33" s="511"/>
      <c r="E33" s="512"/>
      <c r="F33" s="510" t="s">
        <v>513</v>
      </c>
      <c r="G33" s="511"/>
      <c r="H33" s="511"/>
      <c r="I33" s="511"/>
      <c r="J33" s="511"/>
      <c r="K33" s="511"/>
      <c r="L33" s="511"/>
      <c r="M33" s="511"/>
      <c r="N33" s="511"/>
      <c r="O33" s="511"/>
      <c r="P33" s="511"/>
      <c r="Q33" s="511"/>
      <c r="R33" s="511"/>
      <c r="S33" s="511"/>
      <c r="T33" s="511"/>
      <c r="U33" s="511"/>
      <c r="V33" s="511"/>
      <c r="W33" s="511"/>
      <c r="X33" s="511"/>
      <c r="Y33" s="511"/>
      <c r="Z33" s="511"/>
      <c r="AA33" s="511"/>
      <c r="AB33" s="511"/>
      <c r="AC33" s="511"/>
      <c r="AD33" s="511"/>
      <c r="AE33" s="511"/>
      <c r="AF33" s="511"/>
      <c r="AG33" s="511"/>
      <c r="AH33" s="511"/>
      <c r="AI33" s="511"/>
      <c r="AJ33" s="511"/>
      <c r="AK33" s="511"/>
      <c r="AL33" s="512"/>
      <c r="AM33" s="40"/>
      <c r="AN33" s="40"/>
      <c r="AO33" s="40"/>
      <c r="AP33" s="40"/>
      <c r="AQ33" s="40"/>
      <c r="AR33" s="40"/>
      <c r="AS33" s="40"/>
      <c r="AT33" s="40"/>
      <c r="AU33" s="40"/>
      <c r="AV33" s="40"/>
      <c r="AW33" s="40"/>
      <c r="AX33" s="40"/>
    </row>
    <row r="34" spans="1:50" ht="15" customHeight="1" x14ac:dyDescent="0.25">
      <c r="A34" s="521" t="s">
        <v>262</v>
      </c>
      <c r="B34" s="522"/>
      <c r="C34" s="522"/>
      <c r="D34" s="522"/>
      <c r="E34" s="523"/>
      <c r="F34" s="519" t="s">
        <v>264</v>
      </c>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c r="AE34" s="520"/>
      <c r="AF34" s="520"/>
      <c r="AG34" s="520"/>
      <c r="AH34" s="520"/>
      <c r="AI34" s="520"/>
      <c r="AJ34" s="520"/>
      <c r="AK34" s="520"/>
      <c r="AL34" s="520"/>
      <c r="AM34" s="40"/>
      <c r="AN34" s="40"/>
      <c r="AO34" s="40"/>
      <c r="AP34" s="40"/>
      <c r="AQ34" s="40"/>
      <c r="AR34" s="40"/>
      <c r="AS34" s="40"/>
      <c r="AT34" s="40"/>
      <c r="AU34" s="40"/>
      <c r="AV34" s="40"/>
      <c r="AW34" s="40"/>
      <c r="AX34" s="40"/>
    </row>
    <row r="35" spans="1:50" ht="15" customHeight="1" x14ac:dyDescent="0.25">
      <c r="A35" s="521" t="s">
        <v>263</v>
      </c>
      <c r="B35" s="522"/>
      <c r="C35" s="522"/>
      <c r="D35" s="522"/>
      <c r="E35" s="523"/>
      <c r="F35" s="521" t="s">
        <v>265</v>
      </c>
      <c r="G35" s="522"/>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40"/>
      <c r="AN35" s="40"/>
      <c r="AO35" s="40"/>
      <c r="AP35" s="40"/>
      <c r="AQ35" s="40"/>
      <c r="AR35" s="40"/>
      <c r="AS35" s="40"/>
      <c r="AT35" s="40"/>
      <c r="AU35" s="40"/>
      <c r="AV35" s="40"/>
      <c r="AW35" s="40"/>
      <c r="AX35" s="40"/>
    </row>
    <row r="36" spans="1:50" ht="15" customHeight="1" x14ac:dyDescent="0.25">
      <c r="A36" s="521" t="s">
        <v>266</v>
      </c>
      <c r="B36" s="522"/>
      <c r="C36" s="522"/>
      <c r="D36" s="522"/>
      <c r="E36" s="523"/>
      <c r="F36" s="521" t="s">
        <v>500</v>
      </c>
      <c r="G36" s="522"/>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40"/>
      <c r="AN36" s="40"/>
      <c r="AO36" s="40"/>
      <c r="AP36" s="40"/>
      <c r="AQ36" s="40"/>
      <c r="AR36" s="40"/>
      <c r="AS36" s="40"/>
      <c r="AT36" s="40"/>
      <c r="AU36" s="40"/>
      <c r="AV36" s="40"/>
      <c r="AW36" s="40"/>
      <c r="AX36" s="40"/>
    </row>
    <row r="37" spans="1:50" ht="15" customHeight="1" x14ac:dyDescent="0.25">
      <c r="A37" s="521" t="s">
        <v>268</v>
      </c>
      <c r="B37" s="522"/>
      <c r="C37" s="522"/>
      <c r="D37" s="522"/>
      <c r="E37" s="523"/>
      <c r="F37" s="519" t="s">
        <v>267</v>
      </c>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0"/>
      <c r="AH37" s="520"/>
      <c r="AI37" s="520"/>
      <c r="AJ37" s="520"/>
      <c r="AK37" s="520"/>
      <c r="AL37" s="520"/>
      <c r="AM37" s="40"/>
      <c r="AN37" s="40"/>
      <c r="AO37" s="40"/>
      <c r="AP37" s="40"/>
      <c r="AQ37" s="40"/>
      <c r="AR37" s="40"/>
      <c r="AS37" s="40"/>
      <c r="AT37" s="40"/>
      <c r="AU37" s="40"/>
      <c r="AV37" s="40"/>
      <c r="AW37" s="40"/>
      <c r="AX37" s="40"/>
    </row>
    <row r="38" spans="1:50" ht="15" customHeight="1" x14ac:dyDescent="0.25">
      <c r="A38" s="521" t="s">
        <v>269</v>
      </c>
      <c r="B38" s="522"/>
      <c r="C38" s="522"/>
      <c r="D38" s="522"/>
      <c r="E38" s="523"/>
      <c r="F38" s="519" t="s">
        <v>512</v>
      </c>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c r="AE38" s="520"/>
      <c r="AF38" s="520"/>
      <c r="AG38" s="520"/>
      <c r="AH38" s="520"/>
      <c r="AI38" s="520"/>
      <c r="AJ38" s="520"/>
      <c r="AK38" s="520"/>
      <c r="AL38" s="520"/>
      <c r="AM38" s="40"/>
      <c r="AN38" s="40"/>
      <c r="AO38" s="40"/>
      <c r="AP38" s="40"/>
      <c r="AQ38" s="40"/>
      <c r="AR38" s="40"/>
      <c r="AS38" s="40"/>
      <c r="AT38" s="40"/>
      <c r="AU38" s="40"/>
      <c r="AV38" s="40"/>
      <c r="AW38" s="40"/>
      <c r="AX38" s="40"/>
    </row>
    <row r="39" spans="1:50" x14ac:dyDescent="0.25">
      <c r="A39" s="513" t="s">
        <v>246</v>
      </c>
      <c r="B39" s="514"/>
      <c r="C39" s="514"/>
      <c r="D39" s="514"/>
      <c r="E39" s="515"/>
      <c r="F39" s="513" t="s">
        <v>501</v>
      </c>
      <c r="G39" s="514"/>
      <c r="H39" s="514"/>
      <c r="I39" s="514"/>
      <c r="J39" s="514"/>
      <c r="K39" s="514"/>
      <c r="L39" s="514"/>
      <c r="M39" s="514"/>
      <c r="N39" s="514"/>
      <c r="O39" s="514"/>
      <c r="P39" s="514"/>
      <c r="Q39" s="514"/>
      <c r="R39" s="514"/>
      <c r="S39" s="514"/>
      <c r="T39" s="514"/>
      <c r="U39" s="514"/>
      <c r="V39" s="514"/>
      <c r="W39" s="514"/>
      <c r="X39" s="514"/>
      <c r="Y39" s="514"/>
      <c r="Z39" s="514"/>
      <c r="AA39" s="514"/>
      <c r="AB39" s="514"/>
      <c r="AC39" s="514"/>
      <c r="AD39" s="514"/>
      <c r="AE39" s="514"/>
      <c r="AF39" s="514"/>
      <c r="AG39" s="514"/>
      <c r="AH39" s="514"/>
      <c r="AI39" s="514"/>
      <c r="AJ39" s="514"/>
      <c r="AK39" s="514"/>
      <c r="AL39" s="514"/>
      <c r="AM39" s="40"/>
      <c r="AN39" s="40"/>
      <c r="AO39" s="40"/>
      <c r="AP39" s="40"/>
      <c r="AQ39" s="40"/>
      <c r="AR39" s="40"/>
      <c r="AS39" s="40"/>
      <c r="AT39" s="40"/>
      <c r="AU39" s="40"/>
      <c r="AV39" s="40"/>
      <c r="AW39" s="40"/>
      <c r="AX39" s="40"/>
    </row>
    <row r="40" spans="1:50" x14ac:dyDescent="0.25">
      <c r="A40" s="521" t="s">
        <v>279</v>
      </c>
      <c r="B40" s="522"/>
      <c r="C40" s="522"/>
      <c r="D40" s="522"/>
      <c r="E40" s="523"/>
      <c r="F40" s="519" t="s">
        <v>511</v>
      </c>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c r="AE40" s="520"/>
      <c r="AF40" s="520"/>
      <c r="AG40" s="520"/>
      <c r="AH40" s="520"/>
      <c r="AI40" s="520"/>
      <c r="AJ40" s="520"/>
      <c r="AK40" s="520"/>
      <c r="AL40" s="520"/>
      <c r="AM40" s="40"/>
      <c r="AN40" s="40"/>
      <c r="AO40" s="40"/>
      <c r="AP40" s="40"/>
      <c r="AQ40" s="40"/>
      <c r="AR40" s="40"/>
      <c r="AS40" s="40"/>
      <c r="AT40" s="40"/>
      <c r="AU40" s="40"/>
      <c r="AV40" s="40"/>
      <c r="AW40" s="40"/>
      <c r="AX40" s="40"/>
    </row>
    <row r="41" spans="1:50" ht="28.5" x14ac:dyDescent="0.25">
      <c r="A41" s="594" t="s">
        <v>454</v>
      </c>
      <c r="B41" s="594"/>
      <c r="C41" s="594"/>
      <c r="D41" s="594"/>
      <c r="E41" s="594"/>
      <c r="F41" s="594"/>
      <c r="G41" s="594"/>
      <c r="H41" s="594"/>
      <c r="I41" s="594"/>
      <c r="J41" s="594"/>
      <c r="K41" s="594"/>
      <c r="L41" s="594"/>
      <c r="M41" s="594"/>
      <c r="N41" s="594"/>
      <c r="O41" s="594"/>
      <c r="P41" s="594"/>
      <c r="Q41" s="594"/>
      <c r="R41" s="594"/>
      <c r="S41" s="594"/>
      <c r="T41" s="594"/>
      <c r="U41" s="594"/>
      <c r="V41" s="594"/>
      <c r="W41" s="594"/>
      <c r="X41" s="594"/>
      <c r="Y41" s="594"/>
      <c r="Z41" s="594"/>
      <c r="AA41" s="594"/>
      <c r="AB41" s="594"/>
      <c r="AC41" s="594"/>
      <c r="AD41" s="594"/>
      <c r="AE41" s="594"/>
      <c r="AF41" s="594"/>
      <c r="AG41" s="594"/>
      <c r="AH41" s="594"/>
      <c r="AI41" s="594"/>
      <c r="AJ41" s="594"/>
      <c r="AK41" s="594"/>
      <c r="AL41" s="594"/>
      <c r="AM41" s="40"/>
      <c r="AN41" s="40"/>
      <c r="AO41" s="40"/>
      <c r="AP41" s="40"/>
      <c r="AQ41" s="40"/>
      <c r="AR41" s="40"/>
      <c r="AS41" s="40"/>
      <c r="AT41" s="40"/>
      <c r="AU41" s="40"/>
      <c r="AV41" s="40"/>
      <c r="AW41" s="40"/>
      <c r="AX41" s="40"/>
    </row>
    <row r="42" spans="1:50" ht="15" customHeight="1" x14ac:dyDescent="0.25">
      <c r="A42" s="548" t="s">
        <v>227</v>
      </c>
      <c r="B42" s="549"/>
      <c r="C42" s="549"/>
      <c r="D42" s="549"/>
      <c r="E42" s="550"/>
      <c r="F42" s="548" t="s">
        <v>228</v>
      </c>
      <c r="G42" s="549"/>
      <c r="H42" s="549"/>
      <c r="I42" s="549"/>
      <c r="J42" s="549"/>
      <c r="K42" s="549"/>
      <c r="L42" s="549"/>
      <c r="M42" s="549"/>
      <c r="N42" s="549"/>
      <c r="O42" s="549"/>
      <c r="P42" s="549"/>
      <c r="Q42" s="549"/>
      <c r="R42" s="549"/>
      <c r="S42" s="549"/>
      <c r="T42" s="549"/>
      <c r="U42" s="549"/>
      <c r="V42" s="549"/>
      <c r="W42" s="549"/>
      <c r="X42" s="549"/>
      <c r="Y42" s="549"/>
      <c r="Z42" s="549"/>
      <c r="AA42" s="549"/>
      <c r="AB42" s="549"/>
      <c r="AC42" s="549"/>
      <c r="AD42" s="549"/>
      <c r="AE42" s="549"/>
      <c r="AF42" s="549"/>
      <c r="AG42" s="549"/>
      <c r="AH42" s="549"/>
      <c r="AI42" s="549"/>
      <c r="AJ42" s="549"/>
      <c r="AK42" s="549"/>
      <c r="AL42" s="550"/>
      <c r="AM42" s="40"/>
      <c r="AN42" s="40"/>
      <c r="AO42" s="40"/>
      <c r="AP42" s="40"/>
      <c r="AQ42" s="40"/>
      <c r="AR42" s="40"/>
      <c r="AS42" s="40"/>
      <c r="AT42" s="40"/>
      <c r="AU42" s="40"/>
      <c r="AV42" s="40"/>
      <c r="AW42" s="40"/>
      <c r="AX42" s="40"/>
    </row>
    <row r="43" spans="1:50" ht="15" customHeight="1" x14ac:dyDescent="0.25">
      <c r="A43" s="548" t="s">
        <v>216</v>
      </c>
      <c r="B43" s="549"/>
      <c r="C43" s="549"/>
      <c r="D43" s="549"/>
      <c r="E43" s="550"/>
      <c r="F43" s="548" t="s">
        <v>229</v>
      </c>
      <c r="G43" s="549"/>
      <c r="H43" s="549"/>
      <c r="I43" s="549"/>
      <c r="J43" s="549"/>
      <c r="K43" s="549"/>
      <c r="L43" s="549"/>
      <c r="M43" s="549"/>
      <c r="N43" s="549"/>
      <c r="O43" s="549"/>
      <c r="P43" s="549"/>
      <c r="Q43" s="549"/>
      <c r="R43" s="549"/>
      <c r="S43" s="549"/>
      <c r="T43" s="549"/>
      <c r="U43" s="549"/>
      <c r="V43" s="549"/>
      <c r="W43" s="549"/>
      <c r="X43" s="549"/>
      <c r="Y43" s="549"/>
      <c r="Z43" s="549"/>
      <c r="AA43" s="549"/>
      <c r="AB43" s="549"/>
      <c r="AC43" s="549"/>
      <c r="AD43" s="549"/>
      <c r="AE43" s="549"/>
      <c r="AF43" s="549"/>
      <c r="AG43" s="549"/>
      <c r="AH43" s="549"/>
      <c r="AI43" s="549"/>
      <c r="AJ43" s="549"/>
      <c r="AK43" s="549"/>
      <c r="AL43" s="550"/>
      <c r="AM43" s="40"/>
      <c r="AN43" s="40"/>
      <c r="AO43" s="40"/>
      <c r="AP43" s="40"/>
      <c r="AQ43" s="40"/>
      <c r="AR43" s="40"/>
      <c r="AS43" s="40"/>
      <c r="AT43" s="40"/>
      <c r="AU43" s="40"/>
      <c r="AV43" s="40"/>
      <c r="AW43" s="40"/>
      <c r="AX43" s="40"/>
    </row>
    <row r="44" spans="1:50" ht="15" customHeight="1" x14ac:dyDescent="0.25">
      <c r="A44" s="548" t="s">
        <v>230</v>
      </c>
      <c r="B44" s="549"/>
      <c r="C44" s="549"/>
      <c r="D44" s="549"/>
      <c r="E44" s="550"/>
      <c r="F44" s="548" t="s">
        <v>231</v>
      </c>
      <c r="G44" s="549"/>
      <c r="H44" s="549"/>
      <c r="I44" s="549"/>
      <c r="J44" s="549"/>
      <c r="K44" s="549"/>
      <c r="L44" s="549"/>
      <c r="M44" s="549"/>
      <c r="N44" s="549"/>
      <c r="O44" s="549"/>
      <c r="P44" s="549"/>
      <c r="Q44" s="549"/>
      <c r="R44" s="549"/>
      <c r="S44" s="549"/>
      <c r="T44" s="549"/>
      <c r="U44" s="549"/>
      <c r="V44" s="549"/>
      <c r="W44" s="549"/>
      <c r="X44" s="549"/>
      <c r="Y44" s="549"/>
      <c r="Z44" s="549"/>
      <c r="AA44" s="549"/>
      <c r="AB44" s="549"/>
      <c r="AC44" s="549"/>
      <c r="AD44" s="549"/>
      <c r="AE44" s="549"/>
      <c r="AF44" s="549"/>
      <c r="AG44" s="549"/>
      <c r="AH44" s="549"/>
      <c r="AI44" s="549"/>
      <c r="AJ44" s="549"/>
      <c r="AK44" s="549"/>
      <c r="AL44" s="550"/>
      <c r="AM44" s="40"/>
      <c r="AN44" s="40"/>
      <c r="AO44" s="40"/>
      <c r="AP44" s="40"/>
      <c r="AQ44" s="40"/>
      <c r="AR44" s="40"/>
      <c r="AS44" s="40"/>
      <c r="AT44" s="40"/>
      <c r="AU44" s="40"/>
      <c r="AV44" s="40"/>
      <c r="AW44" s="40"/>
      <c r="AX44" s="40"/>
    </row>
    <row r="45" spans="1:50" ht="30" customHeight="1" x14ac:dyDescent="0.25">
      <c r="A45" s="548" t="s">
        <v>232</v>
      </c>
      <c r="B45" s="549"/>
      <c r="C45" s="549"/>
      <c r="D45" s="549"/>
      <c r="E45" s="550"/>
      <c r="F45" s="548" t="s">
        <v>233</v>
      </c>
      <c r="G45" s="549"/>
      <c r="H45" s="549"/>
      <c r="I45" s="549"/>
      <c r="J45" s="549"/>
      <c r="K45" s="549"/>
      <c r="L45" s="549"/>
      <c r="M45" s="549"/>
      <c r="N45" s="549"/>
      <c r="O45" s="549"/>
      <c r="P45" s="549"/>
      <c r="Q45" s="549"/>
      <c r="R45" s="549"/>
      <c r="S45" s="549"/>
      <c r="T45" s="549"/>
      <c r="U45" s="549"/>
      <c r="V45" s="549"/>
      <c r="W45" s="549"/>
      <c r="X45" s="549"/>
      <c r="Y45" s="549"/>
      <c r="Z45" s="549"/>
      <c r="AA45" s="549"/>
      <c r="AB45" s="549"/>
      <c r="AC45" s="549"/>
      <c r="AD45" s="549"/>
      <c r="AE45" s="549"/>
      <c r="AF45" s="549"/>
      <c r="AG45" s="549"/>
      <c r="AH45" s="549"/>
      <c r="AI45" s="549"/>
      <c r="AJ45" s="549"/>
      <c r="AK45" s="549"/>
      <c r="AL45" s="550"/>
      <c r="AM45" s="40"/>
      <c r="AN45" s="40"/>
      <c r="AO45" s="40"/>
      <c r="AP45" s="40"/>
      <c r="AQ45" s="40"/>
      <c r="AR45" s="40"/>
      <c r="AS45" s="40"/>
      <c r="AT45" s="40"/>
      <c r="AU45" s="40"/>
      <c r="AV45" s="40"/>
      <c r="AW45" s="40"/>
      <c r="AX45" s="40"/>
    </row>
    <row r="46" spans="1:50" ht="30" customHeight="1" x14ac:dyDescent="0.25">
      <c r="A46" s="548" t="s">
        <v>234</v>
      </c>
      <c r="B46" s="549"/>
      <c r="C46" s="549"/>
      <c r="D46" s="549"/>
      <c r="E46" s="550"/>
      <c r="F46" s="548" t="s">
        <v>235</v>
      </c>
      <c r="G46" s="549"/>
      <c r="H46" s="549"/>
      <c r="I46" s="549"/>
      <c r="J46" s="549"/>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49"/>
      <c r="AH46" s="549"/>
      <c r="AI46" s="549"/>
      <c r="AJ46" s="549"/>
      <c r="AK46" s="549"/>
      <c r="AL46" s="550"/>
      <c r="AM46" s="40"/>
      <c r="AN46" s="40"/>
      <c r="AO46" s="40"/>
      <c r="AP46" s="40"/>
      <c r="AQ46" s="40"/>
      <c r="AR46" s="40"/>
      <c r="AS46" s="40"/>
      <c r="AT46" s="40"/>
      <c r="AU46" s="40"/>
      <c r="AV46" s="40"/>
      <c r="AW46" s="40"/>
      <c r="AX46" s="40"/>
    </row>
    <row r="47" spans="1:50" ht="30" customHeight="1" x14ac:dyDescent="0.25">
      <c r="A47" s="548" t="s">
        <v>236</v>
      </c>
      <c r="B47" s="549"/>
      <c r="C47" s="549"/>
      <c r="D47" s="549"/>
      <c r="E47" s="550"/>
      <c r="F47" s="548" t="s">
        <v>237</v>
      </c>
      <c r="G47" s="549"/>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49"/>
      <c r="AK47" s="549"/>
      <c r="AL47" s="550"/>
      <c r="AM47" s="40"/>
      <c r="AN47" s="40"/>
      <c r="AO47" s="40"/>
      <c r="AP47" s="40"/>
      <c r="AQ47" s="40"/>
      <c r="AR47" s="40"/>
      <c r="AS47" s="40"/>
      <c r="AT47" s="40"/>
      <c r="AU47" s="40"/>
      <c r="AV47" s="40"/>
      <c r="AW47" s="40"/>
      <c r="AX47" s="40"/>
    </row>
    <row r="48" spans="1:50" ht="30" customHeight="1" x14ac:dyDescent="0.25">
      <c r="A48" s="548" t="s">
        <v>238</v>
      </c>
      <c r="B48" s="549"/>
      <c r="C48" s="549"/>
      <c r="D48" s="549"/>
      <c r="E48" s="550"/>
      <c r="F48" s="548" t="s">
        <v>583</v>
      </c>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50"/>
      <c r="AM48" s="40"/>
      <c r="AN48" s="40"/>
      <c r="AO48" s="40"/>
      <c r="AP48" s="40"/>
      <c r="AQ48" s="40"/>
      <c r="AR48" s="40"/>
      <c r="AS48" s="40"/>
      <c r="AT48" s="40"/>
      <c r="AU48" s="40"/>
      <c r="AV48" s="40"/>
      <c r="AW48" s="40"/>
      <c r="AX48" s="40"/>
    </row>
    <row r="49" spans="1:72" ht="60" customHeight="1" x14ac:dyDescent="0.25">
      <c r="A49" s="551" t="s">
        <v>239</v>
      </c>
      <c r="B49" s="552"/>
      <c r="C49" s="552"/>
      <c r="D49" s="552"/>
      <c r="E49" s="553"/>
      <c r="F49" s="551" t="s">
        <v>582</v>
      </c>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c r="AK49" s="552"/>
      <c r="AL49" s="553"/>
      <c r="AM49" s="40"/>
      <c r="AN49" s="40"/>
      <c r="AO49" s="40"/>
      <c r="AP49" s="40"/>
      <c r="AQ49" s="40"/>
      <c r="AR49" s="40"/>
      <c r="AS49" s="40"/>
      <c r="AT49" s="40"/>
      <c r="AU49" s="40"/>
      <c r="AV49" s="40"/>
      <c r="AW49" s="40"/>
      <c r="AX49" s="40"/>
    </row>
    <row r="50" spans="1:72" ht="15" customHeight="1" x14ac:dyDescent="0.25">
      <c r="A50" s="545" t="s">
        <v>240</v>
      </c>
      <c r="B50" s="546"/>
      <c r="C50" s="546"/>
      <c r="D50" s="546"/>
      <c r="E50" s="547"/>
      <c r="F50" s="545" t="s">
        <v>274</v>
      </c>
      <c r="G50" s="546"/>
      <c r="H50" s="546"/>
      <c r="I50" s="546"/>
      <c r="J50" s="546"/>
      <c r="K50" s="546"/>
      <c r="L50" s="546"/>
      <c r="M50" s="546"/>
      <c r="N50" s="546"/>
      <c r="O50" s="546"/>
      <c r="P50" s="546"/>
      <c r="Q50" s="546"/>
      <c r="R50" s="546"/>
      <c r="S50" s="546"/>
      <c r="T50" s="546"/>
      <c r="U50" s="546"/>
      <c r="V50" s="546"/>
      <c r="W50" s="546"/>
      <c r="X50" s="546"/>
      <c r="Y50" s="546"/>
      <c r="Z50" s="546"/>
      <c r="AA50" s="546"/>
      <c r="AB50" s="546"/>
      <c r="AC50" s="546"/>
      <c r="AD50" s="546"/>
      <c r="AE50" s="546"/>
      <c r="AF50" s="546"/>
      <c r="AG50" s="546"/>
      <c r="AH50" s="546"/>
      <c r="AI50" s="546"/>
      <c r="AJ50" s="546"/>
      <c r="AK50" s="546"/>
      <c r="AL50" s="547"/>
      <c r="AM50" s="40"/>
      <c r="AN50" s="40"/>
      <c r="AO50" s="40"/>
      <c r="AP50" s="40"/>
      <c r="AQ50" s="40"/>
      <c r="AR50" s="40"/>
      <c r="AS50" s="40"/>
      <c r="AT50" s="40"/>
      <c r="AU50" s="40"/>
      <c r="AV50" s="40"/>
      <c r="AW50" s="40"/>
      <c r="AX50" s="40"/>
    </row>
    <row r="51" spans="1:72" x14ac:dyDescent="0.25">
      <c r="A51" s="545" t="s">
        <v>241</v>
      </c>
      <c r="B51" s="546"/>
      <c r="C51" s="546"/>
      <c r="D51" s="546"/>
      <c r="E51" s="547"/>
      <c r="F51" s="545" t="s">
        <v>275</v>
      </c>
      <c r="G51" s="546"/>
      <c r="H51" s="546"/>
      <c r="I51" s="546"/>
      <c r="J51" s="546"/>
      <c r="K51" s="546"/>
      <c r="L51" s="546"/>
      <c r="M51" s="546"/>
      <c r="N51" s="546"/>
      <c r="O51" s="546"/>
      <c r="P51" s="546"/>
      <c r="Q51" s="546"/>
      <c r="R51" s="546"/>
      <c r="S51" s="546"/>
      <c r="T51" s="546"/>
      <c r="U51" s="546"/>
      <c r="V51" s="546"/>
      <c r="W51" s="546"/>
      <c r="X51" s="546"/>
      <c r="Y51" s="546"/>
      <c r="Z51" s="546"/>
      <c r="AA51" s="546"/>
      <c r="AB51" s="546"/>
      <c r="AC51" s="546"/>
      <c r="AD51" s="546"/>
      <c r="AE51" s="546"/>
      <c r="AF51" s="546"/>
      <c r="AG51" s="546"/>
      <c r="AH51" s="546"/>
      <c r="AI51" s="546"/>
      <c r="AJ51" s="546"/>
      <c r="AK51" s="546"/>
      <c r="AL51" s="547"/>
      <c r="AM51" s="40"/>
      <c r="AN51" s="40"/>
      <c r="AO51" s="40"/>
      <c r="AP51" s="40"/>
      <c r="AQ51" s="40"/>
      <c r="AR51" s="40"/>
      <c r="AS51" s="40"/>
      <c r="AT51" s="40"/>
      <c r="AU51" s="40"/>
      <c r="AV51" s="40"/>
      <c r="AW51" s="40"/>
      <c r="AX51" s="40"/>
    </row>
    <row r="52" spans="1:72" x14ac:dyDescent="0.25">
      <c r="A52" s="545" t="s">
        <v>243</v>
      </c>
      <c r="B52" s="546"/>
      <c r="C52" s="546"/>
      <c r="D52" s="546"/>
      <c r="E52" s="547"/>
      <c r="F52" s="545" t="s">
        <v>242</v>
      </c>
      <c r="G52" s="546"/>
      <c r="H52" s="546"/>
      <c r="I52" s="546"/>
      <c r="J52" s="546"/>
      <c r="K52" s="546"/>
      <c r="L52" s="546"/>
      <c r="M52" s="546"/>
      <c r="N52" s="546"/>
      <c r="O52" s="546"/>
      <c r="P52" s="546"/>
      <c r="Q52" s="546"/>
      <c r="R52" s="546"/>
      <c r="S52" s="546"/>
      <c r="T52" s="546"/>
      <c r="U52" s="546"/>
      <c r="V52" s="546"/>
      <c r="W52" s="546"/>
      <c r="X52" s="546"/>
      <c r="Y52" s="546"/>
      <c r="Z52" s="546"/>
      <c r="AA52" s="546"/>
      <c r="AB52" s="546"/>
      <c r="AC52" s="546"/>
      <c r="AD52" s="546"/>
      <c r="AE52" s="546"/>
      <c r="AF52" s="546"/>
      <c r="AG52" s="546"/>
      <c r="AH52" s="546"/>
      <c r="AI52" s="546"/>
      <c r="AJ52" s="546"/>
      <c r="AK52" s="546"/>
      <c r="AL52" s="547"/>
      <c r="AM52" s="40"/>
      <c r="AN52" s="40"/>
      <c r="AO52" s="40"/>
      <c r="AP52" s="40"/>
      <c r="AQ52" s="40"/>
      <c r="AR52" s="40"/>
      <c r="AS52" s="40"/>
      <c r="AT52" s="40"/>
      <c r="AU52" s="40"/>
      <c r="AV52" s="40"/>
      <c r="AW52" s="40"/>
      <c r="AX52" s="40"/>
    </row>
    <row r="53" spans="1:72" x14ac:dyDescent="0.25">
      <c r="A53" s="545" t="s">
        <v>245</v>
      </c>
      <c r="B53" s="546"/>
      <c r="C53" s="546"/>
      <c r="D53" s="546"/>
      <c r="E53" s="547"/>
      <c r="F53" s="545" t="s">
        <v>244</v>
      </c>
      <c r="G53" s="546"/>
      <c r="H53" s="546"/>
      <c r="I53" s="546"/>
      <c r="J53" s="546"/>
      <c r="K53" s="546"/>
      <c r="L53" s="546"/>
      <c r="M53" s="546"/>
      <c r="N53" s="546"/>
      <c r="O53" s="546"/>
      <c r="P53" s="546"/>
      <c r="Q53" s="546"/>
      <c r="R53" s="546"/>
      <c r="S53" s="546"/>
      <c r="T53" s="546"/>
      <c r="U53" s="546"/>
      <c r="V53" s="546"/>
      <c r="W53" s="546"/>
      <c r="X53" s="546"/>
      <c r="Y53" s="546"/>
      <c r="Z53" s="546"/>
      <c r="AA53" s="546"/>
      <c r="AB53" s="546"/>
      <c r="AC53" s="546"/>
      <c r="AD53" s="546"/>
      <c r="AE53" s="546"/>
      <c r="AF53" s="546"/>
      <c r="AG53" s="546"/>
      <c r="AH53" s="546"/>
      <c r="AI53" s="546"/>
      <c r="AJ53" s="546"/>
      <c r="AK53" s="546"/>
      <c r="AL53" s="547"/>
      <c r="AM53" s="40"/>
      <c r="AN53" s="40"/>
      <c r="AO53" s="40"/>
      <c r="AP53" s="40"/>
      <c r="AQ53" s="40"/>
      <c r="AR53" s="40"/>
      <c r="AS53" s="40"/>
      <c r="AT53" s="40"/>
      <c r="AU53" s="40"/>
      <c r="AV53" s="40"/>
      <c r="AW53" s="40"/>
      <c r="AX53" s="40"/>
    </row>
    <row r="54" spans="1:72" x14ac:dyDescent="0.25">
      <c r="A54" s="545" t="s">
        <v>246</v>
      </c>
      <c r="B54" s="546"/>
      <c r="C54" s="546"/>
      <c r="D54" s="546"/>
      <c r="E54" s="547"/>
      <c r="F54" s="545" t="s">
        <v>248</v>
      </c>
      <c r="G54" s="546"/>
      <c r="H54" s="546"/>
      <c r="I54" s="546"/>
      <c r="J54" s="546"/>
      <c r="K54" s="546"/>
      <c r="L54" s="546"/>
      <c r="M54" s="546"/>
      <c r="N54" s="546"/>
      <c r="O54" s="546"/>
      <c r="P54" s="546"/>
      <c r="Q54" s="546"/>
      <c r="R54" s="546"/>
      <c r="S54" s="546"/>
      <c r="T54" s="546"/>
      <c r="U54" s="546"/>
      <c r="V54" s="546"/>
      <c r="W54" s="546"/>
      <c r="X54" s="546"/>
      <c r="Y54" s="546"/>
      <c r="Z54" s="546"/>
      <c r="AA54" s="546"/>
      <c r="AB54" s="546"/>
      <c r="AC54" s="546"/>
      <c r="AD54" s="546"/>
      <c r="AE54" s="546"/>
      <c r="AF54" s="546"/>
      <c r="AG54" s="546"/>
      <c r="AH54" s="546"/>
      <c r="AI54" s="546"/>
      <c r="AJ54" s="546"/>
      <c r="AK54" s="546"/>
      <c r="AL54" s="547"/>
      <c r="AM54" s="40"/>
      <c r="AN54" s="40"/>
      <c r="AO54" s="40"/>
      <c r="AP54" s="40"/>
      <c r="AQ54" s="40"/>
      <c r="AR54" s="40"/>
      <c r="AS54" s="40"/>
      <c r="AT54" s="40"/>
      <c r="AU54" s="40"/>
      <c r="AV54" s="40"/>
      <c r="AW54" s="40"/>
      <c r="AX54" s="40"/>
    </row>
    <row r="55" spans="1:72" x14ac:dyDescent="0.25">
      <c r="A55" s="545" t="s">
        <v>247</v>
      </c>
      <c r="B55" s="546"/>
      <c r="C55" s="546"/>
      <c r="D55" s="546"/>
      <c r="E55" s="547"/>
      <c r="F55" s="545" t="s">
        <v>250</v>
      </c>
      <c r="G55" s="546"/>
      <c r="H55" s="546"/>
      <c r="I55" s="546"/>
      <c r="J55" s="546"/>
      <c r="K55" s="546"/>
      <c r="L55" s="546"/>
      <c r="M55" s="546"/>
      <c r="N55" s="546"/>
      <c r="O55" s="546"/>
      <c r="P55" s="546"/>
      <c r="Q55" s="546"/>
      <c r="R55" s="546"/>
      <c r="S55" s="546"/>
      <c r="T55" s="546"/>
      <c r="U55" s="546"/>
      <c r="V55" s="546"/>
      <c r="W55" s="546"/>
      <c r="X55" s="546"/>
      <c r="Y55" s="546"/>
      <c r="Z55" s="546"/>
      <c r="AA55" s="546"/>
      <c r="AB55" s="546"/>
      <c r="AC55" s="546"/>
      <c r="AD55" s="546"/>
      <c r="AE55" s="546"/>
      <c r="AF55" s="546"/>
      <c r="AG55" s="546"/>
      <c r="AH55" s="546"/>
      <c r="AI55" s="546"/>
      <c r="AJ55" s="546"/>
      <c r="AK55" s="546"/>
      <c r="AL55" s="547"/>
      <c r="AM55" s="40"/>
      <c r="AN55" s="40"/>
      <c r="AO55" s="40"/>
      <c r="AP55" s="40"/>
      <c r="AQ55" s="40"/>
      <c r="AR55" s="40"/>
      <c r="AS55" s="40"/>
      <c r="AT55" s="40"/>
      <c r="AU55" s="40"/>
      <c r="AV55" s="40"/>
      <c r="AW55" s="40"/>
      <c r="AX55" s="40"/>
    </row>
    <row r="56" spans="1:72" x14ac:dyDescent="0.25">
      <c r="A56" s="545" t="s">
        <v>249</v>
      </c>
      <c r="B56" s="546"/>
      <c r="C56" s="546"/>
      <c r="D56" s="546"/>
      <c r="E56" s="547"/>
      <c r="F56" s="545" t="s">
        <v>251</v>
      </c>
      <c r="G56" s="546"/>
      <c r="H56" s="546"/>
      <c r="I56" s="546"/>
      <c r="J56" s="546"/>
      <c r="K56" s="546"/>
      <c r="L56" s="546"/>
      <c r="M56" s="546"/>
      <c r="N56" s="546"/>
      <c r="O56" s="546"/>
      <c r="P56" s="546"/>
      <c r="Q56" s="546"/>
      <c r="R56" s="546"/>
      <c r="S56" s="546"/>
      <c r="T56" s="546"/>
      <c r="U56" s="546"/>
      <c r="V56" s="546"/>
      <c r="W56" s="546"/>
      <c r="X56" s="546"/>
      <c r="Y56" s="546"/>
      <c r="Z56" s="546"/>
      <c r="AA56" s="546"/>
      <c r="AB56" s="546"/>
      <c r="AC56" s="546"/>
      <c r="AD56" s="546"/>
      <c r="AE56" s="546"/>
      <c r="AF56" s="546"/>
      <c r="AG56" s="546"/>
      <c r="AH56" s="546"/>
      <c r="AI56" s="546"/>
      <c r="AJ56" s="546"/>
      <c r="AK56" s="546"/>
      <c r="AL56" s="547"/>
      <c r="AM56" s="40"/>
      <c r="AN56" s="40"/>
      <c r="AO56" s="40"/>
      <c r="AP56" s="40"/>
      <c r="AQ56" s="40"/>
      <c r="AR56" s="40"/>
      <c r="AS56" s="40"/>
      <c r="AT56" s="40"/>
      <c r="AU56" s="40"/>
      <c r="AV56" s="40"/>
      <c r="AW56" s="40"/>
      <c r="AX56" s="40"/>
    </row>
    <row r="57" spans="1:72" x14ac:dyDescent="0.25">
      <c r="A57" s="545" t="s">
        <v>502</v>
      </c>
      <c r="B57" s="546"/>
      <c r="C57" s="546"/>
      <c r="D57" s="546"/>
      <c r="E57" s="547"/>
      <c r="F57" s="545" t="s">
        <v>276</v>
      </c>
      <c r="G57" s="546"/>
      <c r="H57" s="546"/>
      <c r="I57" s="546"/>
      <c r="J57" s="546"/>
      <c r="K57" s="546"/>
      <c r="L57" s="546"/>
      <c r="M57" s="546"/>
      <c r="N57" s="546"/>
      <c r="O57" s="546"/>
      <c r="P57" s="546"/>
      <c r="Q57" s="546"/>
      <c r="R57" s="546"/>
      <c r="S57" s="546"/>
      <c r="T57" s="546"/>
      <c r="U57" s="546"/>
      <c r="V57" s="546"/>
      <c r="W57" s="546"/>
      <c r="X57" s="546"/>
      <c r="Y57" s="546"/>
      <c r="Z57" s="546"/>
      <c r="AA57" s="546"/>
      <c r="AB57" s="546"/>
      <c r="AC57" s="546"/>
      <c r="AD57" s="546"/>
      <c r="AE57" s="546"/>
      <c r="AF57" s="546"/>
      <c r="AG57" s="546"/>
      <c r="AH57" s="546"/>
      <c r="AI57" s="546"/>
      <c r="AJ57" s="546"/>
      <c r="AK57" s="546"/>
      <c r="AL57" s="547"/>
      <c r="AM57" s="40"/>
      <c r="AN57" s="40"/>
      <c r="AO57" s="40"/>
      <c r="AP57" s="40"/>
      <c r="AQ57" s="40"/>
      <c r="AR57" s="40"/>
      <c r="AS57" s="40"/>
      <c r="AT57" s="40"/>
      <c r="AU57" s="40"/>
      <c r="AV57" s="40"/>
      <c r="AW57" s="40"/>
      <c r="AX57" s="40"/>
    </row>
    <row r="58" spans="1:72" ht="15" customHeight="1" x14ac:dyDescent="0.25">
      <c r="A58" s="542"/>
      <c r="B58" s="543"/>
      <c r="C58" s="543"/>
      <c r="D58" s="543"/>
      <c r="E58" s="544"/>
      <c r="F58" s="542"/>
      <c r="G58" s="543"/>
      <c r="H58" s="543"/>
      <c r="I58" s="543"/>
      <c r="J58" s="543"/>
      <c r="K58" s="543"/>
      <c r="L58" s="543"/>
      <c r="M58" s="543"/>
      <c r="N58" s="543"/>
      <c r="O58" s="543"/>
      <c r="P58" s="543"/>
      <c r="Q58" s="543"/>
      <c r="R58" s="543"/>
      <c r="S58" s="543"/>
      <c r="T58" s="543"/>
      <c r="U58" s="543"/>
      <c r="V58" s="543"/>
      <c r="W58" s="543"/>
      <c r="X58" s="543"/>
      <c r="Y58" s="543"/>
      <c r="Z58" s="543"/>
      <c r="AA58" s="543"/>
      <c r="AB58" s="543"/>
      <c r="AC58" s="543"/>
      <c r="AD58" s="543"/>
      <c r="AE58" s="543"/>
      <c r="AF58" s="543"/>
      <c r="AG58" s="543"/>
      <c r="AH58" s="543"/>
      <c r="AI58" s="543"/>
      <c r="AJ58" s="543"/>
      <c r="AK58" s="543"/>
      <c r="AL58" s="544"/>
      <c r="AM58" s="40"/>
      <c r="AN58" s="40"/>
      <c r="AO58" s="40"/>
      <c r="AP58" s="40"/>
      <c r="AQ58" s="40"/>
      <c r="AR58" s="40"/>
      <c r="AS58" s="40"/>
      <c r="AT58" s="40"/>
      <c r="AU58" s="40"/>
      <c r="AV58" s="40"/>
      <c r="AW58" s="40"/>
      <c r="AX58" s="40"/>
    </row>
    <row r="59" spans="1:72" ht="90" customHeight="1" x14ac:dyDescent="0.25">
      <c r="A59" s="37" t="s">
        <v>15</v>
      </c>
      <c r="B59" s="12" t="s">
        <v>461</v>
      </c>
      <c r="C59" s="13" t="s">
        <v>458</v>
      </c>
      <c r="D59" s="12" t="s">
        <v>457</v>
      </c>
      <c r="E59" s="13" t="s">
        <v>455</v>
      </c>
      <c r="F59" s="97" t="s">
        <v>468</v>
      </c>
      <c r="G59" s="98" t="s">
        <v>475</v>
      </c>
      <c r="H59" s="83" t="s">
        <v>467</v>
      </c>
      <c r="I59" s="86" t="s">
        <v>462</v>
      </c>
      <c r="J59" s="88" t="s">
        <v>456</v>
      </c>
      <c r="K59" s="86" t="s">
        <v>184</v>
      </c>
      <c r="L59" s="26" t="s">
        <v>476</v>
      </c>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2"/>
      <c r="AM59" s="40"/>
      <c r="AN59" s="48"/>
      <c r="AO59" s="48"/>
      <c r="AP59" s="48"/>
      <c r="AQ59" s="48"/>
      <c r="AR59" s="48"/>
      <c r="AS59" s="48"/>
      <c r="AT59" s="48"/>
      <c r="AU59" s="48"/>
      <c r="AV59" s="48"/>
      <c r="AW59" s="48"/>
      <c r="AX59" s="48"/>
      <c r="AY59" s="39"/>
      <c r="AZ59" s="39"/>
      <c r="BA59" s="39"/>
      <c r="BB59" s="39"/>
      <c r="BC59" s="39"/>
      <c r="BD59" s="39"/>
      <c r="BE59" s="39"/>
      <c r="BF59" s="39"/>
      <c r="BG59" s="39"/>
      <c r="BH59" s="39"/>
      <c r="BI59" s="39"/>
      <c r="BJ59" s="39"/>
      <c r="BK59" s="39"/>
      <c r="BL59" s="39"/>
      <c r="BM59" s="39"/>
      <c r="BN59" s="39"/>
      <c r="BO59" s="39"/>
      <c r="BP59" s="39"/>
      <c r="BQ59" s="39"/>
      <c r="BR59" s="39"/>
      <c r="BS59" s="39"/>
      <c r="BT59" s="39"/>
    </row>
    <row r="60" spans="1:72" ht="15" customHeight="1" x14ac:dyDescent="0.25">
      <c r="A60" s="542"/>
      <c r="B60" s="543"/>
      <c r="C60" s="543"/>
      <c r="D60" s="543"/>
      <c r="E60" s="544"/>
      <c r="F60" s="542"/>
      <c r="G60" s="543"/>
      <c r="H60" s="543"/>
      <c r="I60" s="543"/>
      <c r="J60" s="543"/>
      <c r="K60" s="543"/>
      <c r="L60" s="543"/>
      <c r="M60" s="543"/>
      <c r="N60" s="543"/>
      <c r="O60" s="543"/>
      <c r="P60" s="543"/>
      <c r="Q60" s="543"/>
      <c r="R60" s="543"/>
      <c r="S60" s="543"/>
      <c r="T60" s="543"/>
      <c r="U60" s="543"/>
      <c r="V60" s="543"/>
      <c r="W60" s="543"/>
      <c r="X60" s="543"/>
      <c r="Y60" s="543"/>
      <c r="Z60" s="543"/>
      <c r="AA60" s="543"/>
      <c r="AB60" s="543"/>
      <c r="AC60" s="543"/>
      <c r="AD60" s="543"/>
      <c r="AE60" s="543"/>
      <c r="AF60" s="543"/>
      <c r="AG60" s="543"/>
      <c r="AH60" s="543"/>
      <c r="AI60" s="543"/>
      <c r="AJ60" s="543"/>
      <c r="AK60" s="543"/>
      <c r="AL60" s="544"/>
      <c r="AM60" s="40"/>
      <c r="AN60" s="48"/>
      <c r="AO60" s="48"/>
      <c r="AP60" s="48"/>
      <c r="AQ60" s="48"/>
      <c r="AR60" s="48"/>
      <c r="AS60" s="48"/>
      <c r="AT60" s="48"/>
      <c r="AU60" s="48"/>
      <c r="AV60" s="48"/>
      <c r="AW60" s="48"/>
      <c r="AX60" s="48"/>
      <c r="AY60" s="39"/>
      <c r="AZ60" s="39"/>
      <c r="BA60" s="39"/>
      <c r="BB60" s="39"/>
      <c r="BC60" s="39"/>
      <c r="BD60" s="39"/>
      <c r="BE60" s="39"/>
      <c r="BF60" s="39"/>
      <c r="BG60" s="39"/>
      <c r="BH60" s="39"/>
      <c r="BI60" s="39"/>
      <c r="BJ60" s="39"/>
      <c r="BK60" s="39"/>
      <c r="BL60" s="39"/>
      <c r="BM60" s="39"/>
      <c r="BN60" s="39"/>
      <c r="BO60" s="39"/>
      <c r="BP60" s="39"/>
      <c r="BQ60" s="39"/>
      <c r="BR60" s="39"/>
      <c r="BS60" s="39"/>
      <c r="BT60" s="39"/>
    </row>
    <row r="61" spans="1:72" x14ac:dyDescent="0.25">
      <c r="A61" s="542"/>
      <c r="B61" s="543"/>
      <c r="C61" s="543"/>
      <c r="D61" s="543"/>
      <c r="E61" s="544"/>
      <c r="F61" s="542"/>
      <c r="G61" s="543"/>
      <c r="H61" s="543"/>
      <c r="I61" s="543"/>
      <c r="J61" s="543"/>
      <c r="K61" s="543"/>
      <c r="L61" s="543"/>
      <c r="M61" s="543"/>
      <c r="N61" s="543"/>
      <c r="O61" s="543"/>
      <c r="P61" s="543"/>
      <c r="Q61" s="543"/>
      <c r="R61" s="543"/>
      <c r="S61" s="543"/>
      <c r="T61" s="543"/>
      <c r="U61" s="543"/>
      <c r="V61" s="543"/>
      <c r="W61" s="543"/>
      <c r="X61" s="543"/>
      <c r="Y61" s="543"/>
      <c r="Z61" s="543"/>
      <c r="AA61" s="543"/>
      <c r="AB61" s="543"/>
      <c r="AC61" s="543"/>
      <c r="AD61" s="543"/>
      <c r="AE61" s="543"/>
      <c r="AF61" s="543"/>
      <c r="AG61" s="543"/>
      <c r="AH61" s="543"/>
      <c r="AI61" s="543"/>
      <c r="AJ61" s="543"/>
      <c r="AK61" s="543"/>
      <c r="AL61" s="544"/>
      <c r="AM61" s="40"/>
      <c r="AN61" s="40"/>
      <c r="AO61" s="40"/>
      <c r="AP61" s="40"/>
      <c r="AQ61" s="40"/>
      <c r="AR61" s="40"/>
      <c r="AS61" s="40"/>
      <c r="AT61" s="40"/>
      <c r="AU61" s="40"/>
      <c r="AV61" s="40"/>
      <c r="AW61" s="40"/>
      <c r="AX61" s="40"/>
    </row>
    <row r="62" spans="1:72" ht="28.5" x14ac:dyDescent="0.25">
      <c r="A62" s="533" t="s">
        <v>278</v>
      </c>
      <c r="B62" s="534"/>
      <c r="C62" s="534"/>
      <c r="D62" s="534"/>
      <c r="E62" s="534"/>
      <c r="F62" s="534"/>
      <c r="G62" s="534"/>
      <c r="H62" s="534"/>
      <c r="I62" s="534"/>
      <c r="J62" s="534"/>
      <c r="K62" s="534"/>
      <c r="L62" s="534"/>
      <c r="M62" s="534"/>
      <c r="N62" s="534"/>
      <c r="O62" s="534"/>
      <c r="P62" s="534"/>
      <c r="Q62" s="534"/>
      <c r="R62" s="534"/>
      <c r="S62" s="534"/>
      <c r="T62" s="534"/>
      <c r="U62" s="534"/>
      <c r="V62" s="534"/>
      <c r="W62" s="534"/>
      <c r="X62" s="534"/>
      <c r="Y62" s="534"/>
      <c r="Z62" s="534"/>
      <c r="AA62" s="534"/>
      <c r="AB62" s="534"/>
      <c r="AC62" s="534"/>
      <c r="AD62" s="534"/>
      <c r="AE62" s="534"/>
      <c r="AF62" s="534"/>
      <c r="AG62" s="534"/>
      <c r="AH62" s="534"/>
      <c r="AI62" s="534"/>
      <c r="AJ62" s="534"/>
      <c r="AK62" s="534"/>
      <c r="AL62" s="535"/>
      <c r="AM62" s="40"/>
      <c r="AN62" s="40"/>
      <c r="AO62" s="40"/>
      <c r="AP62" s="40"/>
      <c r="AQ62" s="40"/>
      <c r="AR62" s="40"/>
      <c r="AS62" s="40"/>
      <c r="AT62" s="40"/>
      <c r="AU62" s="40"/>
      <c r="AV62" s="40"/>
      <c r="AW62" s="40"/>
      <c r="AX62" s="40"/>
    </row>
    <row r="63" spans="1:72" ht="15" customHeight="1" x14ac:dyDescent="0.25">
      <c r="A63" s="530" t="s">
        <v>214</v>
      </c>
      <c r="B63" s="531"/>
      <c r="C63" s="531"/>
      <c r="D63" s="531"/>
      <c r="E63" s="532"/>
      <c r="F63" s="530" t="s">
        <v>228</v>
      </c>
      <c r="G63" s="531"/>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2"/>
      <c r="AM63" s="40"/>
      <c r="AN63" s="40"/>
      <c r="AO63" s="40"/>
      <c r="AP63" s="40"/>
      <c r="AQ63" s="40"/>
      <c r="AR63" s="40"/>
      <c r="AS63" s="40"/>
      <c r="AT63" s="40"/>
      <c r="AU63" s="40"/>
      <c r="AV63" s="40"/>
      <c r="AW63" s="40"/>
      <c r="AX63" s="40"/>
    </row>
    <row r="64" spans="1:72" ht="15" customHeight="1" x14ac:dyDescent="0.25">
      <c r="A64" s="530" t="s">
        <v>216</v>
      </c>
      <c r="B64" s="531"/>
      <c r="C64" s="531"/>
      <c r="D64" s="531"/>
      <c r="E64" s="532"/>
      <c r="F64" s="536" t="s">
        <v>229</v>
      </c>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c r="AE64" s="537"/>
      <c r="AF64" s="537"/>
      <c r="AG64" s="537"/>
      <c r="AH64" s="537"/>
      <c r="AI64" s="537"/>
      <c r="AJ64" s="537"/>
      <c r="AK64" s="537"/>
      <c r="AL64" s="538"/>
      <c r="AM64" s="40"/>
      <c r="AN64" s="40"/>
      <c r="AO64" s="40"/>
      <c r="AP64" s="40"/>
      <c r="AQ64" s="40"/>
      <c r="AR64" s="40"/>
      <c r="AS64" s="40"/>
      <c r="AT64" s="40"/>
      <c r="AU64" s="40"/>
      <c r="AV64" s="40"/>
      <c r="AW64" s="40"/>
      <c r="AX64" s="40"/>
    </row>
    <row r="65" spans="1:50" ht="15" customHeight="1" x14ac:dyDescent="0.25">
      <c r="A65" s="530" t="s">
        <v>252</v>
      </c>
      <c r="B65" s="531"/>
      <c r="C65" s="531"/>
      <c r="D65" s="531"/>
      <c r="E65" s="532"/>
      <c r="F65" s="530" t="s">
        <v>253</v>
      </c>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2"/>
      <c r="AM65" s="40"/>
      <c r="AN65" s="40"/>
      <c r="AO65" s="40"/>
      <c r="AP65" s="40"/>
      <c r="AQ65" s="40"/>
      <c r="AR65" s="40"/>
      <c r="AS65" s="40"/>
      <c r="AT65" s="40"/>
      <c r="AU65" s="40"/>
      <c r="AV65" s="40"/>
      <c r="AW65" s="40"/>
      <c r="AX65" s="40"/>
    </row>
    <row r="66" spans="1:50" ht="30" customHeight="1" x14ac:dyDescent="0.25">
      <c r="A66" s="530" t="s">
        <v>254</v>
      </c>
      <c r="B66" s="531"/>
      <c r="C66" s="531"/>
      <c r="D66" s="531"/>
      <c r="E66" s="532"/>
      <c r="F66" s="536" t="s">
        <v>255</v>
      </c>
      <c r="G66" s="537"/>
      <c r="H66" s="537"/>
      <c r="I66" s="537"/>
      <c r="J66" s="537"/>
      <c r="K66" s="537"/>
      <c r="L66" s="537"/>
      <c r="M66" s="537"/>
      <c r="N66" s="537"/>
      <c r="O66" s="537"/>
      <c r="P66" s="537"/>
      <c r="Q66" s="537"/>
      <c r="R66" s="537"/>
      <c r="S66" s="537"/>
      <c r="T66" s="537"/>
      <c r="U66" s="537"/>
      <c r="V66" s="537"/>
      <c r="W66" s="537"/>
      <c r="X66" s="537"/>
      <c r="Y66" s="537"/>
      <c r="Z66" s="537"/>
      <c r="AA66" s="537"/>
      <c r="AB66" s="537"/>
      <c r="AC66" s="537"/>
      <c r="AD66" s="537"/>
      <c r="AE66" s="537"/>
      <c r="AF66" s="537"/>
      <c r="AG66" s="537"/>
      <c r="AH66" s="537"/>
      <c r="AI66" s="537"/>
      <c r="AJ66" s="537"/>
      <c r="AK66" s="537"/>
      <c r="AL66" s="538"/>
      <c r="AM66" s="40"/>
      <c r="AN66" s="40"/>
      <c r="AO66" s="40"/>
      <c r="AP66" s="40"/>
      <c r="AQ66" s="40"/>
      <c r="AR66" s="40"/>
      <c r="AS66" s="40"/>
      <c r="AT66" s="40"/>
      <c r="AU66" s="40"/>
      <c r="AV66" s="40"/>
      <c r="AW66" s="40"/>
      <c r="AX66" s="40"/>
    </row>
    <row r="67" spans="1:50" ht="30" customHeight="1" x14ac:dyDescent="0.25">
      <c r="A67" s="530" t="s">
        <v>234</v>
      </c>
      <c r="B67" s="531"/>
      <c r="C67" s="531"/>
      <c r="D67" s="531"/>
      <c r="E67" s="532"/>
      <c r="F67" s="530" t="s">
        <v>256</v>
      </c>
      <c r="G67" s="531"/>
      <c r="H67" s="531"/>
      <c r="I67" s="531"/>
      <c r="J67" s="531"/>
      <c r="K67" s="531"/>
      <c r="L67" s="531"/>
      <c r="M67" s="531"/>
      <c r="N67" s="531"/>
      <c r="O67" s="531"/>
      <c r="P67" s="531"/>
      <c r="Q67" s="531"/>
      <c r="R67" s="531"/>
      <c r="S67" s="531"/>
      <c r="T67" s="531"/>
      <c r="U67" s="531"/>
      <c r="V67" s="531"/>
      <c r="W67" s="531"/>
      <c r="X67" s="531"/>
      <c r="Y67" s="531"/>
      <c r="Z67" s="531"/>
      <c r="AA67" s="531"/>
      <c r="AB67" s="531"/>
      <c r="AC67" s="531"/>
      <c r="AD67" s="531"/>
      <c r="AE67" s="531"/>
      <c r="AF67" s="531"/>
      <c r="AG67" s="531"/>
      <c r="AH67" s="531"/>
      <c r="AI67" s="531"/>
      <c r="AJ67" s="531"/>
      <c r="AK67" s="531"/>
      <c r="AL67" s="532"/>
      <c r="AM67" s="40"/>
      <c r="AN67" s="40"/>
      <c r="AO67" s="40"/>
      <c r="AP67" s="40"/>
      <c r="AQ67" s="40"/>
      <c r="AR67" s="40"/>
      <c r="AS67" s="40"/>
      <c r="AT67" s="40"/>
      <c r="AU67" s="40"/>
      <c r="AV67" s="40"/>
      <c r="AW67" s="40"/>
      <c r="AX67" s="40"/>
    </row>
    <row r="68" spans="1:50" ht="30" customHeight="1" x14ac:dyDescent="0.25">
      <c r="A68" s="530" t="s">
        <v>260</v>
      </c>
      <c r="B68" s="531"/>
      <c r="C68" s="531"/>
      <c r="D68" s="531"/>
      <c r="E68" s="532"/>
      <c r="F68" s="536" t="s">
        <v>257</v>
      </c>
      <c r="G68" s="537"/>
      <c r="H68" s="537"/>
      <c r="I68" s="537"/>
      <c r="J68" s="537"/>
      <c r="K68" s="537"/>
      <c r="L68" s="537"/>
      <c r="M68" s="537"/>
      <c r="N68" s="537"/>
      <c r="O68" s="537"/>
      <c r="P68" s="537"/>
      <c r="Q68" s="537"/>
      <c r="R68" s="537"/>
      <c r="S68" s="537"/>
      <c r="T68" s="537"/>
      <c r="U68" s="537"/>
      <c r="V68" s="537"/>
      <c r="W68" s="537"/>
      <c r="X68" s="537"/>
      <c r="Y68" s="537"/>
      <c r="Z68" s="537"/>
      <c r="AA68" s="537"/>
      <c r="AB68" s="537"/>
      <c r="AC68" s="537"/>
      <c r="AD68" s="537"/>
      <c r="AE68" s="537"/>
      <c r="AF68" s="537"/>
      <c r="AG68" s="537"/>
      <c r="AH68" s="537"/>
      <c r="AI68" s="537"/>
      <c r="AJ68" s="537"/>
      <c r="AK68" s="537"/>
      <c r="AL68" s="538"/>
      <c r="AM68" s="40"/>
      <c r="AN68" s="40"/>
      <c r="AO68" s="40"/>
      <c r="AP68" s="40"/>
      <c r="AQ68" s="40"/>
      <c r="AR68" s="40"/>
      <c r="AS68" s="40"/>
      <c r="AT68" s="40"/>
      <c r="AU68" s="40"/>
      <c r="AV68" s="40"/>
      <c r="AW68" s="40"/>
      <c r="AX68" s="40"/>
    </row>
    <row r="69" spans="1:50" ht="30" customHeight="1" x14ac:dyDescent="0.25">
      <c r="A69" s="530" t="s">
        <v>261</v>
      </c>
      <c r="B69" s="531"/>
      <c r="C69" s="531"/>
      <c r="D69" s="531"/>
      <c r="E69" s="532"/>
      <c r="F69" s="530" t="s">
        <v>584</v>
      </c>
      <c r="G69" s="531"/>
      <c r="H69" s="531"/>
      <c r="I69" s="531"/>
      <c r="J69" s="531"/>
      <c r="K69" s="531"/>
      <c r="L69" s="531"/>
      <c r="M69" s="531"/>
      <c r="N69" s="531"/>
      <c r="O69" s="531"/>
      <c r="P69" s="531"/>
      <c r="Q69" s="531"/>
      <c r="R69" s="531"/>
      <c r="S69" s="531"/>
      <c r="T69" s="531"/>
      <c r="U69" s="531"/>
      <c r="V69" s="531"/>
      <c r="W69" s="531"/>
      <c r="X69" s="531"/>
      <c r="Y69" s="531"/>
      <c r="Z69" s="531"/>
      <c r="AA69" s="531"/>
      <c r="AB69" s="531"/>
      <c r="AC69" s="531"/>
      <c r="AD69" s="531"/>
      <c r="AE69" s="531"/>
      <c r="AF69" s="531"/>
      <c r="AG69" s="531"/>
      <c r="AH69" s="531"/>
      <c r="AI69" s="531"/>
      <c r="AJ69" s="531"/>
      <c r="AK69" s="531"/>
      <c r="AL69" s="532"/>
      <c r="AM69" s="40"/>
      <c r="AN69" s="40"/>
      <c r="AO69" s="40"/>
      <c r="AP69" s="40"/>
      <c r="AQ69" s="40"/>
      <c r="AR69" s="40"/>
      <c r="AS69" s="40"/>
      <c r="AT69" s="40"/>
      <c r="AU69" s="40"/>
      <c r="AV69" s="40"/>
      <c r="AW69" s="40"/>
      <c r="AX69" s="40"/>
    </row>
    <row r="70" spans="1:50" ht="60" customHeight="1" x14ac:dyDescent="0.25">
      <c r="A70" s="530" t="s">
        <v>262</v>
      </c>
      <c r="B70" s="531"/>
      <c r="C70" s="531"/>
      <c r="D70" s="531"/>
      <c r="E70" s="532"/>
      <c r="F70" s="536" t="s">
        <v>513</v>
      </c>
      <c r="G70" s="537"/>
      <c r="H70" s="537"/>
      <c r="I70" s="537"/>
      <c r="J70" s="537"/>
      <c r="K70" s="537"/>
      <c r="L70" s="537"/>
      <c r="M70" s="537"/>
      <c r="N70" s="537"/>
      <c r="O70" s="537"/>
      <c r="P70" s="537"/>
      <c r="Q70" s="537"/>
      <c r="R70" s="537"/>
      <c r="S70" s="537"/>
      <c r="T70" s="537"/>
      <c r="U70" s="537"/>
      <c r="V70" s="537"/>
      <c r="W70" s="537"/>
      <c r="X70" s="537"/>
      <c r="Y70" s="537"/>
      <c r="Z70" s="537"/>
      <c r="AA70" s="537"/>
      <c r="AB70" s="537"/>
      <c r="AC70" s="537"/>
      <c r="AD70" s="537"/>
      <c r="AE70" s="537"/>
      <c r="AF70" s="537"/>
      <c r="AG70" s="537"/>
      <c r="AH70" s="537"/>
      <c r="AI70" s="537"/>
      <c r="AJ70" s="537"/>
      <c r="AK70" s="537"/>
      <c r="AL70" s="538"/>
      <c r="AM70" s="40"/>
      <c r="AN70" s="40"/>
      <c r="AO70" s="40"/>
      <c r="AP70" s="40"/>
      <c r="AQ70" s="40"/>
      <c r="AR70" s="40"/>
      <c r="AS70" s="40"/>
      <c r="AT70" s="40"/>
      <c r="AU70" s="40"/>
      <c r="AV70" s="40"/>
      <c r="AW70" s="40"/>
      <c r="AX70" s="40"/>
    </row>
    <row r="71" spans="1:50" ht="15" customHeight="1" x14ac:dyDescent="0.25">
      <c r="A71" s="524" t="s">
        <v>263</v>
      </c>
      <c r="B71" s="525"/>
      <c r="C71" s="525"/>
      <c r="D71" s="525"/>
      <c r="E71" s="526"/>
      <c r="F71" s="524" t="s">
        <v>503</v>
      </c>
      <c r="G71" s="525"/>
      <c r="H71" s="525"/>
      <c r="I71" s="525"/>
      <c r="J71" s="525"/>
      <c r="K71" s="525"/>
      <c r="L71" s="525"/>
      <c r="M71" s="525"/>
      <c r="N71" s="525"/>
      <c r="O71" s="525"/>
      <c r="P71" s="525"/>
      <c r="Q71" s="525"/>
      <c r="R71" s="525"/>
      <c r="S71" s="525"/>
      <c r="T71" s="525"/>
      <c r="U71" s="525"/>
      <c r="V71" s="525"/>
      <c r="W71" s="525"/>
      <c r="X71" s="525"/>
      <c r="Y71" s="525"/>
      <c r="Z71" s="525"/>
      <c r="AA71" s="525"/>
      <c r="AB71" s="525"/>
      <c r="AC71" s="525"/>
      <c r="AD71" s="525"/>
      <c r="AE71" s="525"/>
      <c r="AF71" s="525"/>
      <c r="AG71" s="525"/>
      <c r="AH71" s="525"/>
      <c r="AI71" s="525"/>
      <c r="AJ71" s="525"/>
      <c r="AK71" s="525"/>
      <c r="AL71" s="526"/>
      <c r="AM71" s="40"/>
      <c r="AN71" s="40"/>
      <c r="AO71" s="40"/>
      <c r="AP71" s="40"/>
      <c r="AQ71" s="40"/>
      <c r="AR71" s="40"/>
      <c r="AS71" s="40"/>
      <c r="AT71" s="40"/>
      <c r="AU71" s="40"/>
      <c r="AV71" s="40"/>
      <c r="AW71" s="40"/>
      <c r="AX71" s="40"/>
    </row>
    <row r="72" spans="1:50" x14ac:dyDescent="0.25">
      <c r="A72" s="524" t="s">
        <v>266</v>
      </c>
      <c r="B72" s="525"/>
      <c r="C72" s="525"/>
      <c r="D72" s="525"/>
      <c r="E72" s="526"/>
      <c r="F72" s="527" t="s">
        <v>504</v>
      </c>
      <c r="G72" s="528"/>
      <c r="H72" s="528"/>
      <c r="I72" s="528"/>
      <c r="J72" s="528"/>
      <c r="K72" s="528"/>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8"/>
      <c r="AK72" s="528"/>
      <c r="AL72" s="529"/>
      <c r="AM72" s="40"/>
      <c r="AN72" s="40"/>
      <c r="AO72" s="40"/>
      <c r="AP72" s="40"/>
      <c r="AQ72" s="40"/>
      <c r="AR72" s="40"/>
      <c r="AS72" s="40"/>
      <c r="AT72" s="40"/>
      <c r="AU72" s="40"/>
      <c r="AV72" s="40"/>
      <c r="AW72" s="40"/>
      <c r="AX72" s="40"/>
    </row>
    <row r="73" spans="1:50" ht="15" customHeight="1" x14ac:dyDescent="0.25">
      <c r="A73" s="524" t="s">
        <v>268</v>
      </c>
      <c r="B73" s="525"/>
      <c r="C73" s="525"/>
      <c r="D73" s="525"/>
      <c r="E73" s="526"/>
      <c r="F73" s="524" t="s">
        <v>505</v>
      </c>
      <c r="G73" s="525"/>
      <c r="H73" s="525"/>
      <c r="I73" s="525"/>
      <c r="J73" s="525"/>
      <c r="K73" s="525"/>
      <c r="L73" s="525"/>
      <c r="M73" s="525"/>
      <c r="N73" s="525"/>
      <c r="O73" s="525"/>
      <c r="P73" s="525"/>
      <c r="Q73" s="525"/>
      <c r="R73" s="525"/>
      <c r="S73" s="525"/>
      <c r="T73" s="525"/>
      <c r="U73" s="525"/>
      <c r="V73" s="525"/>
      <c r="W73" s="525"/>
      <c r="X73" s="525"/>
      <c r="Y73" s="525"/>
      <c r="Z73" s="525"/>
      <c r="AA73" s="525"/>
      <c r="AB73" s="525"/>
      <c r="AC73" s="525"/>
      <c r="AD73" s="525"/>
      <c r="AE73" s="525"/>
      <c r="AF73" s="525"/>
      <c r="AG73" s="525"/>
      <c r="AH73" s="525"/>
      <c r="AI73" s="525"/>
      <c r="AJ73" s="525"/>
      <c r="AK73" s="525"/>
      <c r="AL73" s="526"/>
      <c r="AM73" s="40"/>
      <c r="AN73" s="40"/>
      <c r="AO73" s="40"/>
      <c r="AP73" s="40"/>
      <c r="AQ73" s="40"/>
      <c r="AR73" s="40"/>
      <c r="AS73" s="40"/>
      <c r="AT73" s="40"/>
      <c r="AU73" s="40"/>
      <c r="AV73" s="40"/>
      <c r="AW73" s="40"/>
      <c r="AX73" s="40"/>
    </row>
    <row r="74" spans="1:50" ht="15" customHeight="1" x14ac:dyDescent="0.25">
      <c r="A74" s="524" t="s">
        <v>269</v>
      </c>
      <c r="B74" s="525"/>
      <c r="C74" s="525"/>
      <c r="D74" s="525"/>
      <c r="E74" s="526"/>
      <c r="F74" s="527" t="s">
        <v>506</v>
      </c>
      <c r="G74" s="528"/>
      <c r="H74" s="528"/>
      <c r="I74" s="528"/>
      <c r="J74" s="528"/>
      <c r="K74" s="528"/>
      <c r="L74" s="528"/>
      <c r="M74" s="528"/>
      <c r="N74" s="528"/>
      <c r="O74" s="528"/>
      <c r="P74" s="528"/>
      <c r="Q74" s="528"/>
      <c r="R74" s="528"/>
      <c r="S74" s="528"/>
      <c r="T74" s="528"/>
      <c r="U74" s="528"/>
      <c r="V74" s="528"/>
      <c r="W74" s="528"/>
      <c r="X74" s="528"/>
      <c r="Y74" s="528"/>
      <c r="Z74" s="528"/>
      <c r="AA74" s="528"/>
      <c r="AB74" s="528"/>
      <c r="AC74" s="528"/>
      <c r="AD74" s="528"/>
      <c r="AE74" s="528"/>
      <c r="AF74" s="528"/>
      <c r="AG74" s="528"/>
      <c r="AH74" s="528"/>
      <c r="AI74" s="528"/>
      <c r="AJ74" s="528"/>
      <c r="AK74" s="528"/>
      <c r="AL74" s="529"/>
      <c r="AM74" s="40"/>
      <c r="AN74" s="40"/>
      <c r="AO74" s="40"/>
      <c r="AP74" s="40"/>
      <c r="AQ74" s="40"/>
      <c r="AR74" s="40"/>
      <c r="AS74" s="40"/>
      <c r="AT74" s="40"/>
      <c r="AU74" s="40"/>
      <c r="AV74" s="40"/>
      <c r="AW74" s="40"/>
      <c r="AX74" s="40"/>
    </row>
    <row r="75" spans="1:50" ht="15" customHeight="1" x14ac:dyDescent="0.25">
      <c r="A75" s="524" t="s">
        <v>270</v>
      </c>
      <c r="B75" s="525"/>
      <c r="C75" s="525"/>
      <c r="D75" s="525"/>
      <c r="E75" s="526"/>
      <c r="F75" s="524" t="s">
        <v>507</v>
      </c>
      <c r="G75" s="525"/>
      <c r="H75" s="525"/>
      <c r="I75" s="525"/>
      <c r="J75" s="525"/>
      <c r="K75" s="525"/>
      <c r="L75" s="525"/>
      <c r="M75" s="525"/>
      <c r="N75" s="525"/>
      <c r="O75" s="525"/>
      <c r="P75" s="525"/>
      <c r="Q75" s="525"/>
      <c r="R75" s="525"/>
      <c r="S75" s="525"/>
      <c r="T75" s="525"/>
      <c r="U75" s="525"/>
      <c r="V75" s="525"/>
      <c r="W75" s="525"/>
      <c r="X75" s="525"/>
      <c r="Y75" s="525"/>
      <c r="Z75" s="525"/>
      <c r="AA75" s="525"/>
      <c r="AB75" s="525"/>
      <c r="AC75" s="525"/>
      <c r="AD75" s="525"/>
      <c r="AE75" s="525"/>
      <c r="AF75" s="525"/>
      <c r="AG75" s="525"/>
      <c r="AH75" s="525"/>
      <c r="AI75" s="525"/>
      <c r="AJ75" s="525"/>
      <c r="AK75" s="525"/>
      <c r="AL75" s="526"/>
      <c r="AM75" s="40"/>
      <c r="AN75" s="40"/>
      <c r="AO75" s="40"/>
      <c r="AP75" s="40"/>
      <c r="AQ75" s="40"/>
      <c r="AR75" s="40"/>
      <c r="AS75" s="40"/>
      <c r="AT75" s="40"/>
      <c r="AU75" s="40"/>
      <c r="AV75" s="40"/>
      <c r="AW75" s="40"/>
      <c r="AX75" s="40"/>
    </row>
    <row r="76" spans="1:50" ht="15" customHeight="1" x14ac:dyDescent="0.25">
      <c r="A76" s="524" t="s">
        <v>279</v>
      </c>
      <c r="B76" s="525"/>
      <c r="C76" s="525"/>
      <c r="D76" s="525"/>
      <c r="E76" s="526"/>
      <c r="F76" s="527" t="s">
        <v>508</v>
      </c>
      <c r="G76" s="528"/>
      <c r="H76" s="528"/>
      <c r="I76" s="528"/>
      <c r="J76" s="528"/>
      <c r="K76" s="528"/>
      <c r="L76" s="528"/>
      <c r="M76" s="528"/>
      <c r="N76" s="528"/>
      <c r="O76" s="528"/>
      <c r="P76" s="528"/>
      <c r="Q76" s="528"/>
      <c r="R76" s="528"/>
      <c r="S76" s="528"/>
      <c r="T76" s="528"/>
      <c r="U76" s="528"/>
      <c r="V76" s="528"/>
      <c r="W76" s="528"/>
      <c r="X76" s="528"/>
      <c r="Y76" s="528"/>
      <c r="Z76" s="528"/>
      <c r="AA76" s="528"/>
      <c r="AB76" s="528"/>
      <c r="AC76" s="528"/>
      <c r="AD76" s="528"/>
      <c r="AE76" s="528"/>
      <c r="AF76" s="528"/>
      <c r="AG76" s="528"/>
      <c r="AH76" s="528"/>
      <c r="AI76" s="528"/>
      <c r="AJ76" s="528"/>
      <c r="AK76" s="528"/>
      <c r="AL76" s="529"/>
      <c r="AM76" s="40"/>
      <c r="AN76" s="40"/>
      <c r="AO76" s="40"/>
      <c r="AP76" s="40"/>
      <c r="AQ76" s="40"/>
      <c r="AR76" s="40"/>
      <c r="AS76" s="40"/>
      <c r="AT76" s="40"/>
      <c r="AU76" s="40"/>
      <c r="AV76" s="40"/>
      <c r="AW76" s="40"/>
      <c r="AX76" s="40"/>
    </row>
    <row r="77" spans="1:50" ht="15" customHeight="1" x14ac:dyDescent="0.25">
      <c r="A77" s="524" t="s">
        <v>271</v>
      </c>
      <c r="B77" s="525"/>
      <c r="C77" s="525"/>
      <c r="D77" s="525"/>
      <c r="E77" s="526"/>
      <c r="F77" s="524" t="s">
        <v>514</v>
      </c>
      <c r="G77" s="525"/>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6"/>
      <c r="AM77" s="40"/>
      <c r="AN77" s="40"/>
      <c r="AO77" s="40"/>
      <c r="AP77" s="40"/>
      <c r="AQ77" s="40"/>
      <c r="AR77" s="40"/>
      <c r="AS77" s="40"/>
      <c r="AT77" s="40"/>
      <c r="AU77" s="40"/>
      <c r="AV77" s="40"/>
      <c r="AW77" s="40"/>
      <c r="AX77" s="40"/>
    </row>
    <row r="78" spans="1:50" ht="15" customHeight="1" x14ac:dyDescent="0.25">
      <c r="A78" s="524" t="s">
        <v>272</v>
      </c>
      <c r="B78" s="525"/>
      <c r="C78" s="525"/>
      <c r="D78" s="525"/>
      <c r="E78" s="526"/>
      <c r="F78" s="527" t="s">
        <v>509</v>
      </c>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8"/>
      <c r="AK78" s="528"/>
      <c r="AL78" s="529"/>
      <c r="AM78" s="40"/>
      <c r="AN78" s="40"/>
      <c r="AO78" s="40"/>
      <c r="AP78" s="40"/>
      <c r="AQ78" s="40"/>
      <c r="AR78" s="40"/>
      <c r="AS78" s="40"/>
      <c r="AT78" s="40"/>
      <c r="AU78" s="40"/>
      <c r="AV78" s="40"/>
      <c r="AW78" s="40"/>
      <c r="AX78" s="40"/>
    </row>
    <row r="79" spans="1:50" ht="15" customHeight="1" x14ac:dyDescent="0.25">
      <c r="A79" s="524" t="s">
        <v>273</v>
      </c>
      <c r="B79" s="525"/>
      <c r="C79" s="525"/>
      <c r="D79" s="525"/>
      <c r="E79" s="526"/>
      <c r="F79" s="524" t="s">
        <v>510</v>
      </c>
      <c r="G79" s="525"/>
      <c r="H79" s="525"/>
      <c r="I79" s="525"/>
      <c r="J79" s="525"/>
      <c r="K79" s="525"/>
      <c r="L79" s="525"/>
      <c r="M79" s="525"/>
      <c r="N79" s="525"/>
      <c r="O79" s="525"/>
      <c r="P79" s="525"/>
      <c r="Q79" s="525"/>
      <c r="R79" s="525"/>
      <c r="S79" s="525"/>
      <c r="T79" s="525"/>
      <c r="U79" s="525"/>
      <c r="V79" s="525"/>
      <c r="W79" s="525"/>
      <c r="X79" s="525"/>
      <c r="Y79" s="525"/>
      <c r="Z79" s="525"/>
      <c r="AA79" s="525"/>
      <c r="AB79" s="525"/>
      <c r="AC79" s="525"/>
      <c r="AD79" s="525"/>
      <c r="AE79" s="525"/>
      <c r="AF79" s="525"/>
      <c r="AG79" s="525"/>
      <c r="AH79" s="525"/>
      <c r="AI79" s="525"/>
      <c r="AJ79" s="525"/>
      <c r="AK79" s="525"/>
      <c r="AL79" s="526"/>
      <c r="AM79" s="40"/>
      <c r="AN79" s="40"/>
      <c r="AO79" s="40"/>
      <c r="AP79" s="40"/>
      <c r="AQ79" s="40"/>
      <c r="AR79" s="40"/>
      <c r="AS79" s="40"/>
      <c r="AT79" s="40"/>
      <c r="AU79" s="40"/>
      <c r="AV79" s="40"/>
      <c r="AW79" s="40"/>
      <c r="AX79" s="40"/>
    </row>
    <row r="80" spans="1:50" ht="28.5" x14ac:dyDescent="0.25">
      <c r="A80" s="539" t="s">
        <v>277</v>
      </c>
      <c r="B80" s="540"/>
      <c r="C80" s="540"/>
      <c r="D80" s="540"/>
      <c r="E80" s="540"/>
      <c r="F80" s="540"/>
      <c r="G80" s="540"/>
      <c r="H80" s="540"/>
      <c r="I80" s="540"/>
      <c r="J80" s="540"/>
      <c r="K80" s="540"/>
      <c r="L80" s="540"/>
      <c r="M80" s="540"/>
      <c r="N80" s="540"/>
      <c r="O80" s="540"/>
      <c r="P80" s="540"/>
      <c r="Q80" s="540"/>
      <c r="R80" s="540"/>
      <c r="S80" s="540"/>
      <c r="T80" s="540"/>
      <c r="U80" s="540"/>
      <c r="V80" s="540"/>
      <c r="W80" s="540"/>
      <c r="X80" s="540"/>
      <c r="Y80" s="540"/>
      <c r="Z80" s="540"/>
      <c r="AA80" s="540"/>
      <c r="AB80" s="540"/>
      <c r="AC80" s="540"/>
      <c r="AD80" s="540"/>
      <c r="AE80" s="540"/>
      <c r="AF80" s="540"/>
      <c r="AG80" s="540"/>
      <c r="AH80" s="540"/>
      <c r="AI80" s="540"/>
      <c r="AJ80" s="540"/>
      <c r="AK80" s="540"/>
      <c r="AL80" s="541"/>
      <c r="AM80" s="40"/>
      <c r="AN80" s="40"/>
      <c r="AO80" s="40"/>
      <c r="AP80" s="40"/>
      <c r="AQ80" s="40"/>
      <c r="AR80" s="40"/>
      <c r="AS80" s="40"/>
      <c r="AT80" s="40"/>
      <c r="AU80" s="40"/>
      <c r="AV80" s="40"/>
      <c r="AW80" s="40"/>
      <c r="AX80" s="40"/>
    </row>
    <row r="81" spans="1:50"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row>
    <row r="82" spans="1:50"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row>
    <row r="83" spans="1:50"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row>
    <row r="84" spans="1:50"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row>
    <row r="85" spans="1:50"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row>
    <row r="86" spans="1:50"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row>
    <row r="87" spans="1:50"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row>
    <row r="88" spans="1:50"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row>
    <row r="89" spans="1:50"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row>
    <row r="90" spans="1:50"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row>
    <row r="91" spans="1:50"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row>
    <row r="92" spans="1:50"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row>
    <row r="93" spans="1:50"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row>
    <row r="94" spans="1:50"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row>
    <row r="95" spans="1:50"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row>
    <row r="96" spans="1:50"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row>
    <row r="97" spans="1:50"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row>
  </sheetData>
  <sheetProtection algorithmName="SHA-512" hashValue="Y10p7T4vxk+uV44VqVIN/iSaYUqZViP6WtDNHcccAd6l6/J94KeL+Y0kL/7Yry7QjMt3PL9L1ezAQrjAwg64XA==" saltValue="DFfdeQ8m0cGUEYGxX9WWHQ==" spinCount="100000" sheet="1" objects="1" scenarios="1"/>
  <mergeCells count="157">
    <mergeCell ref="A1:AX1"/>
    <mergeCell ref="A2:AX2"/>
    <mergeCell ref="A3:AX3"/>
    <mergeCell ref="U7:X7"/>
    <mergeCell ref="Y7:AB7"/>
    <mergeCell ref="AC7:AF7"/>
    <mergeCell ref="A8:D8"/>
    <mergeCell ref="E8:H8"/>
    <mergeCell ref="I8:L8"/>
    <mergeCell ref="M8:P8"/>
    <mergeCell ref="Q8:T8"/>
    <mergeCell ref="U8:X8"/>
    <mergeCell ref="Y8:AB8"/>
    <mergeCell ref="AC8:AF8"/>
    <mergeCell ref="A7:D7"/>
    <mergeCell ref="E7:H7"/>
    <mergeCell ref="I7:L7"/>
    <mergeCell ref="M7:P7"/>
    <mergeCell ref="A50:E50"/>
    <mergeCell ref="F50:AL50"/>
    <mergeCell ref="A4:AL4"/>
    <mergeCell ref="A5:AL5"/>
    <mergeCell ref="A6:D6"/>
    <mergeCell ref="E6:H6"/>
    <mergeCell ref="I6:L6"/>
    <mergeCell ref="M6:P6"/>
    <mergeCell ref="Q6:T6"/>
    <mergeCell ref="U6:X6"/>
    <mergeCell ref="Y6:AB6"/>
    <mergeCell ref="AC6:AF6"/>
    <mergeCell ref="A9:AL11"/>
    <mergeCell ref="A12:AL12"/>
    <mergeCell ref="A13:E13"/>
    <mergeCell ref="F13:AL13"/>
    <mergeCell ref="A14:E14"/>
    <mergeCell ref="F14:AL14"/>
    <mergeCell ref="A41:AL41"/>
    <mergeCell ref="A42:E42"/>
    <mergeCell ref="F42:AL42"/>
    <mergeCell ref="A43:E43"/>
    <mergeCell ref="F43:AL43"/>
    <mergeCell ref="Q7:T7"/>
    <mergeCell ref="A23:AL23"/>
    <mergeCell ref="A24:E24"/>
    <mergeCell ref="F24:AL24"/>
    <mergeCell ref="A25:E25"/>
    <mergeCell ref="F25:AL25"/>
    <mergeCell ref="A15:AL15"/>
    <mergeCell ref="A16:E22"/>
    <mergeCell ref="F16:AL16"/>
    <mergeCell ref="F17:AL17"/>
    <mergeCell ref="N18:V18"/>
    <mergeCell ref="AF18:AL18"/>
    <mergeCell ref="N19:V19"/>
    <mergeCell ref="AF19:AL19"/>
    <mergeCell ref="F20:M21"/>
    <mergeCell ref="N20:V21"/>
    <mergeCell ref="AF20:AL20"/>
    <mergeCell ref="AF21:AL21"/>
    <mergeCell ref="AF22:AL22"/>
    <mergeCell ref="A47:E47"/>
    <mergeCell ref="F47:AL47"/>
    <mergeCell ref="A48:E48"/>
    <mergeCell ref="F48:AL48"/>
    <mergeCell ref="A49:E49"/>
    <mergeCell ref="F49:AL49"/>
    <mergeCell ref="A44:E44"/>
    <mergeCell ref="F44:AL44"/>
    <mergeCell ref="A45:E45"/>
    <mergeCell ref="F45:AL45"/>
    <mergeCell ref="A46:E46"/>
    <mergeCell ref="F46:AL46"/>
    <mergeCell ref="F72:AL72"/>
    <mergeCell ref="A55:E55"/>
    <mergeCell ref="F55:AL55"/>
    <mergeCell ref="A56:E56"/>
    <mergeCell ref="F56:AL56"/>
    <mergeCell ref="A54:E54"/>
    <mergeCell ref="F54:AL54"/>
    <mergeCell ref="A51:E51"/>
    <mergeCell ref="F51:AL51"/>
    <mergeCell ref="A52:E52"/>
    <mergeCell ref="F52:AL52"/>
    <mergeCell ref="A53:E53"/>
    <mergeCell ref="F53:AL53"/>
    <mergeCell ref="A36:E36"/>
    <mergeCell ref="A37:E37"/>
    <mergeCell ref="A80:AL80"/>
    <mergeCell ref="A64:E64"/>
    <mergeCell ref="A65:E65"/>
    <mergeCell ref="A66:E66"/>
    <mergeCell ref="F64:AL64"/>
    <mergeCell ref="F65:AL65"/>
    <mergeCell ref="A77:E77"/>
    <mergeCell ref="A78:E78"/>
    <mergeCell ref="F78:AL78"/>
    <mergeCell ref="A79:E79"/>
    <mergeCell ref="F79:AL79"/>
    <mergeCell ref="F77:AL77"/>
    <mergeCell ref="A60:E60"/>
    <mergeCell ref="F60:AL60"/>
    <mergeCell ref="A61:E61"/>
    <mergeCell ref="F61:AL61"/>
    <mergeCell ref="A57:E57"/>
    <mergeCell ref="F57:AL57"/>
    <mergeCell ref="A58:E58"/>
    <mergeCell ref="F58:AL58"/>
    <mergeCell ref="A70:E70"/>
    <mergeCell ref="F70:AL70"/>
    <mergeCell ref="A38:E38"/>
    <mergeCell ref="A71:E71"/>
    <mergeCell ref="A76:E76"/>
    <mergeCell ref="F76:AL76"/>
    <mergeCell ref="F73:AL73"/>
    <mergeCell ref="A69:E69"/>
    <mergeCell ref="F69:AL69"/>
    <mergeCell ref="A67:E67"/>
    <mergeCell ref="A68:E68"/>
    <mergeCell ref="A40:E40"/>
    <mergeCell ref="F40:AL40"/>
    <mergeCell ref="F75:AL75"/>
    <mergeCell ref="A62:AL62"/>
    <mergeCell ref="A63:E63"/>
    <mergeCell ref="F63:AL63"/>
    <mergeCell ref="F66:AL66"/>
    <mergeCell ref="F67:AL67"/>
    <mergeCell ref="F68:AL68"/>
    <mergeCell ref="A74:E74"/>
    <mergeCell ref="A75:E75"/>
    <mergeCell ref="A72:E72"/>
    <mergeCell ref="A73:E73"/>
    <mergeCell ref="F74:AL74"/>
    <mergeCell ref="F71:AL71"/>
    <mergeCell ref="A26:AL26"/>
    <mergeCell ref="A27:E27"/>
    <mergeCell ref="F27:AL27"/>
    <mergeCell ref="A33:E33"/>
    <mergeCell ref="F33:AL33"/>
    <mergeCell ref="A39:E39"/>
    <mergeCell ref="F39:AL39"/>
    <mergeCell ref="A31:E31"/>
    <mergeCell ref="F31:AL31"/>
    <mergeCell ref="A32:E32"/>
    <mergeCell ref="F32:AL32"/>
    <mergeCell ref="F34:AL34"/>
    <mergeCell ref="A34:E34"/>
    <mergeCell ref="A35:E35"/>
    <mergeCell ref="F35:AL35"/>
    <mergeCell ref="F36:AL36"/>
    <mergeCell ref="F37:AL37"/>
    <mergeCell ref="F38:AL38"/>
    <mergeCell ref="A28:E28"/>
    <mergeCell ref="F28:AL28"/>
    <mergeCell ref="A29:E29"/>
    <mergeCell ref="F29:AL29"/>
    <mergeCell ref="A30:E30"/>
    <mergeCell ref="F30:AL30"/>
  </mergeCells>
  <pageMargins left="0.7" right="0.7" top="0.75" bottom="0.75" header="0.3" footer="0.3"/>
  <pageSetup scale="6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D116"/>
  <sheetViews>
    <sheetView workbookViewId="0">
      <selection activeCell="P11" sqref="P11"/>
    </sheetView>
  </sheetViews>
  <sheetFormatPr defaultRowHeight="15" x14ac:dyDescent="0.25"/>
  <cols>
    <col min="20" max="34" width="20.7109375" customWidth="1"/>
  </cols>
  <sheetData>
    <row r="2" spans="2:26" x14ac:dyDescent="0.25">
      <c r="B2" t="s">
        <v>16</v>
      </c>
      <c r="C2" s="3"/>
      <c r="E2" s="4" t="s">
        <v>30</v>
      </c>
      <c r="G2" s="5" t="s">
        <v>33</v>
      </c>
      <c r="J2" s="5" t="s">
        <v>41</v>
      </c>
      <c r="L2" s="5" t="s">
        <v>97</v>
      </c>
      <c r="O2" t="s">
        <v>520</v>
      </c>
      <c r="T2" s="3"/>
      <c r="U2" s="3"/>
      <c r="V2" s="3"/>
      <c r="W2" s="3"/>
      <c r="X2" s="3"/>
      <c r="Y2" s="3"/>
      <c r="Z2" s="3"/>
    </row>
    <row r="3" spans="2:26" x14ac:dyDescent="0.25">
      <c r="B3" t="s">
        <v>17</v>
      </c>
      <c r="C3" s="3"/>
      <c r="E3" s="4" t="s">
        <v>31</v>
      </c>
      <c r="G3" s="11" t="s">
        <v>34</v>
      </c>
      <c r="J3" s="27" t="s">
        <v>42</v>
      </c>
      <c r="L3" s="4" t="s">
        <v>98</v>
      </c>
      <c r="O3" t="s">
        <v>519</v>
      </c>
      <c r="T3" s="54" t="s">
        <v>33</v>
      </c>
      <c r="U3" s="11"/>
      <c r="V3" s="54" t="s">
        <v>282</v>
      </c>
      <c r="W3" s="11"/>
      <c r="X3" s="54" t="s">
        <v>447</v>
      </c>
      <c r="Y3" s="11"/>
      <c r="Z3" s="54" t="s">
        <v>283</v>
      </c>
    </row>
    <row r="4" spans="2:26" x14ac:dyDescent="0.25">
      <c r="B4" t="s">
        <v>18</v>
      </c>
      <c r="C4" s="3"/>
      <c r="E4" s="4" t="s">
        <v>32</v>
      </c>
      <c r="G4" s="11" t="s">
        <v>180</v>
      </c>
      <c r="J4" s="27" t="s">
        <v>43</v>
      </c>
      <c r="L4" s="4" t="s">
        <v>99</v>
      </c>
      <c r="O4" t="s">
        <v>521</v>
      </c>
      <c r="T4" s="11" t="s">
        <v>284</v>
      </c>
      <c r="U4" s="11"/>
      <c r="V4" s="11" t="s">
        <v>100</v>
      </c>
      <c r="W4" s="11" t="s">
        <v>100</v>
      </c>
      <c r="X4" s="11" t="s">
        <v>285</v>
      </c>
      <c r="Y4" s="11"/>
      <c r="Z4" s="11" t="s">
        <v>286</v>
      </c>
    </row>
    <row r="5" spans="2:26" x14ac:dyDescent="0.25">
      <c r="B5" t="s">
        <v>19</v>
      </c>
      <c r="C5" s="3">
        <v>2020</v>
      </c>
      <c r="E5" s="4"/>
      <c r="G5" s="11" t="s">
        <v>35</v>
      </c>
      <c r="J5" s="27" t="s">
        <v>44</v>
      </c>
      <c r="L5" s="3"/>
      <c r="O5" t="s">
        <v>522</v>
      </c>
      <c r="T5" s="11" t="s">
        <v>180</v>
      </c>
      <c r="U5" s="11"/>
      <c r="V5" s="11" t="s">
        <v>101</v>
      </c>
      <c r="W5" s="11" t="s">
        <v>101</v>
      </c>
      <c r="X5" s="11" t="s">
        <v>287</v>
      </c>
      <c r="Y5" s="11"/>
      <c r="Z5" s="11" t="s">
        <v>288</v>
      </c>
    </row>
    <row r="6" spans="2:26" x14ac:dyDescent="0.25">
      <c r="B6" t="s">
        <v>20</v>
      </c>
      <c r="C6" s="3">
        <v>2021</v>
      </c>
      <c r="E6" s="4"/>
      <c r="G6" s="11" t="s">
        <v>181</v>
      </c>
      <c r="J6" s="27" t="s">
        <v>45</v>
      </c>
      <c r="L6" s="3"/>
      <c r="T6" s="11" t="s">
        <v>35</v>
      </c>
      <c r="U6" s="11"/>
      <c r="V6" s="3"/>
      <c r="W6" s="11" t="s">
        <v>125</v>
      </c>
      <c r="X6" s="11" t="s">
        <v>289</v>
      </c>
      <c r="Y6" s="11"/>
      <c r="Z6" s="11" t="s">
        <v>290</v>
      </c>
    </row>
    <row r="7" spans="2:26" x14ac:dyDescent="0.25">
      <c r="B7" t="s">
        <v>21</v>
      </c>
      <c r="C7">
        <v>2022</v>
      </c>
      <c r="E7" s="4"/>
      <c r="G7" s="11" t="s">
        <v>36</v>
      </c>
      <c r="J7" s="28" t="s">
        <v>46</v>
      </c>
      <c r="L7" s="3"/>
      <c r="T7" s="11" t="s">
        <v>181</v>
      </c>
      <c r="U7" s="11"/>
      <c r="V7" s="5" t="s">
        <v>291</v>
      </c>
      <c r="W7" s="11"/>
      <c r="X7" s="11" t="s">
        <v>292</v>
      </c>
      <c r="Y7" s="11"/>
      <c r="Z7" s="11" t="s">
        <v>293</v>
      </c>
    </row>
    <row r="8" spans="2:26" x14ac:dyDescent="0.25">
      <c r="B8" t="s">
        <v>22</v>
      </c>
      <c r="C8">
        <v>2023</v>
      </c>
      <c r="G8" s="11" t="s">
        <v>182</v>
      </c>
      <c r="J8" s="27" t="s">
        <v>47</v>
      </c>
      <c r="L8" s="5" t="s">
        <v>102</v>
      </c>
      <c r="T8" s="11" t="s">
        <v>36</v>
      </c>
      <c r="U8" s="11"/>
      <c r="V8" s="3" t="s">
        <v>294</v>
      </c>
      <c r="W8" s="11"/>
      <c r="X8" s="11" t="s">
        <v>295</v>
      </c>
      <c r="Y8" s="11"/>
      <c r="Z8" s="3"/>
    </row>
    <row r="9" spans="2:26" x14ac:dyDescent="0.25">
      <c r="B9" t="s">
        <v>23</v>
      </c>
      <c r="C9">
        <v>2024</v>
      </c>
      <c r="G9" s="11" t="s">
        <v>37</v>
      </c>
      <c r="J9" s="27" t="s">
        <v>48</v>
      </c>
      <c r="L9" s="4" t="s">
        <v>100</v>
      </c>
      <c r="M9" t="s">
        <v>100</v>
      </c>
      <c r="T9" s="11" t="s">
        <v>296</v>
      </c>
      <c r="U9" s="11"/>
      <c r="V9" s="3" t="s">
        <v>297</v>
      </c>
      <c r="W9" s="11"/>
      <c r="X9" s="11" t="s">
        <v>298</v>
      </c>
      <c r="Y9" s="11"/>
      <c r="Z9" s="54" t="s">
        <v>299</v>
      </c>
    </row>
    <row r="10" spans="2:26" x14ac:dyDescent="0.25">
      <c r="B10" t="s">
        <v>24</v>
      </c>
      <c r="C10">
        <v>2025</v>
      </c>
      <c r="G10" s="3"/>
      <c r="J10" s="27" t="s">
        <v>49</v>
      </c>
      <c r="L10" s="4" t="s">
        <v>101</v>
      </c>
      <c r="M10" t="s">
        <v>101</v>
      </c>
      <c r="T10" s="11" t="s">
        <v>37</v>
      </c>
      <c r="U10" s="11"/>
      <c r="V10" s="3" t="s">
        <v>300</v>
      </c>
      <c r="W10" s="11"/>
      <c r="X10" s="11" t="s">
        <v>301</v>
      </c>
      <c r="Y10" s="11"/>
      <c r="Z10" s="11" t="s">
        <v>302</v>
      </c>
    </row>
    <row r="11" spans="2:26" x14ac:dyDescent="0.25">
      <c r="B11" t="s">
        <v>25</v>
      </c>
      <c r="G11" s="5" t="s">
        <v>38</v>
      </c>
      <c r="H11" s="5"/>
      <c r="J11" s="27" t="s">
        <v>50</v>
      </c>
      <c r="L11" s="4" t="s">
        <v>125</v>
      </c>
      <c r="T11" s="11"/>
      <c r="U11" s="11"/>
      <c r="V11" s="3" t="s">
        <v>303</v>
      </c>
      <c r="W11" s="11"/>
      <c r="X11" s="11" t="s">
        <v>368</v>
      </c>
      <c r="Y11" s="11"/>
      <c r="Z11" s="11" t="s">
        <v>304</v>
      </c>
    </row>
    <row r="12" spans="2:26" x14ac:dyDescent="0.25">
      <c r="B12" t="s">
        <v>26</v>
      </c>
      <c r="G12" s="4" t="s">
        <v>39</v>
      </c>
      <c r="J12" s="27" t="s">
        <v>51</v>
      </c>
      <c r="T12" s="54" t="s">
        <v>38</v>
      </c>
      <c r="U12" s="11"/>
      <c r="V12" s="3" t="s">
        <v>305</v>
      </c>
      <c r="W12" s="11"/>
      <c r="X12" s="11"/>
      <c r="Y12" s="11"/>
      <c r="Z12" s="11" t="s">
        <v>306</v>
      </c>
    </row>
    <row r="13" spans="2:26" x14ac:dyDescent="0.25">
      <c r="B13" t="s">
        <v>27</v>
      </c>
      <c r="G13" s="4" t="s">
        <v>40</v>
      </c>
      <c r="J13" s="27" t="s">
        <v>52</v>
      </c>
      <c r="L13" s="5" t="s">
        <v>114</v>
      </c>
      <c r="M13" s="5"/>
      <c r="T13" s="11" t="s">
        <v>39</v>
      </c>
      <c r="U13" s="11"/>
      <c r="V13" s="3" t="s">
        <v>307</v>
      </c>
      <c r="W13" s="11"/>
      <c r="X13" s="54" t="s">
        <v>308</v>
      </c>
      <c r="Y13" s="11"/>
      <c r="Z13" s="11" t="s">
        <v>309</v>
      </c>
    </row>
    <row r="14" spans="2:26" x14ac:dyDescent="0.25">
      <c r="G14" s="4" t="s">
        <v>37</v>
      </c>
      <c r="J14" s="27" t="s">
        <v>53</v>
      </c>
      <c r="L14" t="s">
        <v>110</v>
      </c>
      <c r="T14" s="11" t="s">
        <v>40</v>
      </c>
      <c r="U14" s="11"/>
      <c r="V14" s="3" t="s">
        <v>310</v>
      </c>
      <c r="W14" s="11"/>
      <c r="X14" s="11" t="s">
        <v>311</v>
      </c>
      <c r="Y14" s="11"/>
      <c r="Z14" s="11" t="s">
        <v>312</v>
      </c>
    </row>
    <row r="15" spans="2:26" x14ac:dyDescent="0.25">
      <c r="J15" s="27" t="s">
        <v>54</v>
      </c>
      <c r="L15" t="s">
        <v>111</v>
      </c>
      <c r="T15" s="11" t="s">
        <v>37</v>
      </c>
      <c r="U15" s="11"/>
      <c r="V15" s="3" t="s">
        <v>313</v>
      </c>
      <c r="W15" s="11"/>
      <c r="X15" s="11" t="s">
        <v>314</v>
      </c>
      <c r="Y15" s="11"/>
      <c r="Z15" s="11" t="s">
        <v>315</v>
      </c>
    </row>
    <row r="16" spans="2:26" x14ac:dyDescent="0.25">
      <c r="J16" s="27" t="s">
        <v>55</v>
      </c>
      <c r="L16" t="s">
        <v>112</v>
      </c>
      <c r="T16" s="11"/>
      <c r="U16" s="11"/>
      <c r="V16" s="3" t="s">
        <v>316</v>
      </c>
      <c r="W16" s="11"/>
      <c r="X16" s="11" t="s">
        <v>317</v>
      </c>
      <c r="Y16" s="11"/>
      <c r="Z16" s="11" t="s">
        <v>318</v>
      </c>
    </row>
    <row r="17" spans="2:30" x14ac:dyDescent="0.25">
      <c r="J17" s="28" t="s">
        <v>56</v>
      </c>
      <c r="L17" t="s">
        <v>115</v>
      </c>
      <c r="T17" s="11"/>
      <c r="U17" s="11"/>
      <c r="V17" s="3"/>
      <c r="W17" s="11"/>
      <c r="X17" s="11" t="s">
        <v>319</v>
      </c>
      <c r="Y17" s="11"/>
      <c r="Z17" s="11" t="s">
        <v>320</v>
      </c>
    </row>
    <row r="18" spans="2:30" x14ac:dyDescent="0.25">
      <c r="B18" s="6" t="s">
        <v>103</v>
      </c>
      <c r="E18" s="4" t="s">
        <v>116</v>
      </c>
      <c r="J18" s="27" t="s">
        <v>57</v>
      </c>
      <c r="L18" t="s">
        <v>113</v>
      </c>
      <c r="T18" s="54" t="s">
        <v>97</v>
      </c>
      <c r="U18" s="11"/>
      <c r="V18" s="11"/>
      <c r="W18" s="11"/>
      <c r="X18" s="11" t="s">
        <v>321</v>
      </c>
      <c r="Y18" s="11"/>
      <c r="Z18" s="11" t="s">
        <v>322</v>
      </c>
    </row>
    <row r="19" spans="2:30" x14ac:dyDescent="0.25">
      <c r="B19" s="6" t="s">
        <v>104</v>
      </c>
      <c r="E19" s="4" t="s">
        <v>117</v>
      </c>
      <c r="J19" s="27" t="s">
        <v>58</v>
      </c>
      <c r="T19" s="11" t="s">
        <v>98</v>
      </c>
      <c r="U19" s="11"/>
      <c r="V19" s="3"/>
      <c r="W19" s="11"/>
      <c r="X19" s="11" t="s">
        <v>323</v>
      </c>
      <c r="Y19" s="11"/>
      <c r="Z19" s="3"/>
      <c r="AB19" s="5" t="s">
        <v>450</v>
      </c>
      <c r="AD19" t="s">
        <v>473</v>
      </c>
    </row>
    <row r="20" spans="2:30" x14ac:dyDescent="0.25">
      <c r="B20" s="6" t="s">
        <v>105</v>
      </c>
      <c r="E20" s="4" t="s">
        <v>118</v>
      </c>
      <c r="J20" s="27" t="s">
        <v>59</v>
      </c>
      <c r="T20" s="11" t="s">
        <v>99</v>
      </c>
      <c r="U20" s="11"/>
      <c r="V20" s="54" t="s">
        <v>324</v>
      </c>
      <c r="W20" s="11"/>
      <c r="X20" s="11" t="s">
        <v>325</v>
      </c>
      <c r="Y20" s="11"/>
      <c r="Z20" s="54" t="s">
        <v>326</v>
      </c>
      <c r="AB20" s="11" t="s">
        <v>336</v>
      </c>
      <c r="AD20" t="s">
        <v>449</v>
      </c>
    </row>
    <row r="21" spans="2:30" x14ac:dyDescent="0.25">
      <c r="B21" s="6" t="s">
        <v>106</v>
      </c>
      <c r="E21" s="4" t="s">
        <v>119</v>
      </c>
      <c r="J21" s="27" t="s">
        <v>60</v>
      </c>
      <c r="T21" s="11"/>
      <c r="U21" s="11"/>
      <c r="V21" s="11" t="s">
        <v>327</v>
      </c>
      <c r="W21" s="11"/>
      <c r="X21" s="11" t="s">
        <v>328</v>
      </c>
      <c r="Y21" s="11"/>
      <c r="Z21" s="11" t="s">
        <v>329</v>
      </c>
      <c r="AB21" t="s">
        <v>448</v>
      </c>
    </row>
    <row r="22" spans="2:30" x14ac:dyDescent="0.25">
      <c r="B22" s="6" t="s">
        <v>107</v>
      </c>
      <c r="E22" s="4" t="s">
        <v>120</v>
      </c>
      <c r="J22" s="29" t="s">
        <v>61</v>
      </c>
      <c r="T22" s="54" t="s">
        <v>41</v>
      </c>
      <c r="U22" s="11"/>
      <c r="V22" s="11" t="s">
        <v>330</v>
      </c>
      <c r="W22" s="11"/>
      <c r="X22" s="11" t="s">
        <v>331</v>
      </c>
      <c r="Y22" s="11"/>
      <c r="Z22" s="11" t="s">
        <v>332</v>
      </c>
      <c r="AB22" s="11" t="s">
        <v>339</v>
      </c>
      <c r="AD22" t="s">
        <v>311</v>
      </c>
    </row>
    <row r="23" spans="2:30" x14ac:dyDescent="0.25">
      <c r="E23" s="4" t="s">
        <v>121</v>
      </c>
      <c r="J23" s="29" t="s">
        <v>62</v>
      </c>
      <c r="T23" s="55" t="s">
        <v>42</v>
      </c>
      <c r="U23" s="11"/>
      <c r="V23" s="11" t="s">
        <v>123</v>
      </c>
      <c r="W23" s="11"/>
      <c r="X23" s="11" t="s">
        <v>333</v>
      </c>
      <c r="Y23" s="11"/>
      <c r="Z23" s="11" t="s">
        <v>334</v>
      </c>
      <c r="AB23" s="11" t="s">
        <v>451</v>
      </c>
    </row>
    <row r="24" spans="2:30" x14ac:dyDescent="0.25">
      <c r="E24" s="4" t="s">
        <v>122</v>
      </c>
      <c r="J24" s="29" t="s">
        <v>63</v>
      </c>
      <c r="T24" s="55" t="s">
        <v>43</v>
      </c>
      <c r="U24" s="11"/>
      <c r="V24" s="11" t="s">
        <v>335</v>
      </c>
      <c r="W24" s="11"/>
      <c r="Y24" s="11"/>
      <c r="Z24" s="11" t="s">
        <v>337</v>
      </c>
      <c r="AB24" s="11" t="s">
        <v>466</v>
      </c>
    </row>
    <row r="25" spans="2:30" x14ac:dyDescent="0.25">
      <c r="E25" s="4" t="s">
        <v>123</v>
      </c>
      <c r="J25" s="29" t="s">
        <v>64</v>
      </c>
      <c r="T25" s="55" t="s">
        <v>44</v>
      </c>
      <c r="U25" s="11"/>
      <c r="V25" s="11" t="s">
        <v>338</v>
      </c>
      <c r="W25" s="11"/>
      <c r="Y25" s="11"/>
      <c r="Z25" s="11"/>
      <c r="AB25" s="11" t="s">
        <v>342</v>
      </c>
    </row>
    <row r="26" spans="2:30" x14ac:dyDescent="0.25">
      <c r="E26" s="4" t="s">
        <v>124</v>
      </c>
      <c r="J26" s="29" t="s">
        <v>65</v>
      </c>
      <c r="T26" s="55" t="s">
        <v>45</v>
      </c>
      <c r="U26" s="11"/>
      <c r="V26" s="11" t="s">
        <v>340</v>
      </c>
      <c r="W26" s="11"/>
      <c r="Y26" s="11"/>
      <c r="Z26" s="11"/>
    </row>
    <row r="27" spans="2:30" x14ac:dyDescent="0.25">
      <c r="E27" s="4" t="s">
        <v>125</v>
      </c>
      <c r="J27" s="30" t="s">
        <v>66</v>
      </c>
      <c r="T27" s="56" t="s">
        <v>46</v>
      </c>
      <c r="U27" s="11"/>
      <c r="V27" s="11" t="s">
        <v>341</v>
      </c>
      <c r="W27" s="11"/>
      <c r="Y27" s="11"/>
      <c r="Z27" s="54" t="s">
        <v>343</v>
      </c>
    </row>
    <row r="28" spans="2:30" x14ac:dyDescent="0.25">
      <c r="J28" s="29" t="s">
        <v>67</v>
      </c>
      <c r="T28" s="55" t="s">
        <v>47</v>
      </c>
      <c r="U28" s="11"/>
      <c r="V28" s="11" t="s">
        <v>344</v>
      </c>
      <c r="W28" s="11"/>
      <c r="X28" s="11"/>
      <c r="Y28" s="11"/>
      <c r="Z28" s="11" t="s">
        <v>345</v>
      </c>
      <c r="AC28" t="s">
        <v>464</v>
      </c>
    </row>
    <row r="29" spans="2:30" x14ac:dyDescent="0.25">
      <c r="J29" s="29" t="s">
        <v>68</v>
      </c>
      <c r="T29" s="55" t="s">
        <v>48</v>
      </c>
      <c r="U29" s="11"/>
      <c r="V29" s="11" t="s">
        <v>346</v>
      </c>
      <c r="W29" s="11"/>
      <c r="X29" s="11"/>
      <c r="Y29" s="11"/>
      <c r="Z29" s="11" t="s">
        <v>347</v>
      </c>
      <c r="AC29" t="s">
        <v>463</v>
      </c>
    </row>
    <row r="30" spans="2:30" x14ac:dyDescent="0.25">
      <c r="E30" s="4" t="s">
        <v>128</v>
      </c>
      <c r="J30" s="29" t="s">
        <v>69</v>
      </c>
      <c r="T30" s="55" t="s">
        <v>49</v>
      </c>
      <c r="U30" s="11"/>
      <c r="V30" s="54" t="s">
        <v>324</v>
      </c>
      <c r="W30" s="11"/>
      <c r="X30" s="54" t="s">
        <v>348</v>
      </c>
      <c r="Y30" s="11"/>
      <c r="Z30" s="11" t="s">
        <v>349</v>
      </c>
      <c r="AC30" t="s">
        <v>465</v>
      </c>
    </row>
    <row r="31" spans="2:30" x14ac:dyDescent="0.25">
      <c r="E31" s="4" t="s">
        <v>126</v>
      </c>
      <c r="J31" s="29" t="s">
        <v>70</v>
      </c>
      <c r="T31" s="55" t="s">
        <v>50</v>
      </c>
      <c r="U31" s="11"/>
      <c r="V31" s="11" t="s">
        <v>350</v>
      </c>
      <c r="W31" s="11"/>
      <c r="X31" s="11" t="s">
        <v>351</v>
      </c>
      <c r="Y31" s="11"/>
      <c r="Z31" s="11" t="s">
        <v>352</v>
      </c>
      <c r="AC31" t="s">
        <v>368</v>
      </c>
    </row>
    <row r="32" spans="2:30" x14ac:dyDescent="0.25">
      <c r="E32" s="4" t="s">
        <v>127</v>
      </c>
      <c r="J32" s="29" t="s">
        <v>71</v>
      </c>
      <c r="T32" s="55"/>
      <c r="U32" s="11"/>
      <c r="V32" s="11" t="s">
        <v>353</v>
      </c>
      <c r="W32" s="11"/>
      <c r="X32" s="11" t="s">
        <v>354</v>
      </c>
      <c r="Y32" s="11"/>
      <c r="Z32" s="11" t="s">
        <v>355</v>
      </c>
    </row>
    <row r="33" spans="1:26" x14ac:dyDescent="0.25">
      <c r="E33" s="4" t="s">
        <v>129</v>
      </c>
      <c r="J33" s="29" t="s">
        <v>72</v>
      </c>
      <c r="T33" s="55" t="s">
        <v>52</v>
      </c>
      <c r="U33" s="11"/>
      <c r="V33" s="11" t="s">
        <v>356</v>
      </c>
      <c r="W33" s="11"/>
      <c r="X33" s="11" t="s">
        <v>357</v>
      </c>
      <c r="Y33" s="11"/>
      <c r="Z33" s="11" t="s">
        <v>358</v>
      </c>
    </row>
    <row r="34" spans="1:26" x14ac:dyDescent="0.25">
      <c r="E34" s="4" t="s">
        <v>130</v>
      </c>
      <c r="J34" s="29" t="s">
        <v>73</v>
      </c>
      <c r="T34" s="55" t="s">
        <v>53</v>
      </c>
      <c r="U34" s="11"/>
      <c r="V34" s="11" t="s">
        <v>359</v>
      </c>
      <c r="W34" s="11"/>
      <c r="X34" s="11" t="s">
        <v>360</v>
      </c>
      <c r="Y34" s="11"/>
      <c r="Z34" s="11" t="s">
        <v>361</v>
      </c>
    </row>
    <row r="35" spans="1:26" x14ac:dyDescent="0.25">
      <c r="E35" s="4" t="s">
        <v>124</v>
      </c>
      <c r="J35" s="29" t="s">
        <v>74</v>
      </c>
      <c r="T35" s="55" t="s">
        <v>54</v>
      </c>
      <c r="U35" s="11"/>
      <c r="V35" s="11" t="s">
        <v>362</v>
      </c>
      <c r="W35" s="11"/>
      <c r="X35" s="11" t="s">
        <v>363</v>
      </c>
      <c r="Y35" s="11"/>
      <c r="Z35" s="11" t="s">
        <v>364</v>
      </c>
    </row>
    <row r="36" spans="1:26" x14ac:dyDescent="0.25">
      <c r="J36" s="29" t="s">
        <v>75</v>
      </c>
      <c r="T36" s="55" t="s">
        <v>55</v>
      </c>
      <c r="U36" s="11"/>
      <c r="V36" s="11" t="s">
        <v>365</v>
      </c>
      <c r="W36" s="11"/>
      <c r="X36" s="11" t="s">
        <v>366</v>
      </c>
      <c r="Y36" s="11"/>
      <c r="Z36" s="3"/>
    </row>
    <row r="37" spans="1:26" x14ac:dyDescent="0.25">
      <c r="J37" s="30" t="s">
        <v>76</v>
      </c>
      <c r="T37" s="56" t="s">
        <v>56</v>
      </c>
      <c r="U37" s="11"/>
      <c r="V37" s="11" t="s">
        <v>367</v>
      </c>
      <c r="W37" s="11"/>
      <c r="X37" s="11" t="s">
        <v>368</v>
      </c>
      <c r="Y37" s="11"/>
      <c r="Z37" s="3"/>
    </row>
    <row r="38" spans="1:26" x14ac:dyDescent="0.25">
      <c r="A38" s="4" t="s">
        <v>135</v>
      </c>
      <c r="B38" s="4"/>
      <c r="C38" s="4"/>
      <c r="J38" s="31" t="s">
        <v>77</v>
      </c>
      <c r="T38" s="55" t="s">
        <v>57</v>
      </c>
      <c r="U38" s="11"/>
      <c r="V38" s="11" t="s">
        <v>369</v>
      </c>
      <c r="W38" s="11"/>
      <c r="X38" s="3"/>
      <c r="Y38" s="11"/>
      <c r="Z38" s="3"/>
    </row>
    <row r="39" spans="1:26" x14ac:dyDescent="0.25">
      <c r="A39" s="4" t="s">
        <v>140</v>
      </c>
      <c r="B39" s="4"/>
      <c r="C39" s="4"/>
      <c r="J39" s="31" t="s">
        <v>78</v>
      </c>
      <c r="M39" s="7"/>
      <c r="N39" s="7"/>
      <c r="O39" s="7"/>
      <c r="P39" s="7"/>
      <c r="Q39" s="7"/>
      <c r="R39" s="7"/>
      <c r="S39" s="7"/>
      <c r="T39" s="55" t="s">
        <v>58</v>
      </c>
      <c r="U39" s="11"/>
      <c r="V39" s="11" t="s">
        <v>370</v>
      </c>
      <c r="W39" s="11"/>
      <c r="X39" s="3"/>
      <c r="Y39" s="11"/>
      <c r="Z39" s="11"/>
    </row>
    <row r="40" spans="1:26" x14ac:dyDescent="0.25">
      <c r="A40" s="4" t="s">
        <v>136</v>
      </c>
      <c r="B40" s="4"/>
      <c r="C40" s="4"/>
      <c r="J40" s="31" t="s">
        <v>79</v>
      </c>
      <c r="M40" s="7"/>
      <c r="N40" s="7"/>
      <c r="O40" s="7"/>
      <c r="P40" s="7"/>
      <c r="Q40" s="7"/>
      <c r="R40" s="7"/>
      <c r="S40" s="7"/>
      <c r="T40" s="55" t="s">
        <v>59</v>
      </c>
      <c r="U40" s="11"/>
      <c r="V40" s="11" t="s">
        <v>322</v>
      </c>
      <c r="W40" s="11"/>
      <c r="X40" s="54" t="s">
        <v>191</v>
      </c>
      <c r="Y40" s="11"/>
      <c r="Z40" s="57" t="s">
        <v>190</v>
      </c>
    </row>
    <row r="41" spans="1:26" x14ac:dyDescent="0.25">
      <c r="A41" s="4" t="s">
        <v>137</v>
      </c>
      <c r="B41" s="4"/>
      <c r="C41" s="4"/>
      <c r="J41" s="31" t="s">
        <v>80</v>
      </c>
      <c r="M41" s="7"/>
      <c r="N41" s="7"/>
      <c r="O41" s="7"/>
      <c r="P41" s="7"/>
      <c r="Q41" s="7"/>
      <c r="R41" s="7"/>
      <c r="S41" s="7"/>
      <c r="T41" s="55" t="s">
        <v>60</v>
      </c>
      <c r="U41" s="11"/>
      <c r="V41" s="3"/>
      <c r="W41" s="11"/>
      <c r="X41" s="52" t="s">
        <v>150</v>
      </c>
      <c r="Y41" s="11"/>
      <c r="Z41" s="58">
        <v>2019</v>
      </c>
    </row>
    <row r="42" spans="1:26" x14ac:dyDescent="0.25">
      <c r="A42" s="4" t="s">
        <v>138</v>
      </c>
      <c r="B42" s="4"/>
      <c r="C42" s="4"/>
      <c r="J42" s="31" t="s">
        <v>81</v>
      </c>
      <c r="M42" s="7"/>
      <c r="N42" s="7"/>
      <c r="O42" s="7"/>
      <c r="P42" s="7"/>
      <c r="Q42" s="7"/>
      <c r="R42" s="7"/>
      <c r="S42" s="7"/>
      <c r="T42" s="55" t="s">
        <v>61</v>
      </c>
      <c r="U42" s="11"/>
      <c r="V42" s="3"/>
      <c r="W42" s="11"/>
      <c r="X42" s="52" t="s">
        <v>156</v>
      </c>
      <c r="Y42" s="11"/>
      <c r="Z42" s="58">
        <v>2020</v>
      </c>
    </row>
    <row r="43" spans="1:26" x14ac:dyDescent="0.25">
      <c r="A43" s="4" t="s">
        <v>139</v>
      </c>
      <c r="B43" s="4"/>
      <c r="C43" s="4"/>
      <c r="J43" s="31" t="s">
        <v>82</v>
      </c>
      <c r="M43" s="7"/>
      <c r="N43" s="7"/>
      <c r="O43" s="7"/>
      <c r="P43" s="7"/>
      <c r="Q43" s="7"/>
      <c r="R43" s="7"/>
      <c r="S43" s="7"/>
      <c r="T43" s="55" t="s">
        <v>62</v>
      </c>
      <c r="U43" s="11"/>
      <c r="V43" s="3"/>
      <c r="W43" s="11"/>
      <c r="X43" s="52" t="s">
        <v>371</v>
      </c>
      <c r="Y43" s="11"/>
      <c r="Z43" s="58">
        <v>2021</v>
      </c>
    </row>
    <row r="44" spans="1:26" x14ac:dyDescent="0.25">
      <c r="A44" s="4" t="s">
        <v>132</v>
      </c>
      <c r="B44" s="4"/>
      <c r="C44" s="4"/>
      <c r="J44" s="31" t="s">
        <v>83</v>
      </c>
      <c r="M44" s="7"/>
      <c r="N44" s="7"/>
      <c r="O44" s="7"/>
      <c r="P44" s="7"/>
      <c r="Q44" s="7"/>
      <c r="R44" s="7"/>
      <c r="S44" s="7"/>
      <c r="T44" s="55" t="s">
        <v>63</v>
      </c>
      <c r="U44" s="11"/>
      <c r="V44" s="3"/>
      <c r="W44" s="11"/>
      <c r="X44" s="52" t="s">
        <v>183</v>
      </c>
      <c r="Y44" s="11"/>
      <c r="Z44" s="58">
        <v>2022</v>
      </c>
    </row>
    <row r="45" spans="1:26" x14ac:dyDescent="0.25">
      <c r="J45" s="31" t="s">
        <v>84</v>
      </c>
      <c r="M45" s="7"/>
      <c r="N45" s="7"/>
      <c r="O45" s="7"/>
      <c r="P45" s="7"/>
      <c r="Q45" s="7"/>
      <c r="R45" s="7"/>
      <c r="S45" s="7"/>
      <c r="T45" s="55" t="s">
        <v>64</v>
      </c>
      <c r="U45" s="11"/>
      <c r="V45" s="3"/>
      <c r="W45" s="11"/>
      <c r="X45" s="52" t="s">
        <v>372</v>
      </c>
      <c r="Y45" s="11"/>
      <c r="Z45" s="58">
        <v>2023</v>
      </c>
    </row>
    <row r="46" spans="1:26" x14ac:dyDescent="0.25">
      <c r="A46" s="4" t="s">
        <v>141</v>
      </c>
      <c r="J46" s="31" t="s">
        <v>85</v>
      </c>
      <c r="M46" s="7"/>
      <c r="N46" s="7"/>
      <c r="O46" s="7"/>
      <c r="P46" s="7"/>
      <c r="Q46" s="7"/>
      <c r="R46" s="7"/>
      <c r="S46" s="7"/>
      <c r="T46" s="55" t="s">
        <v>65</v>
      </c>
      <c r="U46" s="11"/>
      <c r="V46" s="3"/>
      <c r="W46" s="11"/>
      <c r="X46" s="52" t="s">
        <v>373</v>
      </c>
      <c r="Y46" s="11"/>
      <c r="Z46" s="58">
        <v>2024</v>
      </c>
    </row>
    <row r="47" spans="1:26" x14ac:dyDescent="0.25">
      <c r="A47" s="4" t="s">
        <v>133</v>
      </c>
      <c r="J47" s="31" t="s">
        <v>86</v>
      </c>
      <c r="T47" s="56" t="s">
        <v>66</v>
      </c>
      <c r="U47" s="11"/>
      <c r="V47" s="3"/>
      <c r="W47" s="11"/>
      <c r="X47" s="52" t="s">
        <v>374</v>
      </c>
      <c r="Y47" s="11"/>
      <c r="Z47" s="58">
        <v>2025</v>
      </c>
    </row>
    <row r="48" spans="1:26" x14ac:dyDescent="0.25">
      <c r="A48" s="4" t="s">
        <v>134</v>
      </c>
      <c r="J48" s="31" t="s">
        <v>87</v>
      </c>
      <c r="T48" s="55" t="s">
        <v>67</v>
      </c>
      <c r="U48" s="11"/>
      <c r="V48" s="3"/>
      <c r="W48" s="11"/>
      <c r="X48" s="52" t="s">
        <v>375</v>
      </c>
      <c r="Y48" s="11"/>
      <c r="Z48" s="3"/>
    </row>
    <row r="49" spans="1:28" x14ac:dyDescent="0.25">
      <c r="A49" s="4" t="s">
        <v>147</v>
      </c>
      <c r="J49" s="31" t="s">
        <v>88</v>
      </c>
      <c r="M49" s="8"/>
      <c r="N49" s="8"/>
      <c r="O49" s="8"/>
      <c r="P49" s="8"/>
      <c r="Q49" s="8"/>
      <c r="R49" s="8"/>
      <c r="S49" s="8"/>
      <c r="T49" s="55"/>
      <c r="U49" s="11"/>
      <c r="V49" s="3"/>
      <c r="W49" s="11"/>
      <c r="X49" s="52" t="s">
        <v>163</v>
      </c>
      <c r="Y49" s="11"/>
      <c r="Z49" s="3"/>
    </row>
    <row r="50" spans="1:28" x14ac:dyDescent="0.25">
      <c r="J50" s="31" t="s">
        <v>89</v>
      </c>
      <c r="M50" s="9"/>
      <c r="N50" s="9"/>
      <c r="O50" s="9"/>
      <c r="P50" s="9"/>
      <c r="Q50" s="9"/>
      <c r="R50" s="9"/>
      <c r="S50" s="9"/>
      <c r="T50" s="55" t="s">
        <v>68</v>
      </c>
      <c r="U50" s="11"/>
      <c r="V50" s="3"/>
      <c r="W50" s="11"/>
      <c r="X50" s="52" t="s">
        <v>154</v>
      </c>
      <c r="Y50" s="11"/>
      <c r="Z50" s="3"/>
    </row>
    <row r="51" spans="1:28" x14ac:dyDescent="0.25">
      <c r="J51" s="31" t="s">
        <v>90</v>
      </c>
      <c r="M51" s="9"/>
      <c r="N51" s="9"/>
      <c r="O51" s="9"/>
      <c r="P51" s="9"/>
      <c r="Q51" s="9"/>
      <c r="R51" s="9"/>
      <c r="S51" s="9"/>
      <c r="T51" s="55" t="s">
        <v>69</v>
      </c>
      <c r="U51" s="11"/>
      <c r="V51" s="54" t="s">
        <v>376</v>
      </c>
      <c r="W51" s="11"/>
      <c r="X51" s="52" t="s">
        <v>159</v>
      </c>
      <c r="Y51" s="11"/>
      <c r="Z51" s="5" t="s">
        <v>377</v>
      </c>
      <c r="AB51" t="s">
        <v>469</v>
      </c>
    </row>
    <row r="52" spans="1:28" x14ac:dyDescent="0.25">
      <c r="J52" s="31" t="s">
        <v>91</v>
      </c>
      <c r="M52" s="10"/>
      <c r="N52" s="10"/>
      <c r="O52" s="10"/>
      <c r="P52" s="10"/>
      <c r="Q52" s="10"/>
      <c r="R52" s="10"/>
      <c r="S52" s="10"/>
      <c r="T52" s="55" t="s">
        <v>70</v>
      </c>
      <c r="U52" s="11"/>
      <c r="V52" s="11" t="s">
        <v>378</v>
      </c>
      <c r="W52" s="11"/>
      <c r="X52" s="52" t="s">
        <v>379</v>
      </c>
      <c r="Y52" s="11"/>
      <c r="Z52" s="3" t="s">
        <v>112</v>
      </c>
      <c r="AB52" t="s">
        <v>470</v>
      </c>
    </row>
    <row r="53" spans="1:28" x14ac:dyDescent="0.25">
      <c r="J53" s="31" t="s">
        <v>92</v>
      </c>
      <c r="M53" s="3"/>
      <c r="N53" s="3"/>
      <c r="O53" s="3"/>
      <c r="P53" s="3"/>
      <c r="Q53" s="3"/>
      <c r="R53" s="3"/>
      <c r="S53" s="3"/>
      <c r="T53" s="55" t="s">
        <v>71</v>
      </c>
      <c r="U53" s="11"/>
      <c r="V53" s="11" t="s">
        <v>380</v>
      </c>
      <c r="W53" s="11"/>
      <c r="X53" s="11"/>
      <c r="Y53" s="11"/>
      <c r="Z53" s="3" t="s">
        <v>381</v>
      </c>
      <c r="AB53" t="s">
        <v>474</v>
      </c>
    </row>
    <row r="54" spans="1:28" x14ac:dyDescent="0.25">
      <c r="J54" s="32" t="s">
        <v>93</v>
      </c>
      <c r="T54" s="55" t="s">
        <v>72</v>
      </c>
      <c r="U54" s="11"/>
      <c r="V54" s="11" t="s">
        <v>382</v>
      </c>
      <c r="W54" s="11"/>
      <c r="X54" s="11"/>
      <c r="Y54" s="11"/>
      <c r="Z54" s="3" t="s">
        <v>383</v>
      </c>
      <c r="AB54" t="s">
        <v>471</v>
      </c>
    </row>
    <row r="55" spans="1:28" x14ac:dyDescent="0.25">
      <c r="J55" s="31" t="s">
        <v>94</v>
      </c>
      <c r="T55" s="55" t="s">
        <v>73</v>
      </c>
      <c r="U55" s="11"/>
      <c r="V55" s="11" t="s">
        <v>384</v>
      </c>
      <c r="W55" s="11"/>
      <c r="X55" s="54" t="s">
        <v>385</v>
      </c>
      <c r="Y55" s="11"/>
      <c r="Z55" s="3" t="s">
        <v>386</v>
      </c>
      <c r="AB55" t="s">
        <v>472</v>
      </c>
    </row>
    <row r="56" spans="1:28" x14ac:dyDescent="0.25">
      <c r="J56" s="31" t="s">
        <v>95</v>
      </c>
      <c r="T56" s="55" t="s">
        <v>74</v>
      </c>
      <c r="U56" s="11"/>
      <c r="V56" s="11" t="s">
        <v>387</v>
      </c>
      <c r="W56" s="11"/>
      <c r="X56" s="3" t="s">
        <v>388</v>
      </c>
      <c r="Y56" s="11"/>
      <c r="Z56" s="3" t="s">
        <v>389</v>
      </c>
      <c r="AB56" t="s">
        <v>445</v>
      </c>
    </row>
    <row r="57" spans="1:28" x14ac:dyDescent="0.25">
      <c r="J57" s="31" t="s">
        <v>96</v>
      </c>
      <c r="T57" s="55" t="s">
        <v>75</v>
      </c>
      <c r="U57" s="11"/>
      <c r="V57" s="11" t="s">
        <v>390</v>
      </c>
      <c r="W57" s="11"/>
      <c r="X57" s="3" t="s">
        <v>391</v>
      </c>
      <c r="Y57" s="11"/>
      <c r="Z57" s="3" t="s">
        <v>392</v>
      </c>
    </row>
    <row r="58" spans="1:28" x14ac:dyDescent="0.25">
      <c r="T58" s="56" t="s">
        <v>76</v>
      </c>
      <c r="U58" s="11"/>
      <c r="V58" s="11" t="s">
        <v>393</v>
      </c>
      <c r="W58" s="11"/>
      <c r="X58" s="3" t="s">
        <v>394</v>
      </c>
      <c r="Y58" s="11"/>
      <c r="Z58" s="3" t="s">
        <v>395</v>
      </c>
    </row>
    <row r="59" spans="1:28" x14ac:dyDescent="0.25">
      <c r="T59" s="55" t="s">
        <v>77</v>
      </c>
      <c r="U59" s="11"/>
      <c r="V59" s="11" t="s">
        <v>396</v>
      </c>
      <c r="W59" s="11"/>
      <c r="X59" s="11"/>
      <c r="Y59" s="11"/>
      <c r="Z59" s="3" t="s">
        <v>37</v>
      </c>
    </row>
    <row r="60" spans="1:28" x14ac:dyDescent="0.25">
      <c r="A60" s="4" t="s">
        <v>144</v>
      </c>
      <c r="B60" s="4"/>
      <c r="C60" s="4"/>
      <c r="D60" s="3"/>
      <c r="T60" s="55" t="s">
        <v>78</v>
      </c>
      <c r="U60" s="11"/>
      <c r="V60" s="3"/>
      <c r="W60" s="11"/>
      <c r="X60" s="11"/>
      <c r="Y60" s="11"/>
      <c r="Z60" s="3"/>
    </row>
    <row r="61" spans="1:28" x14ac:dyDescent="0.25">
      <c r="A61" s="4" t="s">
        <v>145</v>
      </c>
      <c r="B61" s="4"/>
      <c r="C61" s="4"/>
      <c r="D61" s="3"/>
      <c r="T61" s="55" t="s">
        <v>79</v>
      </c>
      <c r="U61" s="11"/>
      <c r="V61" s="3"/>
      <c r="W61" s="11"/>
      <c r="X61" s="11"/>
      <c r="Y61" s="11"/>
      <c r="Z61" s="54" t="s">
        <v>397</v>
      </c>
    </row>
    <row r="62" spans="1:28" x14ac:dyDescent="0.25">
      <c r="A62" s="4" t="s">
        <v>136</v>
      </c>
      <c r="B62" s="4"/>
      <c r="C62" s="4"/>
      <c r="D62" s="3"/>
      <c r="T62" s="55" t="s">
        <v>80</v>
      </c>
      <c r="U62" s="11"/>
      <c r="V62" s="54" t="s">
        <v>398</v>
      </c>
      <c r="W62" s="11"/>
      <c r="X62" s="11"/>
      <c r="Y62" s="11"/>
      <c r="Z62" s="59" t="s">
        <v>399</v>
      </c>
    </row>
    <row r="63" spans="1:28" x14ac:dyDescent="0.25">
      <c r="A63" s="4" t="s">
        <v>143</v>
      </c>
      <c r="B63" s="4"/>
      <c r="C63" s="4"/>
      <c r="D63" s="3"/>
      <c r="T63" s="55" t="s">
        <v>81</v>
      </c>
      <c r="U63" s="11"/>
      <c r="V63" s="11" t="s">
        <v>400</v>
      </c>
      <c r="W63" s="11"/>
      <c r="X63" s="11"/>
      <c r="Y63" s="11"/>
      <c r="Z63" s="60" t="s">
        <v>401</v>
      </c>
    </row>
    <row r="64" spans="1:28" x14ac:dyDescent="0.25">
      <c r="A64" s="4" t="s">
        <v>137</v>
      </c>
      <c r="B64" s="4"/>
      <c r="C64" s="4"/>
      <c r="D64" s="3"/>
      <c r="T64" s="55" t="s">
        <v>82</v>
      </c>
      <c r="U64" s="11"/>
      <c r="V64" s="11" t="s">
        <v>402</v>
      </c>
      <c r="W64" s="11"/>
      <c r="X64" s="54" t="s">
        <v>403</v>
      </c>
      <c r="Y64" s="11"/>
      <c r="Z64" s="59" t="s">
        <v>404</v>
      </c>
    </row>
    <row r="65" spans="1:26" x14ac:dyDescent="0.25">
      <c r="A65" s="4" t="s">
        <v>138</v>
      </c>
      <c r="B65" s="4"/>
      <c r="C65" s="4"/>
      <c r="D65" s="3"/>
      <c r="T65" s="55" t="s">
        <v>83</v>
      </c>
      <c r="U65" s="11"/>
      <c r="V65" s="11" t="s">
        <v>405</v>
      </c>
      <c r="W65" s="11"/>
      <c r="X65" s="11" t="s">
        <v>406</v>
      </c>
      <c r="Y65" s="11"/>
      <c r="Z65" s="61" t="s">
        <v>407</v>
      </c>
    </row>
    <row r="66" spans="1:26" x14ac:dyDescent="0.25">
      <c r="A66" s="4" t="s">
        <v>139</v>
      </c>
      <c r="B66" s="4"/>
      <c r="C66" s="4"/>
      <c r="D66" s="3"/>
      <c r="T66" s="55" t="s">
        <v>84</v>
      </c>
      <c r="U66" s="11"/>
      <c r="V66" s="11" t="s">
        <v>408</v>
      </c>
      <c r="W66" s="11"/>
      <c r="X66" s="11" t="s">
        <v>409</v>
      </c>
      <c r="Y66" s="11"/>
      <c r="Z66" s="61" t="s">
        <v>410</v>
      </c>
    </row>
    <row r="67" spans="1:26" x14ac:dyDescent="0.25">
      <c r="A67" s="4" t="s">
        <v>132</v>
      </c>
      <c r="B67" s="4"/>
      <c r="C67" s="4"/>
      <c r="D67" s="3"/>
      <c r="T67" s="55" t="s">
        <v>85</v>
      </c>
      <c r="U67" s="11"/>
      <c r="V67" s="11" t="s">
        <v>411</v>
      </c>
      <c r="W67" s="11"/>
      <c r="X67" s="11" t="s">
        <v>412</v>
      </c>
      <c r="Y67" s="11"/>
      <c r="Z67" s="61" t="s">
        <v>413</v>
      </c>
    </row>
    <row r="68" spans="1:26" x14ac:dyDescent="0.25">
      <c r="T68" s="55" t="s">
        <v>86</v>
      </c>
      <c r="U68" s="11"/>
      <c r="V68" s="11" t="s">
        <v>414</v>
      </c>
      <c r="W68" s="11"/>
      <c r="X68" s="11"/>
      <c r="Y68" s="11"/>
      <c r="Z68" s="62" t="s">
        <v>415</v>
      </c>
    </row>
    <row r="69" spans="1:26" x14ac:dyDescent="0.25">
      <c r="T69" s="55" t="s">
        <v>87</v>
      </c>
      <c r="U69" s="11"/>
      <c r="V69" s="11" t="s">
        <v>416</v>
      </c>
      <c r="W69" s="11"/>
      <c r="X69" s="3"/>
      <c r="Y69" s="11"/>
      <c r="Z69" s="62" t="s">
        <v>417</v>
      </c>
    </row>
    <row r="70" spans="1:26" x14ac:dyDescent="0.25">
      <c r="T70" s="55" t="s">
        <v>88</v>
      </c>
      <c r="U70" s="11"/>
      <c r="V70" s="11" t="s">
        <v>418</v>
      </c>
      <c r="W70" s="11"/>
      <c r="X70" s="3"/>
      <c r="Y70" s="11"/>
      <c r="Z70" s="62" t="s">
        <v>419</v>
      </c>
    </row>
    <row r="71" spans="1:26" x14ac:dyDescent="0.25">
      <c r="T71" s="55" t="s">
        <v>89</v>
      </c>
      <c r="U71" s="11"/>
      <c r="V71" s="11" t="s">
        <v>420</v>
      </c>
      <c r="W71" s="11"/>
      <c r="X71" s="3"/>
      <c r="Y71" s="11"/>
      <c r="Z71" s="62" t="s">
        <v>358</v>
      </c>
    </row>
    <row r="72" spans="1:26" x14ac:dyDescent="0.25">
      <c r="T72" s="55" t="s">
        <v>90</v>
      </c>
      <c r="U72" s="11"/>
      <c r="V72" s="11" t="s">
        <v>346</v>
      </c>
      <c r="W72" s="11"/>
      <c r="X72" s="3"/>
      <c r="Y72" s="11"/>
      <c r="Z72" s="63" t="s">
        <v>421</v>
      </c>
    </row>
    <row r="73" spans="1:26" x14ac:dyDescent="0.25">
      <c r="T73" s="55" t="s">
        <v>91</v>
      </c>
      <c r="U73" s="11"/>
      <c r="V73" s="3"/>
      <c r="W73" s="11"/>
      <c r="X73" s="11"/>
      <c r="Y73" s="11"/>
      <c r="Z73" s="63" t="s">
        <v>422</v>
      </c>
    </row>
    <row r="74" spans="1:26" x14ac:dyDescent="0.25">
      <c r="T74" s="55" t="s">
        <v>92</v>
      </c>
      <c r="U74" s="11"/>
      <c r="V74" s="3"/>
      <c r="W74" s="11"/>
      <c r="X74" s="11"/>
      <c r="Y74" s="11"/>
      <c r="Z74" s="63" t="s">
        <v>423</v>
      </c>
    </row>
    <row r="75" spans="1:26" x14ac:dyDescent="0.25">
      <c r="T75" s="56" t="s">
        <v>93</v>
      </c>
      <c r="U75" s="11"/>
      <c r="V75" s="3"/>
      <c r="W75" s="11"/>
      <c r="X75" s="11"/>
      <c r="Y75" s="11"/>
      <c r="Z75" s="59" t="s">
        <v>424</v>
      </c>
    </row>
    <row r="76" spans="1:26" x14ac:dyDescent="0.25">
      <c r="T76" s="55" t="s">
        <v>94</v>
      </c>
      <c r="U76" s="11"/>
      <c r="V76" s="3"/>
      <c r="W76" s="11"/>
      <c r="X76" s="11"/>
      <c r="Y76" s="11"/>
      <c r="Z76" s="59" t="s">
        <v>425</v>
      </c>
    </row>
    <row r="77" spans="1:26" x14ac:dyDescent="0.25">
      <c r="T77" s="55" t="s">
        <v>95</v>
      </c>
      <c r="U77" s="11"/>
      <c r="V77" s="3"/>
      <c r="W77" s="11"/>
      <c r="X77" s="11"/>
      <c r="Y77" s="11"/>
      <c r="Z77" s="3"/>
    </row>
    <row r="78" spans="1:26" x14ac:dyDescent="0.25">
      <c r="T78" s="55" t="s">
        <v>96</v>
      </c>
      <c r="U78" s="11"/>
      <c r="V78" s="3"/>
      <c r="W78" s="11"/>
      <c r="X78" s="11"/>
      <c r="Y78" s="11"/>
      <c r="Z78" s="3"/>
    </row>
    <row r="79" spans="1:26" x14ac:dyDescent="0.25">
      <c r="T79" s="3"/>
      <c r="U79" s="3"/>
      <c r="V79" s="5" t="s">
        <v>426</v>
      </c>
      <c r="W79" s="5"/>
      <c r="X79" s="5"/>
      <c r="Y79" s="5"/>
      <c r="Z79" s="3"/>
    </row>
    <row r="80" spans="1:26" x14ac:dyDescent="0.25">
      <c r="T80" s="3"/>
      <c r="U80" s="3"/>
      <c r="V80" s="3" t="s">
        <v>427</v>
      </c>
      <c r="W80" s="3"/>
      <c r="X80" s="3" t="s">
        <v>428</v>
      </c>
      <c r="Y80" s="3"/>
      <c r="Z80" s="3"/>
    </row>
    <row r="81" spans="20:26" x14ac:dyDescent="0.25">
      <c r="T81" s="3"/>
      <c r="U81" s="3"/>
      <c r="V81" s="3"/>
      <c r="W81" s="3"/>
      <c r="X81" s="3"/>
      <c r="Y81" s="3"/>
      <c r="Z81" s="3"/>
    </row>
    <row r="82" spans="20:26" x14ac:dyDescent="0.25">
      <c r="T82" s="3"/>
      <c r="U82" s="3">
        <v>1</v>
      </c>
      <c r="V82" s="64" t="s">
        <v>42</v>
      </c>
      <c r="W82" s="64">
        <v>20</v>
      </c>
      <c r="X82" s="64" t="s">
        <v>61</v>
      </c>
      <c r="Y82" s="64">
        <v>36</v>
      </c>
      <c r="Z82" s="64" t="s">
        <v>77</v>
      </c>
    </row>
    <row r="83" spans="20:26" x14ac:dyDescent="0.25">
      <c r="T83" s="3"/>
      <c r="U83" s="3">
        <v>2</v>
      </c>
      <c r="V83" s="64" t="s">
        <v>43</v>
      </c>
      <c r="W83" s="64">
        <v>21</v>
      </c>
      <c r="X83" s="64" t="s">
        <v>62</v>
      </c>
      <c r="Y83" s="64">
        <v>37</v>
      </c>
      <c r="Z83" s="64" t="s">
        <v>78</v>
      </c>
    </row>
    <row r="84" spans="20:26" x14ac:dyDescent="0.25">
      <c r="T84" s="3"/>
      <c r="U84" s="3">
        <v>3</v>
      </c>
      <c r="V84" s="64" t="s">
        <v>44</v>
      </c>
      <c r="W84" s="64">
        <v>22</v>
      </c>
      <c r="X84" s="64" t="s">
        <v>63</v>
      </c>
      <c r="Y84" s="64">
        <v>38</v>
      </c>
      <c r="Z84" s="64" t="s">
        <v>79</v>
      </c>
    </row>
    <row r="85" spans="20:26" x14ac:dyDescent="0.25">
      <c r="T85" s="3"/>
      <c r="U85" s="3">
        <v>4</v>
      </c>
      <c r="V85" s="64" t="s">
        <v>45</v>
      </c>
      <c r="W85" s="64">
        <v>23</v>
      </c>
      <c r="X85" s="64" t="s">
        <v>64</v>
      </c>
      <c r="Y85" s="64">
        <v>39</v>
      </c>
      <c r="Z85" s="64" t="s">
        <v>80</v>
      </c>
    </row>
    <row r="86" spans="20:26" x14ac:dyDescent="0.25">
      <c r="T86" s="3"/>
      <c r="U86" s="3">
        <v>5</v>
      </c>
      <c r="V86" s="65" t="s">
        <v>46</v>
      </c>
      <c r="W86" s="64">
        <v>24</v>
      </c>
      <c r="X86" s="64" t="s">
        <v>65</v>
      </c>
      <c r="Y86" s="64">
        <v>40</v>
      </c>
      <c r="Z86" s="64" t="s">
        <v>81</v>
      </c>
    </row>
    <row r="87" spans="20:26" x14ac:dyDescent="0.25">
      <c r="T87" s="3"/>
      <c r="U87" s="3">
        <v>6</v>
      </c>
      <c r="V87" s="64" t="s">
        <v>47</v>
      </c>
      <c r="W87" s="64">
        <v>25</v>
      </c>
      <c r="X87" s="65" t="s">
        <v>66</v>
      </c>
      <c r="Y87" s="64">
        <v>41</v>
      </c>
      <c r="Z87" s="64" t="s">
        <v>82</v>
      </c>
    </row>
    <row r="88" spans="20:26" x14ac:dyDescent="0.25">
      <c r="T88" s="3"/>
      <c r="U88" s="3">
        <v>9</v>
      </c>
      <c r="V88" s="64" t="s">
        <v>48</v>
      </c>
      <c r="W88" s="64">
        <v>26</v>
      </c>
      <c r="X88" s="64" t="s">
        <v>67</v>
      </c>
      <c r="Y88" s="64">
        <v>42</v>
      </c>
      <c r="Z88" s="64" t="s">
        <v>83</v>
      </c>
    </row>
    <row r="89" spans="20:26" x14ac:dyDescent="0.25">
      <c r="T89" s="3"/>
      <c r="U89" s="3">
        <v>8</v>
      </c>
      <c r="V89" s="64" t="s">
        <v>49</v>
      </c>
      <c r="W89" s="64">
        <v>27</v>
      </c>
      <c r="X89" s="64" t="s">
        <v>68</v>
      </c>
      <c r="Y89" s="64">
        <v>43</v>
      </c>
      <c r="Z89" s="64" t="s">
        <v>84</v>
      </c>
    </row>
    <row r="90" spans="20:26" x14ac:dyDescent="0.25">
      <c r="T90" s="3"/>
      <c r="U90" s="3">
        <v>9</v>
      </c>
      <c r="V90" s="64" t="s">
        <v>50</v>
      </c>
      <c r="W90" s="64">
        <v>28</v>
      </c>
      <c r="X90" s="64" t="s">
        <v>69</v>
      </c>
      <c r="Y90" s="64">
        <v>44</v>
      </c>
      <c r="Z90" s="64" t="s">
        <v>85</v>
      </c>
    </row>
    <row r="91" spans="20:26" x14ac:dyDescent="0.25">
      <c r="T91" s="3"/>
      <c r="U91" s="3">
        <v>10</v>
      </c>
      <c r="V91" s="64" t="s">
        <v>51</v>
      </c>
      <c r="W91" s="66">
        <v>29</v>
      </c>
      <c r="X91" s="64" t="s">
        <v>70</v>
      </c>
      <c r="Y91" s="64">
        <v>45</v>
      </c>
      <c r="Z91" s="64" t="s">
        <v>86</v>
      </c>
    </row>
    <row r="92" spans="20:26" x14ac:dyDescent="0.25">
      <c r="T92" s="3"/>
      <c r="U92" s="3">
        <v>11</v>
      </c>
      <c r="V92" s="64" t="s">
        <v>52</v>
      </c>
      <c r="W92" s="66">
        <v>30</v>
      </c>
      <c r="X92" s="64" t="s">
        <v>71</v>
      </c>
      <c r="Y92" s="64">
        <v>46</v>
      </c>
      <c r="Z92" s="64" t="s">
        <v>87</v>
      </c>
    </row>
    <row r="93" spans="20:26" x14ac:dyDescent="0.25">
      <c r="T93" s="3"/>
      <c r="U93" s="3">
        <v>12</v>
      </c>
      <c r="V93" s="64" t="s">
        <v>53</v>
      </c>
      <c r="W93" s="66">
        <v>31</v>
      </c>
      <c r="X93" s="64" t="s">
        <v>72</v>
      </c>
      <c r="Y93" s="64">
        <v>47</v>
      </c>
      <c r="Z93" s="64" t="s">
        <v>88</v>
      </c>
    </row>
    <row r="94" spans="20:26" x14ac:dyDescent="0.25">
      <c r="T94" s="3"/>
      <c r="U94" s="3">
        <v>13</v>
      </c>
      <c r="V94" s="64" t="s">
        <v>54</v>
      </c>
      <c r="W94" s="66">
        <v>32</v>
      </c>
      <c r="X94" s="64" t="s">
        <v>73</v>
      </c>
      <c r="Y94" s="64">
        <v>48</v>
      </c>
      <c r="Z94" s="64" t="s">
        <v>89</v>
      </c>
    </row>
    <row r="95" spans="20:26" x14ac:dyDescent="0.25">
      <c r="T95" s="3"/>
      <c r="U95" s="3">
        <v>14</v>
      </c>
      <c r="V95" s="64" t="s">
        <v>55</v>
      </c>
      <c r="W95" s="66">
        <v>33</v>
      </c>
      <c r="X95" s="64" t="s">
        <v>74</v>
      </c>
      <c r="Y95" s="64">
        <v>49</v>
      </c>
      <c r="Z95" s="64" t="s">
        <v>90</v>
      </c>
    </row>
    <row r="96" spans="20:26" x14ac:dyDescent="0.25">
      <c r="T96" s="3"/>
      <c r="U96" s="3">
        <v>15</v>
      </c>
      <c r="V96" s="65" t="s">
        <v>56</v>
      </c>
      <c r="W96" s="66">
        <v>34</v>
      </c>
      <c r="X96" s="64" t="s">
        <v>75</v>
      </c>
      <c r="Y96" s="64">
        <v>50</v>
      </c>
      <c r="Z96" s="64" t="s">
        <v>91</v>
      </c>
    </row>
    <row r="97" spans="20:26" x14ac:dyDescent="0.25">
      <c r="T97" s="3"/>
      <c r="U97" s="3">
        <v>16</v>
      </c>
      <c r="V97" s="64" t="s">
        <v>57</v>
      </c>
      <c r="W97" s="66">
        <v>35</v>
      </c>
      <c r="X97" s="65" t="s">
        <v>76</v>
      </c>
      <c r="Y97" s="64">
        <v>51</v>
      </c>
      <c r="Z97" s="64" t="s">
        <v>92</v>
      </c>
    </row>
    <row r="98" spans="20:26" x14ac:dyDescent="0.25">
      <c r="T98" s="3"/>
      <c r="U98" s="3">
        <v>17</v>
      </c>
      <c r="V98" s="64" t="s">
        <v>58</v>
      </c>
      <c r="W98" s="66"/>
      <c r="X98" s="3"/>
      <c r="Y98" s="64">
        <v>52</v>
      </c>
      <c r="Z98" s="65" t="s">
        <v>93</v>
      </c>
    </row>
    <row r="99" spans="20:26" x14ac:dyDescent="0.25">
      <c r="T99" s="3"/>
      <c r="U99" s="3">
        <v>18</v>
      </c>
      <c r="V99" s="64" t="s">
        <v>59</v>
      </c>
      <c r="W99" s="66"/>
      <c r="X99" s="3"/>
      <c r="Y99" s="64">
        <v>53</v>
      </c>
      <c r="Z99" s="64" t="s">
        <v>94</v>
      </c>
    </row>
    <row r="100" spans="20:26" x14ac:dyDescent="0.25">
      <c r="T100" s="3"/>
      <c r="U100" s="3">
        <v>19</v>
      </c>
      <c r="V100" s="64" t="s">
        <v>60</v>
      </c>
      <c r="W100" s="66"/>
      <c r="X100" s="3"/>
      <c r="Y100" s="64">
        <v>54</v>
      </c>
      <c r="Z100" s="64" t="s">
        <v>95</v>
      </c>
    </row>
    <row r="101" spans="20:26" x14ac:dyDescent="0.25">
      <c r="T101" s="3"/>
      <c r="U101" s="3"/>
      <c r="V101" s="3"/>
      <c r="W101" s="3"/>
      <c r="X101" s="3"/>
      <c r="Y101" s="64">
        <v>55</v>
      </c>
      <c r="Z101" s="64" t="s">
        <v>96</v>
      </c>
    </row>
    <row r="102" spans="20:26" x14ac:dyDescent="0.25">
      <c r="T102" s="3"/>
      <c r="U102" s="3"/>
      <c r="V102" s="5" t="s">
        <v>429</v>
      </c>
      <c r="W102" s="3"/>
      <c r="X102" s="3"/>
      <c r="Y102" s="64">
        <v>56</v>
      </c>
      <c r="Z102" s="64" t="s">
        <v>430</v>
      </c>
    </row>
    <row r="103" spans="20:26" ht="22.5" x14ac:dyDescent="0.25">
      <c r="T103" s="5" t="s">
        <v>431</v>
      </c>
      <c r="U103" s="3"/>
      <c r="V103" s="64" t="s">
        <v>432</v>
      </c>
      <c r="W103" s="3"/>
      <c r="X103" s="3"/>
      <c r="Y103" s="3"/>
      <c r="Z103" s="3"/>
    </row>
    <row r="104" spans="20:26" ht="22.5" x14ac:dyDescent="0.25">
      <c r="T104" s="3" t="s">
        <v>433</v>
      </c>
      <c r="U104" s="3"/>
      <c r="V104" s="64" t="s">
        <v>434</v>
      </c>
      <c r="W104" s="3"/>
      <c r="X104" s="3"/>
      <c r="Y104" s="3"/>
      <c r="Z104" s="3"/>
    </row>
    <row r="105" spans="20:26" ht="22.5" x14ac:dyDescent="0.25">
      <c r="T105" s="3" t="s">
        <v>435</v>
      </c>
      <c r="U105" s="3"/>
      <c r="V105" s="64" t="s">
        <v>436</v>
      </c>
      <c r="W105" s="3"/>
      <c r="X105" s="3" t="s">
        <v>437</v>
      </c>
      <c r="Y105" s="3"/>
      <c r="Z105" s="3"/>
    </row>
    <row r="106" spans="20:26" ht="22.5" x14ac:dyDescent="0.25">
      <c r="T106" s="3" t="s">
        <v>438</v>
      </c>
      <c r="U106" s="3"/>
      <c r="V106" s="64" t="s">
        <v>439</v>
      </c>
      <c r="W106" s="3"/>
      <c r="X106" s="3" t="s">
        <v>440</v>
      </c>
      <c r="Y106" s="3"/>
      <c r="Z106" s="3"/>
    </row>
    <row r="107" spans="20:26" ht="22.5" x14ac:dyDescent="0.25">
      <c r="T107" s="3" t="s">
        <v>441</v>
      </c>
      <c r="U107" s="3"/>
      <c r="V107" s="64" t="s">
        <v>442</v>
      </c>
      <c r="W107" s="3"/>
      <c r="X107" s="3" t="s">
        <v>443</v>
      </c>
      <c r="Y107" s="3"/>
      <c r="Z107" s="3"/>
    </row>
    <row r="108" spans="20:26" ht="22.5" x14ac:dyDescent="0.25">
      <c r="T108" s="3"/>
      <c r="U108" s="3"/>
      <c r="V108" s="64" t="s">
        <v>444</v>
      </c>
      <c r="W108" s="3"/>
      <c r="X108" s="3"/>
      <c r="Y108" s="3"/>
      <c r="Z108" s="3"/>
    </row>
    <row r="109" spans="20:26" x14ac:dyDescent="0.25">
      <c r="T109" s="3"/>
      <c r="U109" s="3"/>
      <c r="V109" s="64" t="s">
        <v>445</v>
      </c>
      <c r="W109" s="3"/>
      <c r="X109" s="3"/>
      <c r="Y109" s="3"/>
      <c r="Z109" s="3"/>
    </row>
    <row r="110" spans="20:26" x14ac:dyDescent="0.25">
      <c r="T110" s="3"/>
      <c r="U110" s="3"/>
      <c r="V110" s="3"/>
      <c r="W110" s="3"/>
      <c r="X110" s="3"/>
      <c r="Y110" s="3"/>
      <c r="Z110" s="3"/>
    </row>
    <row r="111" spans="20:26" x14ac:dyDescent="0.25">
      <c r="T111" s="3"/>
      <c r="U111" s="3"/>
      <c r="V111" s="3"/>
      <c r="W111" s="3"/>
      <c r="X111" s="3"/>
      <c r="Y111" s="3"/>
      <c r="Z111" s="3"/>
    </row>
    <row r="112" spans="20:26" x14ac:dyDescent="0.25">
      <c r="T112" s="3"/>
      <c r="U112" s="3"/>
      <c r="V112" s="5" t="s">
        <v>446</v>
      </c>
      <c r="W112" s="3"/>
      <c r="X112" s="3"/>
      <c r="Y112" s="3"/>
      <c r="Z112" s="3"/>
    </row>
    <row r="113" spans="20:26" x14ac:dyDescent="0.25">
      <c r="T113" s="3"/>
      <c r="U113" s="3"/>
      <c r="V113" s="3" t="s">
        <v>105</v>
      </c>
      <c r="W113" s="3"/>
      <c r="X113" s="3"/>
      <c r="Y113" s="3"/>
      <c r="Z113" s="3"/>
    </row>
    <row r="114" spans="20:26" x14ac:dyDescent="0.25">
      <c r="T114" s="3"/>
      <c r="U114" s="3"/>
      <c r="V114" s="3" t="s">
        <v>106</v>
      </c>
      <c r="W114" s="3"/>
      <c r="X114" s="3"/>
      <c r="Y114" s="3"/>
      <c r="Z114" s="3"/>
    </row>
    <row r="115" spans="20:26" x14ac:dyDescent="0.25">
      <c r="T115" s="3"/>
      <c r="U115" s="3"/>
      <c r="V115" s="3" t="s">
        <v>107</v>
      </c>
      <c r="W115" s="3"/>
      <c r="X115" s="3"/>
      <c r="Y115" s="3"/>
      <c r="Z115" s="3"/>
    </row>
    <row r="116" spans="20:26" x14ac:dyDescent="0.25">
      <c r="T116" s="3"/>
      <c r="U116" s="3"/>
      <c r="V116" s="3"/>
      <c r="W116" s="3"/>
      <c r="X116" s="3"/>
      <c r="Y116" s="3"/>
      <c r="Z116"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79856-2725-4C71-B9F6-6FD75C575944}">
  <sheetPr>
    <tabColor rgb="FF00B0F0"/>
  </sheetPr>
  <dimension ref="A1:J1012"/>
  <sheetViews>
    <sheetView zoomScaleNormal="100" workbookViewId="0">
      <pane ySplit="1" topLeftCell="A3" activePane="bottomLeft" state="frozen"/>
      <selection activeCell="H1" sqref="H1"/>
      <selection pane="bottomLeft" activeCell="B13" sqref="B13"/>
    </sheetView>
  </sheetViews>
  <sheetFormatPr defaultRowHeight="15" x14ac:dyDescent="0.25"/>
  <cols>
    <col min="1" max="1" width="4.28515625" style="3" customWidth="1"/>
    <col min="2" max="2" width="14.7109375" style="3" customWidth="1"/>
    <col min="3" max="3" width="14.28515625" style="3" customWidth="1"/>
    <col min="4" max="4" width="19.28515625" style="3" customWidth="1"/>
    <col min="5" max="5" width="22.140625" style="3" customWidth="1"/>
    <col min="6" max="6" width="25.7109375" style="3" customWidth="1"/>
    <col min="7" max="7" width="21.7109375" style="3" customWidth="1"/>
    <col min="8" max="8" width="14.5703125" style="3" customWidth="1"/>
    <col min="9" max="9" width="23.140625" style="3" customWidth="1"/>
    <col min="10" max="10" width="36.42578125" style="3" customWidth="1"/>
    <col min="11" max="16384" width="9.140625" style="3"/>
  </cols>
  <sheetData>
    <row r="1" spans="1:10" ht="36" x14ac:dyDescent="0.25">
      <c r="A1" s="1" t="s">
        <v>15</v>
      </c>
      <c r="B1" s="1" t="s">
        <v>281</v>
      </c>
      <c r="C1" s="67" t="s">
        <v>14</v>
      </c>
      <c r="D1" s="184" t="s">
        <v>529</v>
      </c>
      <c r="E1" s="185" t="s">
        <v>452</v>
      </c>
      <c r="F1" s="177" t="s">
        <v>528</v>
      </c>
      <c r="G1" s="178" t="s">
        <v>527</v>
      </c>
      <c r="H1" s="68" t="s">
        <v>579</v>
      </c>
      <c r="I1" s="284" t="s">
        <v>7</v>
      </c>
      <c r="J1" s="285"/>
    </row>
    <row r="2" spans="1:10" ht="18.75" customHeight="1" x14ac:dyDescent="0.25">
      <c r="A2" s="286" t="str">
        <f>'INITIAL SETUP'!A1</f>
        <v>WV Bureau for Behavioral Health  - Adult Mental Health Services (Group Homes, Day Support, PSH)  R20210410</v>
      </c>
      <c r="B2" s="287"/>
      <c r="C2" s="287"/>
      <c r="D2" s="287"/>
      <c r="E2" s="287"/>
      <c r="F2" s="287"/>
      <c r="G2" s="287"/>
      <c r="H2" s="287"/>
      <c r="I2" s="287"/>
      <c r="J2" s="288"/>
    </row>
    <row r="3" spans="1:10" ht="18.75" customHeight="1" x14ac:dyDescent="0.25">
      <c r="A3" s="289" t="str">
        <f>'INITIAL SETUP'!A2</f>
        <v>Grant Year:  FY 2022 (07/01/2021 - 06/30/2022)</v>
      </c>
      <c r="B3" s="290"/>
      <c r="C3" s="290"/>
      <c r="D3" s="290"/>
      <c r="E3" s="290"/>
      <c r="F3" s="290"/>
      <c r="G3" s="290"/>
      <c r="H3" s="290"/>
      <c r="I3" s="290"/>
      <c r="J3" s="291"/>
    </row>
    <row r="4" spans="1:10" ht="18.75" customHeight="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9"/>
    </row>
    <row r="5" spans="1:10" x14ac:dyDescent="0.25">
      <c r="A5" s="292" t="s">
        <v>8</v>
      </c>
      <c r="B5" s="293"/>
      <c r="C5" s="293"/>
      <c r="D5" s="294"/>
      <c r="E5" s="263" t="str">
        <f>'INITIAL SETUP'!L4</f>
        <v xml:space="preserve">Adult Mental Health Program </v>
      </c>
      <c r="F5" s="264"/>
      <c r="G5" s="265"/>
      <c r="H5" s="202" t="s">
        <v>2</v>
      </c>
      <c r="I5" s="204"/>
      <c r="J5" s="49" t="str">
        <f>'INITIAL SETUP'!AJ4</f>
        <v xml:space="preserve">Formal Name listed on Grant </v>
      </c>
    </row>
    <row r="6" spans="1:10" x14ac:dyDescent="0.25">
      <c r="A6" s="292" t="s">
        <v>10</v>
      </c>
      <c r="B6" s="293"/>
      <c r="C6" s="293"/>
      <c r="D6" s="294"/>
      <c r="E6" s="263" t="str">
        <f>'INITIAL SETUP'!L5</f>
        <v>Grantee's Name for Group home</v>
      </c>
      <c r="F6" s="264"/>
      <c r="G6" s="265"/>
      <c r="H6" s="202" t="s">
        <v>9</v>
      </c>
      <c r="I6" s="204"/>
      <c r="J6" s="49" t="str">
        <f>'INITIAL SETUP'!AJ5</f>
        <v>Jane Doe</v>
      </c>
    </row>
    <row r="7" spans="1:10" ht="15" customHeight="1" x14ac:dyDescent="0.25">
      <c r="A7" s="278" t="s">
        <v>0</v>
      </c>
      <c r="B7" s="279"/>
      <c r="C7" s="279"/>
      <c r="D7" s="280"/>
      <c r="E7" s="268" t="str">
        <f>'INITIAL SETUP'!L6</f>
        <v>Any Street, Anywhere, WV 12346</v>
      </c>
      <c r="F7" s="269"/>
      <c r="G7" s="270"/>
      <c r="H7" s="202" t="s">
        <v>169</v>
      </c>
      <c r="I7" s="204"/>
      <c r="J7" s="49" t="str">
        <f>'INITIAL SETUP'!AJ6</f>
        <v>123-456-7890</v>
      </c>
    </row>
    <row r="8" spans="1:10" x14ac:dyDescent="0.25">
      <c r="A8" s="281"/>
      <c r="B8" s="282"/>
      <c r="C8" s="282"/>
      <c r="D8" s="283"/>
      <c r="E8" s="271"/>
      <c r="F8" s="272"/>
      <c r="G8" s="273"/>
      <c r="H8" s="232" t="s">
        <v>12</v>
      </c>
      <c r="I8" s="234"/>
      <c r="J8" s="49" t="str">
        <f>'INITIAL SETUP'!AJ7</f>
        <v>G22</v>
      </c>
    </row>
    <row r="9" spans="1:10" x14ac:dyDescent="0.25">
      <c r="A9" s="232" t="s">
        <v>11</v>
      </c>
      <c r="B9" s="233"/>
      <c r="C9" s="233"/>
      <c r="D9" s="234"/>
      <c r="E9" s="266" t="str">
        <f>'INITIAL SETUP'!O8</f>
        <v>July</v>
      </c>
      <c r="F9" s="267"/>
      <c r="G9" s="50">
        <f>'INITIAL SETUP'!V8</f>
        <v>2021</v>
      </c>
      <c r="H9" s="232" t="s">
        <v>13</v>
      </c>
      <c r="I9" s="234"/>
      <c r="J9" s="51">
        <f>'INITIAL SETUP'!AJ8</f>
        <v>0</v>
      </c>
    </row>
    <row r="10" spans="1:10" x14ac:dyDescent="0.25">
      <c r="A10" s="274" t="s">
        <v>148</v>
      </c>
      <c r="B10" s="274"/>
      <c r="C10" s="274"/>
      <c r="D10" s="274"/>
      <c r="E10" s="274"/>
      <c r="F10" s="274"/>
      <c r="G10" s="274"/>
      <c r="H10" s="274"/>
      <c r="I10" s="274"/>
      <c r="J10" s="274"/>
    </row>
    <row r="11" spans="1:10" ht="30" customHeight="1" x14ac:dyDescent="0.25">
      <c r="A11" s="275" t="s">
        <v>526</v>
      </c>
      <c r="B11" s="275"/>
      <c r="C11" s="275"/>
      <c r="D11" s="275"/>
      <c r="E11" s="275"/>
      <c r="F11" s="275"/>
      <c r="G11" s="275"/>
      <c r="H11" s="275"/>
      <c r="I11" s="275"/>
      <c r="J11" s="275"/>
    </row>
    <row r="12" spans="1:10" s="2" customFormat="1" ht="70.150000000000006" customHeight="1" x14ac:dyDescent="0.25">
      <c r="A12" s="1" t="s">
        <v>15</v>
      </c>
      <c r="B12" s="53" t="s">
        <v>281</v>
      </c>
      <c r="C12" s="70" t="s">
        <v>14</v>
      </c>
      <c r="D12" s="184" t="s">
        <v>529</v>
      </c>
      <c r="E12" s="112" t="s">
        <v>452</v>
      </c>
      <c r="F12" s="179" t="s">
        <v>528</v>
      </c>
      <c r="G12" s="182" t="s">
        <v>527</v>
      </c>
      <c r="H12" s="71" t="s">
        <v>280</v>
      </c>
      <c r="I12" s="276" t="s">
        <v>7</v>
      </c>
      <c r="J12" s="277"/>
    </row>
    <row r="13" spans="1:10" ht="60" customHeight="1" x14ac:dyDescent="0.25">
      <c r="A13" s="1">
        <f>ROW(A1)</f>
        <v>1</v>
      </c>
      <c r="B13" s="103"/>
      <c r="C13" s="33"/>
      <c r="D13" s="111"/>
      <c r="E13" s="113"/>
      <c r="F13" s="180"/>
      <c r="G13" s="183"/>
      <c r="H13" s="69"/>
      <c r="I13" s="261"/>
      <c r="J13" s="262"/>
    </row>
    <row r="14" spans="1:10" ht="60" customHeight="1" x14ac:dyDescent="0.25">
      <c r="A14" s="1">
        <f t="shared" ref="A14:A77" si="0">ROW(A2)</f>
        <v>2</v>
      </c>
      <c r="B14" s="104"/>
      <c r="C14" s="33"/>
      <c r="D14" s="111"/>
      <c r="E14" s="113"/>
      <c r="F14" s="180"/>
      <c r="G14" s="183"/>
      <c r="H14" s="69"/>
      <c r="I14" s="261"/>
      <c r="J14" s="262"/>
    </row>
    <row r="15" spans="1:10" ht="60" customHeight="1" x14ac:dyDescent="0.25">
      <c r="A15" s="1">
        <f t="shared" si="0"/>
        <v>3</v>
      </c>
      <c r="B15" s="104"/>
      <c r="C15" s="33"/>
      <c r="D15" s="111"/>
      <c r="E15" s="113"/>
      <c r="F15" s="180"/>
      <c r="G15" s="183"/>
      <c r="H15" s="69"/>
      <c r="I15" s="261"/>
      <c r="J15" s="262"/>
    </row>
    <row r="16" spans="1:10" ht="60" customHeight="1" x14ac:dyDescent="0.25">
      <c r="A16" s="1">
        <f t="shared" si="0"/>
        <v>4</v>
      </c>
      <c r="B16" s="104"/>
      <c r="C16" s="33"/>
      <c r="D16" s="111"/>
      <c r="E16" s="113"/>
      <c r="F16" s="180"/>
      <c r="G16" s="183"/>
      <c r="H16" s="69"/>
      <c r="I16" s="261"/>
      <c r="J16" s="262"/>
    </row>
    <row r="17" spans="1:10" ht="60" customHeight="1" x14ac:dyDescent="0.25">
      <c r="A17" s="1">
        <f t="shared" si="0"/>
        <v>5</v>
      </c>
      <c r="B17" s="104"/>
      <c r="C17" s="33"/>
      <c r="D17" s="111"/>
      <c r="E17" s="113"/>
      <c r="F17" s="180"/>
      <c r="G17" s="183"/>
      <c r="H17" s="69"/>
      <c r="I17" s="261"/>
      <c r="J17" s="262"/>
    </row>
    <row r="18" spans="1:10" ht="60" customHeight="1" x14ac:dyDescent="0.25">
      <c r="A18" s="1">
        <f t="shared" si="0"/>
        <v>6</v>
      </c>
      <c r="B18" s="104"/>
      <c r="C18" s="33"/>
      <c r="D18" s="111"/>
      <c r="E18" s="113"/>
      <c r="F18" s="180"/>
      <c r="G18" s="183"/>
      <c r="H18" s="69"/>
      <c r="I18" s="261"/>
      <c r="J18" s="262"/>
    </row>
    <row r="19" spans="1:10" ht="60" customHeight="1" x14ac:dyDescent="0.25">
      <c r="A19" s="1">
        <f t="shared" si="0"/>
        <v>7</v>
      </c>
      <c r="B19" s="104"/>
      <c r="C19" s="33"/>
      <c r="D19" s="111"/>
      <c r="E19" s="113"/>
      <c r="F19" s="180"/>
      <c r="G19" s="183"/>
      <c r="H19" s="69"/>
      <c r="I19" s="261"/>
      <c r="J19" s="262"/>
    </row>
    <row r="20" spans="1:10" ht="60" customHeight="1" x14ac:dyDescent="0.25">
      <c r="A20" s="1">
        <f t="shared" si="0"/>
        <v>8</v>
      </c>
      <c r="B20" s="104"/>
      <c r="C20" s="33"/>
      <c r="D20" s="111"/>
      <c r="E20" s="113"/>
      <c r="F20" s="180"/>
      <c r="G20" s="183"/>
      <c r="H20" s="69"/>
      <c r="I20" s="261"/>
      <c r="J20" s="262"/>
    </row>
    <row r="21" spans="1:10" ht="60" customHeight="1" x14ac:dyDescent="0.25">
      <c r="A21" s="1">
        <f t="shared" si="0"/>
        <v>9</v>
      </c>
      <c r="B21" s="104"/>
      <c r="C21" s="33"/>
      <c r="D21" s="111"/>
      <c r="E21" s="113"/>
      <c r="F21" s="181"/>
      <c r="G21" s="183"/>
      <c r="H21" s="69"/>
      <c r="I21" s="261"/>
      <c r="J21" s="262"/>
    </row>
    <row r="22" spans="1:10" ht="60" customHeight="1" x14ac:dyDescent="0.25">
      <c r="A22" s="1">
        <f t="shared" si="0"/>
        <v>10</v>
      </c>
      <c r="B22" s="104"/>
      <c r="C22" s="33"/>
      <c r="D22" s="111"/>
      <c r="E22" s="113"/>
      <c r="F22" s="181"/>
      <c r="G22" s="183"/>
      <c r="H22" s="69"/>
      <c r="I22" s="261"/>
      <c r="J22" s="262"/>
    </row>
    <row r="23" spans="1:10" ht="60" customHeight="1" x14ac:dyDescent="0.25">
      <c r="A23" s="1">
        <f t="shared" si="0"/>
        <v>11</v>
      </c>
      <c r="B23" s="104"/>
      <c r="C23" s="33"/>
      <c r="D23" s="111"/>
      <c r="E23" s="113"/>
      <c r="F23" s="180"/>
      <c r="G23" s="183"/>
      <c r="H23" s="69"/>
      <c r="I23" s="261"/>
      <c r="J23" s="262"/>
    </row>
    <row r="24" spans="1:10" ht="60" customHeight="1" x14ac:dyDescent="0.25">
      <c r="A24" s="1">
        <f t="shared" si="0"/>
        <v>12</v>
      </c>
      <c r="B24" s="104"/>
      <c r="C24" s="33"/>
      <c r="D24" s="111"/>
      <c r="E24" s="113"/>
      <c r="F24" s="180"/>
      <c r="G24" s="183"/>
      <c r="H24" s="69"/>
      <c r="I24" s="261"/>
      <c r="J24" s="262"/>
    </row>
    <row r="25" spans="1:10" ht="60" customHeight="1" x14ac:dyDescent="0.25">
      <c r="A25" s="1">
        <f t="shared" si="0"/>
        <v>13</v>
      </c>
      <c r="B25" s="104"/>
      <c r="C25" s="33"/>
      <c r="D25" s="111"/>
      <c r="E25" s="113"/>
      <c r="F25" s="180"/>
      <c r="G25" s="183"/>
      <c r="H25" s="69"/>
      <c r="I25" s="261"/>
      <c r="J25" s="262"/>
    </row>
    <row r="26" spans="1:10" ht="60" customHeight="1" x14ac:dyDescent="0.25">
      <c r="A26" s="1">
        <f t="shared" si="0"/>
        <v>14</v>
      </c>
      <c r="B26" s="104"/>
      <c r="C26" s="33"/>
      <c r="D26" s="111"/>
      <c r="E26" s="113"/>
      <c r="F26" s="180"/>
      <c r="G26" s="183"/>
      <c r="H26" s="69"/>
      <c r="I26" s="261"/>
      <c r="J26" s="262"/>
    </row>
    <row r="27" spans="1:10" ht="60" customHeight="1" x14ac:dyDescent="0.25">
      <c r="A27" s="1">
        <f t="shared" si="0"/>
        <v>15</v>
      </c>
      <c r="B27" s="104"/>
      <c r="C27" s="33"/>
      <c r="D27" s="111"/>
      <c r="E27" s="113"/>
      <c r="F27" s="180"/>
      <c r="G27" s="183"/>
      <c r="H27" s="69"/>
      <c r="I27" s="261"/>
      <c r="J27" s="262"/>
    </row>
    <row r="28" spans="1:10" ht="60" customHeight="1" x14ac:dyDescent="0.25">
      <c r="A28" s="1">
        <f t="shared" si="0"/>
        <v>16</v>
      </c>
      <c r="B28" s="104"/>
      <c r="C28" s="33"/>
      <c r="D28" s="111"/>
      <c r="E28" s="113"/>
      <c r="F28" s="180"/>
      <c r="G28" s="183"/>
      <c r="H28" s="69"/>
      <c r="I28" s="261"/>
      <c r="J28" s="262"/>
    </row>
    <row r="29" spans="1:10" ht="60" customHeight="1" x14ac:dyDescent="0.25">
      <c r="A29" s="1">
        <f t="shared" si="0"/>
        <v>17</v>
      </c>
      <c r="B29" s="104"/>
      <c r="C29" s="33"/>
      <c r="D29" s="111"/>
      <c r="E29" s="113"/>
      <c r="F29" s="180"/>
      <c r="G29" s="183"/>
      <c r="H29" s="69"/>
      <c r="I29" s="261"/>
      <c r="J29" s="262"/>
    </row>
    <row r="30" spans="1:10" ht="60" customHeight="1" x14ac:dyDescent="0.25">
      <c r="A30" s="1">
        <f t="shared" si="0"/>
        <v>18</v>
      </c>
      <c r="B30" s="104"/>
      <c r="C30" s="33"/>
      <c r="D30" s="111"/>
      <c r="E30" s="113"/>
      <c r="F30" s="180"/>
      <c r="G30" s="183"/>
      <c r="H30" s="69"/>
      <c r="I30" s="261"/>
      <c r="J30" s="262"/>
    </row>
    <row r="31" spans="1:10" ht="60" customHeight="1" x14ac:dyDescent="0.25">
      <c r="A31" s="1">
        <f t="shared" si="0"/>
        <v>19</v>
      </c>
      <c r="B31" s="104"/>
      <c r="C31" s="33"/>
      <c r="D31" s="111"/>
      <c r="E31" s="113"/>
      <c r="F31" s="181"/>
      <c r="G31" s="183"/>
      <c r="H31" s="69"/>
      <c r="I31" s="261"/>
      <c r="J31" s="262"/>
    </row>
    <row r="32" spans="1:10" ht="60" customHeight="1" x14ac:dyDescent="0.25">
      <c r="A32" s="1">
        <f t="shared" si="0"/>
        <v>20</v>
      </c>
      <c r="B32" s="104"/>
      <c r="C32" s="33"/>
      <c r="D32" s="111"/>
      <c r="E32" s="113"/>
      <c r="F32" s="181"/>
      <c r="G32" s="183"/>
      <c r="H32" s="69"/>
      <c r="I32" s="261"/>
      <c r="J32" s="262"/>
    </row>
    <row r="33" spans="1:10" ht="60" customHeight="1" x14ac:dyDescent="0.25">
      <c r="A33" s="1">
        <f t="shared" si="0"/>
        <v>21</v>
      </c>
      <c r="B33" s="104"/>
      <c r="C33" s="33"/>
      <c r="D33" s="111"/>
      <c r="E33" s="113"/>
      <c r="F33" s="180"/>
      <c r="G33" s="183"/>
      <c r="H33" s="69"/>
      <c r="I33" s="261"/>
      <c r="J33" s="262"/>
    </row>
    <row r="34" spans="1:10" ht="60" customHeight="1" x14ac:dyDescent="0.25">
      <c r="A34" s="1">
        <f t="shared" si="0"/>
        <v>22</v>
      </c>
      <c r="B34" s="104"/>
      <c r="C34" s="33"/>
      <c r="D34" s="111"/>
      <c r="E34" s="113"/>
      <c r="F34" s="180"/>
      <c r="G34" s="183"/>
      <c r="H34" s="69"/>
      <c r="I34" s="261"/>
      <c r="J34" s="262"/>
    </row>
    <row r="35" spans="1:10" ht="60" customHeight="1" x14ac:dyDescent="0.25">
      <c r="A35" s="1">
        <f t="shared" si="0"/>
        <v>23</v>
      </c>
      <c r="B35" s="104"/>
      <c r="C35" s="33"/>
      <c r="D35" s="111"/>
      <c r="E35" s="113"/>
      <c r="F35" s="180"/>
      <c r="G35" s="183"/>
      <c r="H35" s="69"/>
      <c r="I35" s="261"/>
      <c r="J35" s="262"/>
    </row>
    <row r="36" spans="1:10" ht="60" customHeight="1" x14ac:dyDescent="0.25">
      <c r="A36" s="1">
        <f t="shared" si="0"/>
        <v>24</v>
      </c>
      <c r="B36" s="104"/>
      <c r="C36" s="33"/>
      <c r="D36" s="111"/>
      <c r="E36" s="113"/>
      <c r="F36" s="180"/>
      <c r="G36" s="183"/>
      <c r="H36" s="69"/>
      <c r="I36" s="261"/>
      <c r="J36" s="262"/>
    </row>
    <row r="37" spans="1:10" ht="60" customHeight="1" x14ac:dyDescent="0.25">
      <c r="A37" s="1">
        <f t="shared" si="0"/>
        <v>25</v>
      </c>
      <c r="B37" s="104"/>
      <c r="C37" s="33"/>
      <c r="D37" s="111"/>
      <c r="E37" s="113"/>
      <c r="F37" s="180"/>
      <c r="G37" s="183"/>
      <c r="H37" s="69"/>
      <c r="I37" s="261"/>
      <c r="J37" s="262"/>
    </row>
    <row r="38" spans="1:10" ht="60" customHeight="1" x14ac:dyDescent="0.25">
      <c r="A38" s="1">
        <f t="shared" si="0"/>
        <v>26</v>
      </c>
      <c r="B38" s="104"/>
      <c r="C38" s="33"/>
      <c r="D38" s="111"/>
      <c r="E38" s="113"/>
      <c r="F38" s="180"/>
      <c r="G38" s="183"/>
      <c r="H38" s="69"/>
      <c r="I38" s="261"/>
      <c r="J38" s="262"/>
    </row>
    <row r="39" spans="1:10" ht="60" customHeight="1" x14ac:dyDescent="0.25">
      <c r="A39" s="1">
        <f t="shared" si="0"/>
        <v>27</v>
      </c>
      <c r="B39" s="104"/>
      <c r="C39" s="33"/>
      <c r="D39" s="111"/>
      <c r="E39" s="113"/>
      <c r="F39" s="180"/>
      <c r="G39" s="183"/>
      <c r="H39" s="69"/>
      <c r="I39" s="261"/>
      <c r="J39" s="262"/>
    </row>
    <row r="40" spans="1:10" ht="60" customHeight="1" x14ac:dyDescent="0.25">
      <c r="A40" s="1">
        <f t="shared" si="0"/>
        <v>28</v>
      </c>
      <c r="B40" s="104"/>
      <c r="C40" s="33"/>
      <c r="D40" s="111"/>
      <c r="E40" s="113"/>
      <c r="F40" s="180"/>
      <c r="G40" s="183"/>
      <c r="H40" s="69"/>
      <c r="I40" s="261"/>
      <c r="J40" s="262"/>
    </row>
    <row r="41" spans="1:10" ht="60" customHeight="1" x14ac:dyDescent="0.25">
      <c r="A41" s="1">
        <f t="shared" si="0"/>
        <v>29</v>
      </c>
      <c r="B41" s="104"/>
      <c r="C41" s="33"/>
      <c r="D41" s="111"/>
      <c r="E41" s="113"/>
      <c r="F41" s="181"/>
      <c r="G41" s="183"/>
      <c r="H41" s="69"/>
      <c r="I41" s="261"/>
      <c r="J41" s="262"/>
    </row>
    <row r="42" spans="1:10" ht="60" customHeight="1" x14ac:dyDescent="0.25">
      <c r="A42" s="1">
        <f t="shared" si="0"/>
        <v>30</v>
      </c>
      <c r="B42" s="104"/>
      <c r="C42" s="33"/>
      <c r="D42" s="111"/>
      <c r="E42" s="113"/>
      <c r="F42" s="181"/>
      <c r="G42" s="183"/>
      <c r="H42" s="69"/>
      <c r="I42" s="261"/>
      <c r="J42" s="262"/>
    </row>
    <row r="43" spans="1:10" ht="60" customHeight="1" x14ac:dyDescent="0.25">
      <c r="A43" s="1">
        <f t="shared" si="0"/>
        <v>31</v>
      </c>
      <c r="B43" s="104"/>
      <c r="C43" s="33"/>
      <c r="D43" s="111"/>
      <c r="E43" s="113"/>
      <c r="F43" s="180"/>
      <c r="G43" s="183"/>
      <c r="H43" s="69"/>
      <c r="I43" s="261"/>
      <c r="J43" s="262"/>
    </row>
    <row r="44" spans="1:10" ht="60" customHeight="1" x14ac:dyDescent="0.25">
      <c r="A44" s="1">
        <f t="shared" si="0"/>
        <v>32</v>
      </c>
      <c r="B44" s="104"/>
      <c r="C44" s="33"/>
      <c r="D44" s="111"/>
      <c r="E44" s="113"/>
      <c r="F44" s="180"/>
      <c r="G44" s="183"/>
      <c r="H44" s="69"/>
      <c r="I44" s="261"/>
      <c r="J44" s="262"/>
    </row>
    <row r="45" spans="1:10" ht="60" customHeight="1" x14ac:dyDescent="0.25">
      <c r="A45" s="1">
        <f t="shared" si="0"/>
        <v>33</v>
      </c>
      <c r="B45" s="104"/>
      <c r="C45" s="33"/>
      <c r="D45" s="111"/>
      <c r="E45" s="113"/>
      <c r="F45" s="180"/>
      <c r="G45" s="183"/>
      <c r="H45" s="69"/>
      <c r="I45" s="261"/>
      <c r="J45" s="262"/>
    </row>
    <row r="46" spans="1:10" ht="60" customHeight="1" x14ac:dyDescent="0.25">
      <c r="A46" s="1">
        <f t="shared" si="0"/>
        <v>34</v>
      </c>
      <c r="B46" s="104"/>
      <c r="C46" s="33"/>
      <c r="D46" s="111"/>
      <c r="E46" s="113"/>
      <c r="F46" s="180"/>
      <c r="G46" s="183"/>
      <c r="H46" s="69"/>
      <c r="I46" s="261"/>
      <c r="J46" s="262"/>
    </row>
    <row r="47" spans="1:10" ht="60" customHeight="1" x14ac:dyDescent="0.25">
      <c r="A47" s="1">
        <f t="shared" si="0"/>
        <v>35</v>
      </c>
      <c r="B47" s="104"/>
      <c r="C47" s="33"/>
      <c r="D47" s="111"/>
      <c r="E47" s="113"/>
      <c r="F47" s="180"/>
      <c r="G47" s="183"/>
      <c r="H47" s="69"/>
      <c r="I47" s="261"/>
      <c r="J47" s="262"/>
    </row>
    <row r="48" spans="1:10" ht="60" customHeight="1" x14ac:dyDescent="0.25">
      <c r="A48" s="1">
        <f t="shared" si="0"/>
        <v>36</v>
      </c>
      <c r="B48" s="104"/>
      <c r="C48" s="33"/>
      <c r="D48" s="111"/>
      <c r="E48" s="113"/>
      <c r="F48" s="180"/>
      <c r="G48" s="183"/>
      <c r="H48" s="69"/>
      <c r="I48" s="261"/>
      <c r="J48" s="262"/>
    </row>
    <row r="49" spans="1:10" ht="60" customHeight="1" x14ac:dyDescent="0.25">
      <c r="A49" s="1">
        <f t="shared" si="0"/>
        <v>37</v>
      </c>
      <c r="B49" s="104"/>
      <c r="C49" s="33"/>
      <c r="D49" s="111"/>
      <c r="E49" s="113"/>
      <c r="F49" s="180"/>
      <c r="G49" s="183"/>
      <c r="H49" s="69"/>
      <c r="I49" s="261"/>
      <c r="J49" s="262"/>
    </row>
    <row r="50" spans="1:10" ht="60" customHeight="1" x14ac:dyDescent="0.25">
      <c r="A50" s="1">
        <f t="shared" si="0"/>
        <v>38</v>
      </c>
      <c r="B50" s="104"/>
      <c r="C50" s="33"/>
      <c r="D50" s="111"/>
      <c r="E50" s="113"/>
      <c r="F50" s="180"/>
      <c r="G50" s="183"/>
      <c r="H50" s="69"/>
      <c r="I50" s="261"/>
      <c r="J50" s="262"/>
    </row>
    <row r="51" spans="1:10" ht="60" customHeight="1" x14ac:dyDescent="0.25">
      <c r="A51" s="1">
        <f t="shared" si="0"/>
        <v>39</v>
      </c>
      <c r="B51" s="104"/>
      <c r="C51" s="33"/>
      <c r="D51" s="111"/>
      <c r="E51" s="113"/>
      <c r="F51" s="181"/>
      <c r="G51" s="183"/>
      <c r="H51" s="69"/>
      <c r="I51" s="261"/>
      <c r="J51" s="262"/>
    </row>
    <row r="52" spans="1:10" ht="60" customHeight="1" x14ac:dyDescent="0.25">
      <c r="A52" s="1">
        <f t="shared" si="0"/>
        <v>40</v>
      </c>
      <c r="B52" s="104"/>
      <c r="C52" s="33"/>
      <c r="D52" s="111"/>
      <c r="E52" s="113"/>
      <c r="F52" s="181"/>
      <c r="G52" s="183"/>
      <c r="H52" s="69"/>
      <c r="I52" s="261"/>
      <c r="J52" s="262"/>
    </row>
    <row r="53" spans="1:10" ht="60" customHeight="1" x14ac:dyDescent="0.25">
      <c r="A53" s="1">
        <f t="shared" si="0"/>
        <v>41</v>
      </c>
      <c r="B53" s="104"/>
      <c r="C53" s="33"/>
      <c r="D53" s="111"/>
      <c r="E53" s="113"/>
      <c r="F53" s="180"/>
      <c r="G53" s="183"/>
      <c r="H53" s="69"/>
      <c r="I53" s="261"/>
      <c r="J53" s="262"/>
    </row>
    <row r="54" spans="1:10" ht="60" customHeight="1" x14ac:dyDescent="0.25">
      <c r="A54" s="1">
        <f t="shared" si="0"/>
        <v>42</v>
      </c>
      <c r="B54" s="104"/>
      <c r="C54" s="33"/>
      <c r="D54" s="111"/>
      <c r="E54" s="113"/>
      <c r="F54" s="180"/>
      <c r="G54" s="183"/>
      <c r="H54" s="69"/>
      <c r="I54" s="261"/>
      <c r="J54" s="262"/>
    </row>
    <row r="55" spans="1:10" ht="60" customHeight="1" x14ac:dyDescent="0.25">
      <c r="A55" s="1">
        <f t="shared" si="0"/>
        <v>43</v>
      </c>
      <c r="B55" s="104"/>
      <c r="C55" s="33"/>
      <c r="D55" s="111"/>
      <c r="E55" s="113"/>
      <c r="F55" s="180"/>
      <c r="G55" s="183"/>
      <c r="H55" s="69"/>
      <c r="I55" s="261"/>
      <c r="J55" s="262"/>
    </row>
    <row r="56" spans="1:10" ht="60" customHeight="1" x14ac:dyDescent="0.25">
      <c r="A56" s="1">
        <f t="shared" si="0"/>
        <v>44</v>
      </c>
      <c r="B56" s="104"/>
      <c r="C56" s="33"/>
      <c r="D56" s="111"/>
      <c r="E56" s="113"/>
      <c r="F56" s="180"/>
      <c r="G56" s="183"/>
      <c r="H56" s="69"/>
      <c r="I56" s="261"/>
      <c r="J56" s="262"/>
    </row>
    <row r="57" spans="1:10" ht="60" customHeight="1" x14ac:dyDescent="0.25">
      <c r="A57" s="1">
        <f t="shared" si="0"/>
        <v>45</v>
      </c>
      <c r="B57" s="104"/>
      <c r="C57" s="33"/>
      <c r="D57" s="111"/>
      <c r="E57" s="113"/>
      <c r="F57" s="180"/>
      <c r="G57" s="183"/>
      <c r="H57" s="69"/>
      <c r="I57" s="261"/>
      <c r="J57" s="262"/>
    </row>
    <row r="58" spans="1:10" ht="60" customHeight="1" x14ac:dyDescent="0.25">
      <c r="A58" s="1">
        <f t="shared" si="0"/>
        <v>46</v>
      </c>
      <c r="B58" s="104"/>
      <c r="C58" s="33"/>
      <c r="D58" s="111"/>
      <c r="E58" s="113"/>
      <c r="F58" s="180"/>
      <c r="G58" s="183"/>
      <c r="H58" s="69"/>
      <c r="I58" s="261"/>
      <c r="J58" s="262"/>
    </row>
    <row r="59" spans="1:10" ht="60" customHeight="1" x14ac:dyDescent="0.25">
      <c r="A59" s="1">
        <f t="shared" si="0"/>
        <v>47</v>
      </c>
      <c r="B59" s="104"/>
      <c r="C59" s="33"/>
      <c r="D59" s="111"/>
      <c r="E59" s="113"/>
      <c r="F59" s="180"/>
      <c r="G59" s="183"/>
      <c r="H59" s="69"/>
      <c r="I59" s="261"/>
      <c r="J59" s="262"/>
    </row>
    <row r="60" spans="1:10" ht="60" customHeight="1" x14ac:dyDescent="0.25">
      <c r="A60" s="1">
        <f t="shared" si="0"/>
        <v>48</v>
      </c>
      <c r="B60" s="104"/>
      <c r="C60" s="33"/>
      <c r="D60" s="111"/>
      <c r="E60" s="113"/>
      <c r="F60" s="180"/>
      <c r="G60" s="183"/>
      <c r="H60" s="69"/>
      <c r="I60" s="261"/>
      <c r="J60" s="262"/>
    </row>
    <row r="61" spans="1:10" ht="60" customHeight="1" x14ac:dyDescent="0.25">
      <c r="A61" s="1">
        <f t="shared" si="0"/>
        <v>49</v>
      </c>
      <c r="B61" s="104"/>
      <c r="C61" s="33"/>
      <c r="D61" s="111"/>
      <c r="E61" s="113"/>
      <c r="F61" s="181"/>
      <c r="G61" s="183"/>
      <c r="H61" s="69"/>
      <c r="I61" s="261"/>
      <c r="J61" s="262"/>
    </row>
    <row r="62" spans="1:10" ht="60" customHeight="1" x14ac:dyDescent="0.25">
      <c r="A62" s="1">
        <f t="shared" si="0"/>
        <v>50</v>
      </c>
      <c r="B62" s="104"/>
      <c r="C62" s="33"/>
      <c r="D62" s="111"/>
      <c r="E62" s="113"/>
      <c r="F62" s="181"/>
      <c r="G62" s="183"/>
      <c r="H62" s="69"/>
      <c r="I62" s="261"/>
      <c r="J62" s="262"/>
    </row>
    <row r="63" spans="1:10" ht="60" customHeight="1" x14ac:dyDescent="0.25">
      <c r="A63" s="1">
        <f t="shared" si="0"/>
        <v>51</v>
      </c>
      <c r="B63" s="104"/>
      <c r="C63" s="33"/>
      <c r="D63" s="111"/>
      <c r="E63" s="113"/>
      <c r="F63" s="180"/>
      <c r="G63" s="183"/>
      <c r="H63" s="69"/>
      <c r="I63" s="261"/>
      <c r="J63" s="262"/>
    </row>
    <row r="64" spans="1:10" ht="60" customHeight="1" x14ac:dyDescent="0.25">
      <c r="A64" s="1">
        <f t="shared" si="0"/>
        <v>52</v>
      </c>
      <c r="B64" s="104"/>
      <c r="C64" s="33"/>
      <c r="D64" s="111"/>
      <c r="E64" s="113"/>
      <c r="F64" s="180"/>
      <c r="G64" s="183"/>
      <c r="H64" s="69"/>
      <c r="I64" s="261"/>
      <c r="J64" s="262"/>
    </row>
    <row r="65" spans="1:10" ht="60" customHeight="1" x14ac:dyDescent="0.25">
      <c r="A65" s="1">
        <f t="shared" si="0"/>
        <v>53</v>
      </c>
      <c r="B65" s="104"/>
      <c r="C65" s="33"/>
      <c r="D65" s="111"/>
      <c r="E65" s="113"/>
      <c r="F65" s="180"/>
      <c r="G65" s="183"/>
      <c r="H65" s="69"/>
      <c r="I65" s="261"/>
      <c r="J65" s="262"/>
    </row>
    <row r="66" spans="1:10" ht="60" customHeight="1" x14ac:dyDescent="0.25">
      <c r="A66" s="1">
        <f t="shared" si="0"/>
        <v>54</v>
      </c>
      <c r="B66" s="104"/>
      <c r="C66" s="33"/>
      <c r="D66" s="111"/>
      <c r="E66" s="113"/>
      <c r="F66" s="180"/>
      <c r="G66" s="183"/>
      <c r="H66" s="69"/>
      <c r="I66" s="261"/>
      <c r="J66" s="262"/>
    </row>
    <row r="67" spans="1:10" ht="60" customHeight="1" x14ac:dyDescent="0.25">
      <c r="A67" s="1">
        <f t="shared" si="0"/>
        <v>55</v>
      </c>
      <c r="B67" s="104"/>
      <c r="C67" s="33"/>
      <c r="D67" s="111"/>
      <c r="E67" s="113"/>
      <c r="F67" s="180"/>
      <c r="G67" s="183"/>
      <c r="H67" s="69"/>
      <c r="I67" s="261"/>
      <c r="J67" s="262"/>
    </row>
    <row r="68" spans="1:10" ht="60" customHeight="1" x14ac:dyDescent="0.25">
      <c r="A68" s="1">
        <f t="shared" si="0"/>
        <v>56</v>
      </c>
      <c r="B68" s="104"/>
      <c r="C68" s="33"/>
      <c r="D68" s="111"/>
      <c r="E68" s="113"/>
      <c r="F68" s="180"/>
      <c r="G68" s="183"/>
      <c r="H68" s="69"/>
      <c r="I68" s="261"/>
      <c r="J68" s="262"/>
    </row>
    <row r="69" spans="1:10" ht="60" customHeight="1" x14ac:dyDescent="0.25">
      <c r="A69" s="1">
        <f t="shared" si="0"/>
        <v>57</v>
      </c>
      <c r="B69" s="104"/>
      <c r="C69" s="33"/>
      <c r="D69" s="111"/>
      <c r="E69" s="113"/>
      <c r="F69" s="180"/>
      <c r="G69" s="183"/>
      <c r="H69" s="69"/>
      <c r="I69" s="261"/>
      <c r="J69" s="262"/>
    </row>
    <row r="70" spans="1:10" ht="60" customHeight="1" x14ac:dyDescent="0.25">
      <c r="A70" s="1">
        <f t="shared" si="0"/>
        <v>58</v>
      </c>
      <c r="B70" s="104"/>
      <c r="C70" s="33"/>
      <c r="D70" s="111"/>
      <c r="E70" s="113"/>
      <c r="F70" s="180"/>
      <c r="G70" s="183"/>
      <c r="H70" s="69"/>
      <c r="I70" s="261"/>
      <c r="J70" s="262"/>
    </row>
    <row r="71" spans="1:10" ht="60" customHeight="1" x14ac:dyDescent="0.25">
      <c r="A71" s="1">
        <f t="shared" si="0"/>
        <v>59</v>
      </c>
      <c r="B71" s="104"/>
      <c r="C71" s="33"/>
      <c r="D71" s="111"/>
      <c r="E71" s="113"/>
      <c r="F71" s="181"/>
      <c r="G71" s="183"/>
      <c r="H71" s="69"/>
      <c r="I71" s="261"/>
      <c r="J71" s="262"/>
    </row>
    <row r="72" spans="1:10" ht="60" customHeight="1" x14ac:dyDescent="0.25">
      <c r="A72" s="1">
        <f t="shared" si="0"/>
        <v>60</v>
      </c>
      <c r="B72" s="104"/>
      <c r="C72" s="33"/>
      <c r="D72" s="111"/>
      <c r="E72" s="113"/>
      <c r="F72" s="181"/>
      <c r="G72" s="183"/>
      <c r="H72" s="69"/>
      <c r="I72" s="261"/>
      <c r="J72" s="262"/>
    </row>
    <row r="73" spans="1:10" ht="60" customHeight="1" x14ac:dyDescent="0.25">
      <c r="A73" s="1">
        <f t="shared" si="0"/>
        <v>61</v>
      </c>
      <c r="B73" s="104"/>
      <c r="C73" s="33"/>
      <c r="D73" s="111"/>
      <c r="E73" s="113"/>
      <c r="F73" s="180"/>
      <c r="G73" s="183"/>
      <c r="H73" s="69"/>
      <c r="I73" s="261"/>
      <c r="J73" s="262"/>
    </row>
    <row r="74" spans="1:10" ht="60" customHeight="1" x14ac:dyDescent="0.25">
      <c r="A74" s="1">
        <f t="shared" si="0"/>
        <v>62</v>
      </c>
      <c r="B74" s="104"/>
      <c r="C74" s="33"/>
      <c r="D74" s="111"/>
      <c r="E74" s="113"/>
      <c r="F74" s="180"/>
      <c r="G74" s="183"/>
      <c r="H74" s="69"/>
      <c r="I74" s="261"/>
      <c r="J74" s="262"/>
    </row>
    <row r="75" spans="1:10" ht="60" customHeight="1" x14ac:dyDescent="0.25">
      <c r="A75" s="1">
        <f t="shared" si="0"/>
        <v>63</v>
      </c>
      <c r="B75" s="104"/>
      <c r="C75" s="33"/>
      <c r="D75" s="111"/>
      <c r="E75" s="113"/>
      <c r="F75" s="180"/>
      <c r="G75" s="183"/>
      <c r="H75" s="69"/>
      <c r="I75" s="261"/>
      <c r="J75" s="262"/>
    </row>
    <row r="76" spans="1:10" ht="60" customHeight="1" x14ac:dyDescent="0.25">
      <c r="A76" s="1">
        <f t="shared" si="0"/>
        <v>64</v>
      </c>
      <c r="B76" s="104"/>
      <c r="C76" s="33"/>
      <c r="D76" s="111"/>
      <c r="E76" s="113"/>
      <c r="F76" s="180"/>
      <c r="G76" s="183"/>
      <c r="H76" s="69"/>
      <c r="I76" s="261"/>
      <c r="J76" s="262"/>
    </row>
    <row r="77" spans="1:10" ht="60" customHeight="1" x14ac:dyDescent="0.25">
      <c r="A77" s="1">
        <f t="shared" si="0"/>
        <v>65</v>
      </c>
      <c r="B77" s="104"/>
      <c r="C77" s="33"/>
      <c r="D77" s="111"/>
      <c r="E77" s="113"/>
      <c r="F77" s="180"/>
      <c r="G77" s="183"/>
      <c r="H77" s="69"/>
      <c r="I77" s="261"/>
      <c r="J77" s="262"/>
    </row>
    <row r="78" spans="1:10" ht="60" customHeight="1" x14ac:dyDescent="0.25">
      <c r="A78" s="1">
        <f t="shared" ref="A78:A141" si="1">ROW(A66)</f>
        <v>66</v>
      </c>
      <c r="B78" s="104"/>
      <c r="C78" s="33"/>
      <c r="D78" s="111"/>
      <c r="E78" s="113"/>
      <c r="F78" s="180"/>
      <c r="G78" s="183"/>
      <c r="H78" s="69"/>
      <c r="I78" s="261"/>
      <c r="J78" s="262"/>
    </row>
    <row r="79" spans="1:10" ht="60" customHeight="1" x14ac:dyDescent="0.25">
      <c r="A79" s="1">
        <f t="shared" si="1"/>
        <v>67</v>
      </c>
      <c r="B79" s="104"/>
      <c r="C79" s="33"/>
      <c r="D79" s="111"/>
      <c r="E79" s="113"/>
      <c r="F79" s="180"/>
      <c r="G79" s="183"/>
      <c r="H79" s="69"/>
      <c r="I79" s="261"/>
      <c r="J79" s="262"/>
    </row>
    <row r="80" spans="1:10" ht="60" customHeight="1" x14ac:dyDescent="0.25">
      <c r="A80" s="1">
        <f t="shared" si="1"/>
        <v>68</v>
      </c>
      <c r="B80" s="104"/>
      <c r="C80" s="33"/>
      <c r="D80" s="111"/>
      <c r="E80" s="113"/>
      <c r="F80" s="180"/>
      <c r="G80" s="183"/>
      <c r="H80" s="69"/>
      <c r="I80" s="261"/>
      <c r="J80" s="262"/>
    </row>
    <row r="81" spans="1:10" ht="60" customHeight="1" x14ac:dyDescent="0.25">
      <c r="A81" s="1">
        <f t="shared" si="1"/>
        <v>69</v>
      </c>
      <c r="B81" s="104"/>
      <c r="C81" s="33"/>
      <c r="D81" s="111"/>
      <c r="E81" s="113"/>
      <c r="F81" s="181"/>
      <c r="G81" s="183"/>
      <c r="H81" s="69"/>
      <c r="I81" s="261"/>
      <c r="J81" s="262"/>
    </row>
    <row r="82" spans="1:10" ht="60" customHeight="1" x14ac:dyDescent="0.25">
      <c r="A82" s="1">
        <f t="shared" si="1"/>
        <v>70</v>
      </c>
      <c r="B82" s="104"/>
      <c r="C82" s="33"/>
      <c r="D82" s="111"/>
      <c r="E82" s="113"/>
      <c r="F82" s="181"/>
      <c r="G82" s="183"/>
      <c r="H82" s="69"/>
      <c r="I82" s="261"/>
      <c r="J82" s="262"/>
    </row>
    <row r="83" spans="1:10" ht="60" customHeight="1" x14ac:dyDescent="0.25">
      <c r="A83" s="1">
        <f t="shared" si="1"/>
        <v>71</v>
      </c>
      <c r="B83" s="104"/>
      <c r="C83" s="33"/>
      <c r="D83" s="111"/>
      <c r="E83" s="113"/>
      <c r="F83" s="180"/>
      <c r="G83" s="183"/>
      <c r="H83" s="69"/>
      <c r="I83" s="261"/>
      <c r="J83" s="262"/>
    </row>
    <row r="84" spans="1:10" ht="60" customHeight="1" x14ac:dyDescent="0.25">
      <c r="A84" s="1">
        <f t="shared" si="1"/>
        <v>72</v>
      </c>
      <c r="B84" s="104"/>
      <c r="C84" s="33"/>
      <c r="D84" s="111"/>
      <c r="E84" s="113"/>
      <c r="F84" s="180"/>
      <c r="G84" s="183"/>
      <c r="H84" s="69"/>
      <c r="I84" s="261"/>
      <c r="J84" s="262"/>
    </row>
    <row r="85" spans="1:10" ht="60" customHeight="1" x14ac:dyDescent="0.25">
      <c r="A85" s="1">
        <f t="shared" si="1"/>
        <v>73</v>
      </c>
      <c r="B85" s="104"/>
      <c r="C85" s="33"/>
      <c r="D85" s="111"/>
      <c r="E85" s="113"/>
      <c r="F85" s="180"/>
      <c r="G85" s="183"/>
      <c r="H85" s="69"/>
      <c r="I85" s="261"/>
      <c r="J85" s="262"/>
    </row>
    <row r="86" spans="1:10" ht="60" customHeight="1" x14ac:dyDescent="0.25">
      <c r="A86" s="1">
        <f t="shared" si="1"/>
        <v>74</v>
      </c>
      <c r="B86" s="104"/>
      <c r="C86" s="33"/>
      <c r="D86" s="111"/>
      <c r="E86" s="113"/>
      <c r="F86" s="180"/>
      <c r="G86" s="183"/>
      <c r="H86" s="69"/>
      <c r="I86" s="261"/>
      <c r="J86" s="262"/>
    </row>
    <row r="87" spans="1:10" ht="60" customHeight="1" x14ac:dyDescent="0.25">
      <c r="A87" s="1">
        <f t="shared" si="1"/>
        <v>75</v>
      </c>
      <c r="B87" s="104"/>
      <c r="C87" s="33"/>
      <c r="D87" s="111"/>
      <c r="E87" s="113"/>
      <c r="F87" s="180"/>
      <c r="G87" s="183"/>
      <c r="H87" s="69"/>
      <c r="I87" s="261"/>
      <c r="J87" s="262"/>
    </row>
    <row r="88" spans="1:10" ht="60" customHeight="1" x14ac:dyDescent="0.25">
      <c r="A88" s="1">
        <f t="shared" si="1"/>
        <v>76</v>
      </c>
      <c r="B88" s="104"/>
      <c r="C88" s="33"/>
      <c r="D88" s="111"/>
      <c r="E88" s="113"/>
      <c r="F88" s="180"/>
      <c r="G88" s="183"/>
      <c r="H88" s="69"/>
      <c r="I88" s="261"/>
      <c r="J88" s="262"/>
    </row>
    <row r="89" spans="1:10" ht="60" customHeight="1" x14ac:dyDescent="0.25">
      <c r="A89" s="1">
        <f t="shared" si="1"/>
        <v>77</v>
      </c>
      <c r="B89" s="104"/>
      <c r="C89" s="33"/>
      <c r="D89" s="111"/>
      <c r="E89" s="113"/>
      <c r="F89" s="180"/>
      <c r="G89" s="183"/>
      <c r="H89" s="69"/>
      <c r="I89" s="261"/>
      <c r="J89" s="262"/>
    </row>
    <row r="90" spans="1:10" ht="60" customHeight="1" x14ac:dyDescent="0.25">
      <c r="A90" s="1">
        <f t="shared" si="1"/>
        <v>78</v>
      </c>
      <c r="B90" s="104"/>
      <c r="C90" s="33"/>
      <c r="D90" s="111"/>
      <c r="E90" s="113"/>
      <c r="F90" s="180"/>
      <c r="G90" s="183"/>
      <c r="H90" s="69"/>
      <c r="I90" s="261"/>
      <c r="J90" s="262"/>
    </row>
    <row r="91" spans="1:10" ht="60" customHeight="1" x14ac:dyDescent="0.25">
      <c r="A91" s="1">
        <f t="shared" si="1"/>
        <v>79</v>
      </c>
      <c r="B91" s="104"/>
      <c r="C91" s="33"/>
      <c r="D91" s="111"/>
      <c r="E91" s="113"/>
      <c r="F91" s="181"/>
      <c r="G91" s="183"/>
      <c r="H91" s="69"/>
      <c r="I91" s="261"/>
      <c r="J91" s="262"/>
    </row>
    <row r="92" spans="1:10" ht="60" customHeight="1" x14ac:dyDescent="0.25">
      <c r="A92" s="1">
        <f t="shared" si="1"/>
        <v>80</v>
      </c>
      <c r="B92" s="104"/>
      <c r="C92" s="33"/>
      <c r="D92" s="111"/>
      <c r="E92" s="113"/>
      <c r="F92" s="181"/>
      <c r="G92" s="183"/>
      <c r="H92" s="69"/>
      <c r="I92" s="261"/>
      <c r="J92" s="262"/>
    </row>
    <row r="93" spans="1:10" ht="60" customHeight="1" x14ac:dyDescent="0.25">
      <c r="A93" s="1">
        <f t="shared" si="1"/>
        <v>81</v>
      </c>
      <c r="B93" s="104"/>
      <c r="C93" s="33"/>
      <c r="D93" s="111"/>
      <c r="E93" s="113"/>
      <c r="F93" s="180"/>
      <c r="G93" s="183"/>
      <c r="H93" s="69"/>
      <c r="I93" s="261"/>
      <c r="J93" s="262"/>
    </row>
    <row r="94" spans="1:10" ht="60" customHeight="1" x14ac:dyDescent="0.25">
      <c r="A94" s="1">
        <f t="shared" si="1"/>
        <v>82</v>
      </c>
      <c r="B94" s="104"/>
      <c r="C94" s="33"/>
      <c r="D94" s="111"/>
      <c r="E94" s="113"/>
      <c r="F94" s="180"/>
      <c r="G94" s="183"/>
      <c r="H94" s="69"/>
      <c r="I94" s="261"/>
      <c r="J94" s="262"/>
    </row>
    <row r="95" spans="1:10" ht="60" customHeight="1" x14ac:dyDescent="0.25">
      <c r="A95" s="1">
        <f t="shared" si="1"/>
        <v>83</v>
      </c>
      <c r="B95" s="104"/>
      <c r="C95" s="33"/>
      <c r="D95" s="111"/>
      <c r="E95" s="113"/>
      <c r="F95" s="180"/>
      <c r="G95" s="183"/>
      <c r="H95" s="69"/>
      <c r="I95" s="261"/>
      <c r="J95" s="262"/>
    </row>
    <row r="96" spans="1:10" ht="60" customHeight="1" x14ac:dyDescent="0.25">
      <c r="A96" s="1">
        <f t="shared" si="1"/>
        <v>84</v>
      </c>
      <c r="B96" s="104"/>
      <c r="C96" s="33"/>
      <c r="D96" s="111"/>
      <c r="E96" s="113"/>
      <c r="F96" s="180"/>
      <c r="G96" s="183"/>
      <c r="H96" s="69"/>
      <c r="I96" s="261"/>
      <c r="J96" s="262"/>
    </row>
    <row r="97" spans="1:10" ht="60" customHeight="1" x14ac:dyDescent="0.25">
      <c r="A97" s="1">
        <f t="shared" si="1"/>
        <v>85</v>
      </c>
      <c r="B97" s="104"/>
      <c r="C97" s="33"/>
      <c r="D97" s="111"/>
      <c r="E97" s="113"/>
      <c r="F97" s="180"/>
      <c r="G97" s="183"/>
      <c r="H97" s="69"/>
      <c r="I97" s="261"/>
      <c r="J97" s="262"/>
    </row>
    <row r="98" spans="1:10" ht="60" customHeight="1" x14ac:dyDescent="0.25">
      <c r="A98" s="1">
        <f t="shared" si="1"/>
        <v>86</v>
      </c>
      <c r="B98" s="104"/>
      <c r="C98" s="33"/>
      <c r="D98" s="111"/>
      <c r="E98" s="113"/>
      <c r="F98" s="180"/>
      <c r="G98" s="183"/>
      <c r="H98" s="69"/>
      <c r="I98" s="261"/>
      <c r="J98" s="262"/>
    </row>
    <row r="99" spans="1:10" ht="60" customHeight="1" x14ac:dyDescent="0.25">
      <c r="A99" s="1">
        <f t="shared" si="1"/>
        <v>87</v>
      </c>
      <c r="B99" s="104"/>
      <c r="C99" s="33"/>
      <c r="D99" s="111"/>
      <c r="E99" s="113"/>
      <c r="F99" s="180"/>
      <c r="G99" s="183"/>
      <c r="H99" s="69"/>
      <c r="I99" s="261"/>
      <c r="J99" s="262"/>
    </row>
    <row r="100" spans="1:10" ht="60" customHeight="1" x14ac:dyDescent="0.25">
      <c r="A100" s="1">
        <f t="shared" si="1"/>
        <v>88</v>
      </c>
      <c r="B100" s="104"/>
      <c r="C100" s="33"/>
      <c r="D100" s="111"/>
      <c r="E100" s="113"/>
      <c r="F100" s="180"/>
      <c r="G100" s="183"/>
      <c r="H100" s="69"/>
      <c r="I100" s="261"/>
      <c r="J100" s="262"/>
    </row>
    <row r="101" spans="1:10" ht="60" customHeight="1" x14ac:dyDescent="0.25">
      <c r="A101" s="1">
        <f t="shared" si="1"/>
        <v>89</v>
      </c>
      <c r="B101" s="104"/>
      <c r="C101" s="33"/>
      <c r="D101" s="111"/>
      <c r="E101" s="113"/>
      <c r="F101" s="181"/>
      <c r="G101" s="183"/>
      <c r="H101" s="69"/>
      <c r="I101" s="261"/>
      <c r="J101" s="262"/>
    </row>
    <row r="102" spans="1:10" ht="60" customHeight="1" x14ac:dyDescent="0.25">
      <c r="A102" s="1">
        <f t="shared" si="1"/>
        <v>90</v>
      </c>
      <c r="B102" s="104"/>
      <c r="C102" s="33"/>
      <c r="D102" s="111"/>
      <c r="E102" s="113"/>
      <c r="F102" s="181"/>
      <c r="G102" s="183"/>
      <c r="H102" s="69"/>
      <c r="I102" s="261"/>
      <c r="J102" s="262"/>
    </row>
    <row r="103" spans="1:10" ht="60" customHeight="1" x14ac:dyDescent="0.25">
      <c r="A103" s="1">
        <f t="shared" si="1"/>
        <v>91</v>
      </c>
      <c r="B103" s="104"/>
      <c r="C103" s="33"/>
      <c r="D103" s="111"/>
      <c r="E103" s="113"/>
      <c r="F103" s="180"/>
      <c r="G103" s="183"/>
      <c r="H103" s="69"/>
      <c r="I103" s="261"/>
      <c r="J103" s="262"/>
    </row>
    <row r="104" spans="1:10" ht="60" customHeight="1" x14ac:dyDescent="0.25">
      <c r="A104" s="1">
        <f t="shared" si="1"/>
        <v>92</v>
      </c>
      <c r="B104" s="104"/>
      <c r="C104" s="33"/>
      <c r="D104" s="111"/>
      <c r="E104" s="113"/>
      <c r="F104" s="180"/>
      <c r="G104" s="183"/>
      <c r="H104" s="69"/>
      <c r="I104" s="261"/>
      <c r="J104" s="262"/>
    </row>
    <row r="105" spans="1:10" ht="60" customHeight="1" x14ac:dyDescent="0.25">
      <c r="A105" s="1">
        <f t="shared" si="1"/>
        <v>93</v>
      </c>
      <c r="B105" s="104"/>
      <c r="C105" s="33"/>
      <c r="D105" s="111"/>
      <c r="E105" s="113"/>
      <c r="F105" s="180"/>
      <c r="G105" s="183"/>
      <c r="H105" s="69"/>
      <c r="I105" s="261"/>
      <c r="J105" s="262"/>
    </row>
    <row r="106" spans="1:10" ht="60" customHeight="1" x14ac:dyDescent="0.25">
      <c r="A106" s="1">
        <f t="shared" si="1"/>
        <v>94</v>
      </c>
      <c r="B106" s="104"/>
      <c r="C106" s="33"/>
      <c r="D106" s="111"/>
      <c r="E106" s="113"/>
      <c r="F106" s="180"/>
      <c r="G106" s="183"/>
      <c r="H106" s="69"/>
      <c r="I106" s="261"/>
      <c r="J106" s="262"/>
    </row>
    <row r="107" spans="1:10" ht="60" customHeight="1" x14ac:dyDescent="0.25">
      <c r="A107" s="1">
        <f t="shared" si="1"/>
        <v>95</v>
      </c>
      <c r="B107" s="104"/>
      <c r="C107" s="33"/>
      <c r="D107" s="111"/>
      <c r="E107" s="113"/>
      <c r="F107" s="180"/>
      <c r="G107" s="183"/>
      <c r="H107" s="69"/>
      <c r="I107" s="261"/>
      <c r="J107" s="262"/>
    </row>
    <row r="108" spans="1:10" ht="60" customHeight="1" x14ac:dyDescent="0.25">
      <c r="A108" s="1">
        <f t="shared" si="1"/>
        <v>96</v>
      </c>
      <c r="B108" s="104"/>
      <c r="C108" s="33"/>
      <c r="D108" s="111"/>
      <c r="E108" s="113"/>
      <c r="F108" s="180"/>
      <c r="G108" s="183"/>
      <c r="H108" s="69"/>
      <c r="I108" s="261"/>
      <c r="J108" s="262"/>
    </row>
    <row r="109" spans="1:10" ht="60" customHeight="1" x14ac:dyDescent="0.25">
      <c r="A109" s="1">
        <f t="shared" si="1"/>
        <v>97</v>
      </c>
      <c r="B109" s="104"/>
      <c r="C109" s="33"/>
      <c r="D109" s="111"/>
      <c r="E109" s="113"/>
      <c r="F109" s="180"/>
      <c r="G109" s="183"/>
      <c r="H109" s="69"/>
      <c r="I109" s="261"/>
      <c r="J109" s="262"/>
    </row>
    <row r="110" spans="1:10" ht="60" customHeight="1" x14ac:dyDescent="0.25">
      <c r="A110" s="1">
        <f t="shared" si="1"/>
        <v>98</v>
      </c>
      <c r="B110" s="104"/>
      <c r="C110" s="33"/>
      <c r="D110" s="111"/>
      <c r="E110" s="113"/>
      <c r="F110" s="180"/>
      <c r="G110" s="183"/>
      <c r="H110" s="69"/>
      <c r="I110" s="261"/>
      <c r="J110" s="262"/>
    </row>
    <row r="111" spans="1:10" ht="60" customHeight="1" x14ac:dyDescent="0.25">
      <c r="A111" s="1">
        <f t="shared" si="1"/>
        <v>99</v>
      </c>
      <c r="B111" s="104"/>
      <c r="C111" s="33"/>
      <c r="D111" s="111"/>
      <c r="E111" s="113"/>
      <c r="F111" s="181"/>
      <c r="G111" s="183"/>
      <c r="H111" s="69"/>
      <c r="I111" s="261"/>
      <c r="J111" s="262"/>
    </row>
    <row r="112" spans="1:10" ht="60" customHeight="1" x14ac:dyDescent="0.25">
      <c r="A112" s="1">
        <f t="shared" si="1"/>
        <v>100</v>
      </c>
      <c r="B112" s="104"/>
      <c r="C112" s="33"/>
      <c r="D112" s="111"/>
      <c r="E112" s="113"/>
      <c r="F112" s="181"/>
      <c r="G112" s="183"/>
      <c r="H112" s="69"/>
      <c r="I112" s="261"/>
      <c r="J112" s="262"/>
    </row>
    <row r="113" spans="1:10" ht="60" customHeight="1" x14ac:dyDescent="0.25">
      <c r="A113" s="1">
        <f t="shared" si="1"/>
        <v>101</v>
      </c>
      <c r="B113" s="104"/>
      <c r="C113" s="33"/>
      <c r="D113" s="111"/>
      <c r="E113" s="113"/>
      <c r="F113" s="180"/>
      <c r="G113" s="183"/>
      <c r="H113" s="69"/>
      <c r="I113" s="261"/>
      <c r="J113" s="262"/>
    </row>
    <row r="114" spans="1:10" ht="60" customHeight="1" x14ac:dyDescent="0.25">
      <c r="A114" s="1">
        <f t="shared" si="1"/>
        <v>102</v>
      </c>
      <c r="B114" s="104"/>
      <c r="C114" s="33"/>
      <c r="D114" s="111"/>
      <c r="E114" s="113"/>
      <c r="F114" s="180"/>
      <c r="G114" s="183"/>
      <c r="H114" s="69"/>
      <c r="I114" s="261"/>
      <c r="J114" s="262"/>
    </row>
    <row r="115" spans="1:10" ht="60" customHeight="1" x14ac:dyDescent="0.25">
      <c r="A115" s="1">
        <f t="shared" si="1"/>
        <v>103</v>
      </c>
      <c r="B115" s="104"/>
      <c r="C115" s="33"/>
      <c r="D115" s="111"/>
      <c r="E115" s="113"/>
      <c r="F115" s="180"/>
      <c r="G115" s="183"/>
      <c r="H115" s="69"/>
      <c r="I115" s="261"/>
      <c r="J115" s="262"/>
    </row>
    <row r="116" spans="1:10" ht="60" customHeight="1" x14ac:dyDescent="0.25">
      <c r="A116" s="1">
        <f t="shared" si="1"/>
        <v>104</v>
      </c>
      <c r="B116" s="104"/>
      <c r="C116" s="33"/>
      <c r="D116" s="111"/>
      <c r="E116" s="113"/>
      <c r="F116" s="180"/>
      <c r="G116" s="183"/>
      <c r="H116" s="69"/>
      <c r="I116" s="261"/>
      <c r="J116" s="262"/>
    </row>
    <row r="117" spans="1:10" ht="60" customHeight="1" x14ac:dyDescent="0.25">
      <c r="A117" s="1">
        <f t="shared" si="1"/>
        <v>105</v>
      </c>
      <c r="B117" s="104"/>
      <c r="C117" s="33"/>
      <c r="D117" s="111"/>
      <c r="E117" s="113"/>
      <c r="F117" s="180"/>
      <c r="G117" s="183"/>
      <c r="H117" s="69"/>
      <c r="I117" s="261"/>
      <c r="J117" s="262"/>
    </row>
    <row r="118" spans="1:10" ht="60" customHeight="1" x14ac:dyDescent="0.25">
      <c r="A118" s="1">
        <f t="shared" si="1"/>
        <v>106</v>
      </c>
      <c r="B118" s="104"/>
      <c r="C118" s="33"/>
      <c r="D118" s="111"/>
      <c r="E118" s="113"/>
      <c r="F118" s="180"/>
      <c r="G118" s="183"/>
      <c r="H118" s="69"/>
      <c r="I118" s="261"/>
      <c r="J118" s="262"/>
    </row>
    <row r="119" spans="1:10" ht="60" customHeight="1" x14ac:dyDescent="0.25">
      <c r="A119" s="1">
        <f t="shared" si="1"/>
        <v>107</v>
      </c>
      <c r="B119" s="104"/>
      <c r="C119" s="33"/>
      <c r="D119" s="111"/>
      <c r="E119" s="113"/>
      <c r="F119" s="180"/>
      <c r="G119" s="183"/>
      <c r="H119" s="69"/>
      <c r="I119" s="261"/>
      <c r="J119" s="262"/>
    </row>
    <row r="120" spans="1:10" ht="60" customHeight="1" x14ac:dyDescent="0.25">
      <c r="A120" s="1">
        <f t="shared" si="1"/>
        <v>108</v>
      </c>
      <c r="B120" s="104"/>
      <c r="C120" s="33"/>
      <c r="D120" s="111"/>
      <c r="E120" s="113"/>
      <c r="F120" s="180"/>
      <c r="G120" s="183"/>
      <c r="H120" s="69"/>
      <c r="I120" s="261"/>
      <c r="J120" s="262"/>
    </row>
    <row r="121" spans="1:10" ht="60" customHeight="1" x14ac:dyDescent="0.25">
      <c r="A121" s="1">
        <f t="shared" si="1"/>
        <v>109</v>
      </c>
      <c r="B121" s="104"/>
      <c r="C121" s="33"/>
      <c r="D121" s="111"/>
      <c r="E121" s="113"/>
      <c r="F121" s="181"/>
      <c r="G121" s="183"/>
      <c r="H121" s="69"/>
      <c r="I121" s="261"/>
      <c r="J121" s="262"/>
    </row>
    <row r="122" spans="1:10" ht="60" customHeight="1" x14ac:dyDescent="0.25">
      <c r="A122" s="1">
        <f t="shared" si="1"/>
        <v>110</v>
      </c>
      <c r="B122" s="104"/>
      <c r="C122" s="33"/>
      <c r="D122" s="111"/>
      <c r="E122" s="113"/>
      <c r="F122" s="181"/>
      <c r="G122" s="183"/>
      <c r="H122" s="69"/>
      <c r="I122" s="261"/>
      <c r="J122" s="262"/>
    </row>
    <row r="123" spans="1:10" ht="60" customHeight="1" x14ac:dyDescent="0.25">
      <c r="A123" s="1">
        <f t="shared" si="1"/>
        <v>111</v>
      </c>
      <c r="B123" s="104"/>
      <c r="C123" s="33"/>
      <c r="D123" s="111"/>
      <c r="E123" s="113"/>
      <c r="F123" s="180"/>
      <c r="G123" s="183"/>
      <c r="H123" s="69"/>
      <c r="I123" s="261"/>
      <c r="J123" s="262"/>
    </row>
    <row r="124" spans="1:10" ht="60" customHeight="1" x14ac:dyDescent="0.25">
      <c r="A124" s="1">
        <f t="shared" si="1"/>
        <v>112</v>
      </c>
      <c r="B124" s="104"/>
      <c r="C124" s="33"/>
      <c r="D124" s="111"/>
      <c r="E124" s="113"/>
      <c r="F124" s="180"/>
      <c r="G124" s="183"/>
      <c r="H124" s="69"/>
      <c r="I124" s="261"/>
      <c r="J124" s="262"/>
    </row>
    <row r="125" spans="1:10" ht="60" customHeight="1" x14ac:dyDescent="0.25">
      <c r="A125" s="1">
        <f t="shared" si="1"/>
        <v>113</v>
      </c>
      <c r="B125" s="104"/>
      <c r="C125" s="33"/>
      <c r="D125" s="111"/>
      <c r="E125" s="113"/>
      <c r="F125" s="180"/>
      <c r="G125" s="183"/>
      <c r="H125" s="69"/>
      <c r="I125" s="261"/>
      <c r="J125" s="262"/>
    </row>
    <row r="126" spans="1:10" ht="60" customHeight="1" x14ac:dyDescent="0.25">
      <c r="A126" s="1">
        <f t="shared" si="1"/>
        <v>114</v>
      </c>
      <c r="B126" s="104"/>
      <c r="C126" s="33"/>
      <c r="D126" s="111"/>
      <c r="E126" s="113"/>
      <c r="F126" s="180"/>
      <c r="G126" s="183"/>
      <c r="H126" s="69"/>
      <c r="I126" s="261"/>
      <c r="J126" s="262"/>
    </row>
    <row r="127" spans="1:10" ht="60" customHeight="1" x14ac:dyDescent="0.25">
      <c r="A127" s="1">
        <f t="shared" si="1"/>
        <v>115</v>
      </c>
      <c r="B127" s="104"/>
      <c r="C127" s="33"/>
      <c r="D127" s="111"/>
      <c r="E127" s="113"/>
      <c r="F127" s="180"/>
      <c r="G127" s="183"/>
      <c r="H127" s="69"/>
      <c r="I127" s="261"/>
      <c r="J127" s="262"/>
    </row>
    <row r="128" spans="1:10" ht="60" customHeight="1" x14ac:dyDescent="0.25">
      <c r="A128" s="1">
        <f t="shared" si="1"/>
        <v>116</v>
      </c>
      <c r="B128" s="104"/>
      <c r="C128" s="33"/>
      <c r="D128" s="111"/>
      <c r="E128" s="113"/>
      <c r="F128" s="180"/>
      <c r="G128" s="183"/>
      <c r="H128" s="69"/>
      <c r="I128" s="261"/>
      <c r="J128" s="262"/>
    </row>
    <row r="129" spans="1:10" ht="60" customHeight="1" x14ac:dyDescent="0.25">
      <c r="A129" s="1">
        <f t="shared" si="1"/>
        <v>117</v>
      </c>
      <c r="B129" s="104"/>
      <c r="C129" s="33"/>
      <c r="D129" s="111"/>
      <c r="E129" s="113"/>
      <c r="F129" s="180"/>
      <c r="G129" s="183"/>
      <c r="H129" s="69"/>
      <c r="I129" s="261"/>
      <c r="J129" s="262"/>
    </row>
    <row r="130" spans="1:10" ht="60" customHeight="1" x14ac:dyDescent="0.25">
      <c r="A130" s="1">
        <f t="shared" si="1"/>
        <v>118</v>
      </c>
      <c r="B130" s="104"/>
      <c r="C130" s="33"/>
      <c r="D130" s="111"/>
      <c r="E130" s="113"/>
      <c r="F130" s="180"/>
      <c r="G130" s="183"/>
      <c r="H130" s="69"/>
      <c r="I130" s="261"/>
      <c r="J130" s="262"/>
    </row>
    <row r="131" spans="1:10" ht="60" customHeight="1" x14ac:dyDescent="0.25">
      <c r="A131" s="1">
        <f t="shared" si="1"/>
        <v>119</v>
      </c>
      <c r="B131" s="104"/>
      <c r="C131" s="33"/>
      <c r="D131" s="111"/>
      <c r="E131" s="113"/>
      <c r="F131" s="181"/>
      <c r="G131" s="183"/>
      <c r="H131" s="69"/>
      <c r="I131" s="261"/>
      <c r="J131" s="262"/>
    </row>
    <row r="132" spans="1:10" ht="60" customHeight="1" x14ac:dyDescent="0.25">
      <c r="A132" s="1">
        <f t="shared" si="1"/>
        <v>120</v>
      </c>
      <c r="B132" s="104"/>
      <c r="C132" s="33"/>
      <c r="D132" s="111"/>
      <c r="E132" s="113"/>
      <c r="F132" s="181"/>
      <c r="G132" s="183"/>
      <c r="H132" s="69"/>
      <c r="I132" s="261"/>
      <c r="J132" s="262"/>
    </row>
    <row r="133" spans="1:10" ht="60" customHeight="1" x14ac:dyDescent="0.25">
      <c r="A133" s="1">
        <f t="shared" si="1"/>
        <v>121</v>
      </c>
      <c r="B133" s="104"/>
      <c r="C133" s="33"/>
      <c r="D133" s="111"/>
      <c r="E133" s="113"/>
      <c r="F133" s="180"/>
      <c r="G133" s="183"/>
      <c r="H133" s="69"/>
      <c r="I133" s="261"/>
      <c r="J133" s="262"/>
    </row>
    <row r="134" spans="1:10" ht="60" customHeight="1" x14ac:dyDescent="0.25">
      <c r="A134" s="1">
        <f t="shared" si="1"/>
        <v>122</v>
      </c>
      <c r="B134" s="104"/>
      <c r="C134" s="33"/>
      <c r="D134" s="111"/>
      <c r="E134" s="113"/>
      <c r="F134" s="180"/>
      <c r="G134" s="183"/>
      <c r="H134" s="69"/>
      <c r="I134" s="261"/>
      <c r="J134" s="262"/>
    </row>
    <row r="135" spans="1:10" ht="60" customHeight="1" x14ac:dyDescent="0.25">
      <c r="A135" s="1">
        <f t="shared" si="1"/>
        <v>123</v>
      </c>
      <c r="B135" s="104"/>
      <c r="C135" s="33"/>
      <c r="D135" s="111"/>
      <c r="E135" s="113"/>
      <c r="F135" s="180"/>
      <c r="G135" s="183"/>
      <c r="H135" s="69"/>
      <c r="I135" s="261"/>
      <c r="J135" s="262"/>
    </row>
    <row r="136" spans="1:10" ht="60" customHeight="1" x14ac:dyDescent="0.25">
      <c r="A136" s="1">
        <f t="shared" si="1"/>
        <v>124</v>
      </c>
      <c r="B136" s="104"/>
      <c r="C136" s="33"/>
      <c r="D136" s="111"/>
      <c r="E136" s="113"/>
      <c r="F136" s="180"/>
      <c r="G136" s="183"/>
      <c r="H136" s="69"/>
      <c r="I136" s="261"/>
      <c r="J136" s="262"/>
    </row>
    <row r="137" spans="1:10" ht="60" customHeight="1" x14ac:dyDescent="0.25">
      <c r="A137" s="1">
        <f t="shared" si="1"/>
        <v>125</v>
      </c>
      <c r="B137" s="104"/>
      <c r="C137" s="33"/>
      <c r="D137" s="111"/>
      <c r="E137" s="113"/>
      <c r="F137" s="180"/>
      <c r="G137" s="183"/>
      <c r="H137" s="69"/>
      <c r="I137" s="261"/>
      <c r="J137" s="262"/>
    </row>
    <row r="138" spans="1:10" ht="60" customHeight="1" x14ac:dyDescent="0.25">
      <c r="A138" s="1">
        <f t="shared" si="1"/>
        <v>126</v>
      </c>
      <c r="B138" s="104"/>
      <c r="C138" s="33"/>
      <c r="D138" s="111"/>
      <c r="E138" s="113"/>
      <c r="F138" s="180"/>
      <c r="G138" s="183"/>
      <c r="H138" s="69"/>
      <c r="I138" s="261"/>
      <c r="J138" s="262"/>
    </row>
    <row r="139" spans="1:10" ht="60" customHeight="1" x14ac:dyDescent="0.25">
      <c r="A139" s="1">
        <f t="shared" si="1"/>
        <v>127</v>
      </c>
      <c r="B139" s="104"/>
      <c r="C139" s="33"/>
      <c r="D139" s="111"/>
      <c r="E139" s="113"/>
      <c r="F139" s="180"/>
      <c r="G139" s="183"/>
      <c r="H139" s="69"/>
      <c r="I139" s="261"/>
      <c r="J139" s="262"/>
    </row>
    <row r="140" spans="1:10" ht="60" customHeight="1" x14ac:dyDescent="0.25">
      <c r="A140" s="1">
        <f t="shared" si="1"/>
        <v>128</v>
      </c>
      <c r="B140" s="104"/>
      <c r="C140" s="33"/>
      <c r="D140" s="111"/>
      <c r="E140" s="113"/>
      <c r="F140" s="180"/>
      <c r="G140" s="183"/>
      <c r="H140" s="69"/>
      <c r="I140" s="261"/>
      <c r="J140" s="262"/>
    </row>
    <row r="141" spans="1:10" ht="60" customHeight="1" x14ac:dyDescent="0.25">
      <c r="A141" s="1">
        <f t="shared" si="1"/>
        <v>129</v>
      </c>
      <c r="B141" s="104"/>
      <c r="C141" s="33"/>
      <c r="D141" s="111"/>
      <c r="E141" s="113"/>
      <c r="F141" s="181"/>
      <c r="G141" s="183"/>
      <c r="H141" s="69"/>
      <c r="I141" s="261"/>
      <c r="J141" s="262"/>
    </row>
    <row r="142" spans="1:10" ht="60" customHeight="1" x14ac:dyDescent="0.25">
      <c r="A142" s="1">
        <f t="shared" ref="A142:A205" si="2">ROW(A130)</f>
        <v>130</v>
      </c>
      <c r="B142" s="104"/>
      <c r="C142" s="33"/>
      <c r="D142" s="111"/>
      <c r="E142" s="113"/>
      <c r="F142" s="181"/>
      <c r="G142" s="183"/>
      <c r="H142" s="69"/>
      <c r="I142" s="261"/>
      <c r="J142" s="262"/>
    </row>
    <row r="143" spans="1:10" ht="60" customHeight="1" x14ac:dyDescent="0.25">
      <c r="A143" s="1">
        <f t="shared" si="2"/>
        <v>131</v>
      </c>
      <c r="B143" s="104"/>
      <c r="C143" s="33"/>
      <c r="D143" s="111"/>
      <c r="E143" s="113"/>
      <c r="F143" s="180"/>
      <c r="G143" s="183"/>
      <c r="H143" s="69"/>
      <c r="I143" s="261"/>
      <c r="J143" s="262"/>
    </row>
    <row r="144" spans="1:10" ht="60" customHeight="1" x14ac:dyDescent="0.25">
      <c r="A144" s="1">
        <f t="shared" si="2"/>
        <v>132</v>
      </c>
      <c r="B144" s="104"/>
      <c r="C144" s="33"/>
      <c r="D144" s="111"/>
      <c r="E144" s="113"/>
      <c r="F144" s="180"/>
      <c r="G144" s="183"/>
      <c r="H144" s="69"/>
      <c r="I144" s="261"/>
      <c r="J144" s="262"/>
    </row>
    <row r="145" spans="1:10" ht="60" customHeight="1" x14ac:dyDescent="0.25">
      <c r="A145" s="1">
        <f t="shared" si="2"/>
        <v>133</v>
      </c>
      <c r="B145" s="104"/>
      <c r="C145" s="33"/>
      <c r="D145" s="111"/>
      <c r="E145" s="113"/>
      <c r="F145" s="180"/>
      <c r="G145" s="183"/>
      <c r="H145" s="69"/>
      <c r="I145" s="261"/>
      <c r="J145" s="262"/>
    </row>
    <row r="146" spans="1:10" ht="60" customHeight="1" x14ac:dyDescent="0.25">
      <c r="A146" s="1">
        <f t="shared" si="2"/>
        <v>134</v>
      </c>
      <c r="B146" s="104"/>
      <c r="C146" s="33"/>
      <c r="D146" s="111"/>
      <c r="E146" s="113"/>
      <c r="F146" s="180"/>
      <c r="G146" s="183"/>
      <c r="H146" s="69"/>
      <c r="I146" s="261"/>
      <c r="J146" s="262"/>
    </row>
    <row r="147" spans="1:10" ht="60" customHeight="1" x14ac:dyDescent="0.25">
      <c r="A147" s="1">
        <f t="shared" si="2"/>
        <v>135</v>
      </c>
      <c r="B147" s="104"/>
      <c r="C147" s="33"/>
      <c r="D147" s="111"/>
      <c r="E147" s="113"/>
      <c r="F147" s="180"/>
      <c r="G147" s="183"/>
      <c r="H147" s="69"/>
      <c r="I147" s="261"/>
      <c r="J147" s="262"/>
    </row>
    <row r="148" spans="1:10" ht="60" customHeight="1" x14ac:dyDescent="0.25">
      <c r="A148" s="1">
        <f t="shared" si="2"/>
        <v>136</v>
      </c>
      <c r="B148" s="104"/>
      <c r="C148" s="33"/>
      <c r="D148" s="111"/>
      <c r="E148" s="113"/>
      <c r="F148" s="180"/>
      <c r="G148" s="183"/>
      <c r="H148" s="69"/>
      <c r="I148" s="261"/>
      <c r="J148" s="262"/>
    </row>
    <row r="149" spans="1:10" ht="60" customHeight="1" x14ac:dyDescent="0.25">
      <c r="A149" s="1">
        <f t="shared" si="2"/>
        <v>137</v>
      </c>
      <c r="B149" s="104"/>
      <c r="C149" s="33"/>
      <c r="D149" s="111"/>
      <c r="E149" s="113"/>
      <c r="F149" s="180"/>
      <c r="G149" s="183"/>
      <c r="H149" s="69"/>
      <c r="I149" s="261"/>
      <c r="J149" s="262"/>
    </row>
    <row r="150" spans="1:10" ht="60" customHeight="1" x14ac:dyDescent="0.25">
      <c r="A150" s="1">
        <f t="shared" si="2"/>
        <v>138</v>
      </c>
      <c r="B150" s="104"/>
      <c r="C150" s="33"/>
      <c r="D150" s="111"/>
      <c r="E150" s="113"/>
      <c r="F150" s="180"/>
      <c r="G150" s="183"/>
      <c r="H150" s="69"/>
      <c r="I150" s="261"/>
      <c r="J150" s="262"/>
    </row>
    <row r="151" spans="1:10" ht="60" customHeight="1" x14ac:dyDescent="0.25">
      <c r="A151" s="1">
        <f t="shared" si="2"/>
        <v>139</v>
      </c>
      <c r="B151" s="104"/>
      <c r="C151" s="33"/>
      <c r="D151" s="111"/>
      <c r="E151" s="113"/>
      <c r="F151" s="181"/>
      <c r="G151" s="183"/>
      <c r="H151" s="69"/>
      <c r="I151" s="261"/>
      <c r="J151" s="262"/>
    </row>
    <row r="152" spans="1:10" ht="60" customHeight="1" x14ac:dyDescent="0.25">
      <c r="A152" s="1">
        <f t="shared" si="2"/>
        <v>140</v>
      </c>
      <c r="B152" s="104"/>
      <c r="C152" s="33"/>
      <c r="D152" s="111"/>
      <c r="E152" s="113"/>
      <c r="F152" s="181"/>
      <c r="G152" s="183"/>
      <c r="H152" s="69"/>
      <c r="I152" s="261"/>
      <c r="J152" s="262"/>
    </row>
    <row r="153" spans="1:10" ht="60" customHeight="1" x14ac:dyDescent="0.25">
      <c r="A153" s="1">
        <f t="shared" si="2"/>
        <v>141</v>
      </c>
      <c r="B153" s="104"/>
      <c r="C153" s="33"/>
      <c r="D153" s="111"/>
      <c r="E153" s="113"/>
      <c r="F153" s="180"/>
      <c r="G153" s="183"/>
      <c r="H153" s="69"/>
      <c r="I153" s="261"/>
      <c r="J153" s="262"/>
    </row>
    <row r="154" spans="1:10" ht="60" customHeight="1" x14ac:dyDescent="0.25">
      <c r="A154" s="1">
        <f t="shared" si="2"/>
        <v>142</v>
      </c>
      <c r="B154" s="104"/>
      <c r="C154" s="33"/>
      <c r="D154" s="111"/>
      <c r="E154" s="113"/>
      <c r="F154" s="180"/>
      <c r="G154" s="183"/>
      <c r="H154" s="69"/>
      <c r="I154" s="261"/>
      <c r="J154" s="262"/>
    </row>
    <row r="155" spans="1:10" ht="60" customHeight="1" x14ac:dyDescent="0.25">
      <c r="A155" s="1">
        <f t="shared" si="2"/>
        <v>143</v>
      </c>
      <c r="B155" s="104"/>
      <c r="C155" s="33"/>
      <c r="D155" s="111"/>
      <c r="E155" s="113"/>
      <c r="F155" s="180"/>
      <c r="G155" s="183"/>
      <c r="H155" s="69"/>
      <c r="I155" s="261"/>
      <c r="J155" s="262"/>
    </row>
    <row r="156" spans="1:10" ht="60" customHeight="1" x14ac:dyDescent="0.25">
      <c r="A156" s="1">
        <f t="shared" si="2"/>
        <v>144</v>
      </c>
      <c r="B156" s="104"/>
      <c r="C156" s="33"/>
      <c r="D156" s="111"/>
      <c r="E156" s="113"/>
      <c r="F156" s="180"/>
      <c r="G156" s="183"/>
      <c r="H156" s="69"/>
      <c r="I156" s="261"/>
      <c r="J156" s="262"/>
    </row>
    <row r="157" spans="1:10" ht="60" customHeight="1" x14ac:dyDescent="0.25">
      <c r="A157" s="1">
        <f t="shared" si="2"/>
        <v>145</v>
      </c>
      <c r="B157" s="104"/>
      <c r="C157" s="33"/>
      <c r="D157" s="111"/>
      <c r="E157" s="113"/>
      <c r="F157" s="180"/>
      <c r="G157" s="183"/>
      <c r="H157" s="69"/>
      <c r="I157" s="261"/>
      <c r="J157" s="262"/>
    </row>
    <row r="158" spans="1:10" ht="60" customHeight="1" x14ac:dyDescent="0.25">
      <c r="A158" s="1">
        <f t="shared" si="2"/>
        <v>146</v>
      </c>
      <c r="B158" s="104"/>
      <c r="C158" s="33"/>
      <c r="D158" s="111"/>
      <c r="E158" s="113"/>
      <c r="F158" s="180"/>
      <c r="G158" s="183"/>
      <c r="H158" s="69"/>
      <c r="I158" s="261"/>
      <c r="J158" s="262"/>
    </row>
    <row r="159" spans="1:10" ht="60" customHeight="1" x14ac:dyDescent="0.25">
      <c r="A159" s="1">
        <f t="shared" si="2"/>
        <v>147</v>
      </c>
      <c r="B159" s="104"/>
      <c r="C159" s="33"/>
      <c r="D159" s="111"/>
      <c r="E159" s="113"/>
      <c r="F159" s="180"/>
      <c r="G159" s="183"/>
      <c r="H159" s="69"/>
      <c r="I159" s="261"/>
      <c r="J159" s="262"/>
    </row>
    <row r="160" spans="1:10" ht="60" customHeight="1" x14ac:dyDescent="0.25">
      <c r="A160" s="1">
        <f t="shared" si="2"/>
        <v>148</v>
      </c>
      <c r="B160" s="104"/>
      <c r="C160" s="33"/>
      <c r="D160" s="111"/>
      <c r="E160" s="113"/>
      <c r="F160" s="180"/>
      <c r="G160" s="183"/>
      <c r="H160" s="69"/>
      <c r="I160" s="261"/>
      <c r="J160" s="262"/>
    </row>
    <row r="161" spans="1:10" ht="60" customHeight="1" x14ac:dyDescent="0.25">
      <c r="A161" s="1">
        <f t="shared" si="2"/>
        <v>149</v>
      </c>
      <c r="B161" s="104"/>
      <c r="C161" s="33"/>
      <c r="D161" s="111"/>
      <c r="E161" s="113"/>
      <c r="F161" s="181"/>
      <c r="G161" s="183"/>
      <c r="H161" s="69"/>
      <c r="I161" s="261"/>
      <c r="J161" s="262"/>
    </row>
    <row r="162" spans="1:10" ht="60" customHeight="1" x14ac:dyDescent="0.25">
      <c r="A162" s="1">
        <f t="shared" si="2"/>
        <v>150</v>
      </c>
      <c r="B162" s="104"/>
      <c r="C162" s="33"/>
      <c r="D162" s="111"/>
      <c r="E162" s="113"/>
      <c r="F162" s="181"/>
      <c r="G162" s="183"/>
      <c r="H162" s="69"/>
      <c r="I162" s="261"/>
      <c r="J162" s="262"/>
    </row>
    <row r="163" spans="1:10" ht="60" customHeight="1" x14ac:dyDescent="0.25">
      <c r="A163" s="1">
        <f t="shared" si="2"/>
        <v>151</v>
      </c>
      <c r="B163" s="104"/>
      <c r="C163" s="33"/>
      <c r="D163" s="111"/>
      <c r="E163" s="113"/>
      <c r="F163" s="180"/>
      <c r="G163" s="183"/>
      <c r="H163" s="69"/>
      <c r="I163" s="261"/>
      <c r="J163" s="262"/>
    </row>
    <row r="164" spans="1:10" ht="60" customHeight="1" x14ac:dyDescent="0.25">
      <c r="A164" s="1">
        <f t="shared" si="2"/>
        <v>152</v>
      </c>
      <c r="B164" s="104"/>
      <c r="C164" s="33"/>
      <c r="D164" s="111"/>
      <c r="E164" s="113"/>
      <c r="F164" s="180"/>
      <c r="G164" s="183"/>
      <c r="H164" s="69"/>
      <c r="I164" s="261"/>
      <c r="J164" s="262"/>
    </row>
    <row r="165" spans="1:10" ht="60" customHeight="1" x14ac:dyDescent="0.25">
      <c r="A165" s="1">
        <f t="shared" si="2"/>
        <v>153</v>
      </c>
      <c r="B165" s="104"/>
      <c r="C165" s="33"/>
      <c r="D165" s="111"/>
      <c r="E165" s="113"/>
      <c r="F165" s="180"/>
      <c r="G165" s="183"/>
      <c r="H165" s="69"/>
      <c r="I165" s="261"/>
      <c r="J165" s="262"/>
    </row>
    <row r="166" spans="1:10" ht="60" customHeight="1" x14ac:dyDescent="0.25">
      <c r="A166" s="1">
        <f t="shared" si="2"/>
        <v>154</v>
      </c>
      <c r="B166" s="104"/>
      <c r="C166" s="33"/>
      <c r="D166" s="111"/>
      <c r="E166" s="113"/>
      <c r="F166" s="180"/>
      <c r="G166" s="183"/>
      <c r="H166" s="69"/>
      <c r="I166" s="261"/>
      <c r="J166" s="262"/>
    </row>
    <row r="167" spans="1:10" ht="60" customHeight="1" x14ac:dyDescent="0.25">
      <c r="A167" s="1">
        <f t="shared" si="2"/>
        <v>155</v>
      </c>
      <c r="B167" s="104"/>
      <c r="C167" s="33"/>
      <c r="D167" s="111"/>
      <c r="E167" s="113"/>
      <c r="F167" s="180"/>
      <c r="G167" s="183"/>
      <c r="H167" s="69"/>
      <c r="I167" s="261"/>
      <c r="J167" s="262"/>
    </row>
    <row r="168" spans="1:10" ht="60" customHeight="1" x14ac:dyDescent="0.25">
      <c r="A168" s="1">
        <f t="shared" si="2"/>
        <v>156</v>
      </c>
      <c r="B168" s="104"/>
      <c r="C168" s="33"/>
      <c r="D168" s="111"/>
      <c r="E168" s="113"/>
      <c r="F168" s="180"/>
      <c r="G168" s="183"/>
      <c r="H168" s="69"/>
      <c r="I168" s="261"/>
      <c r="J168" s="262"/>
    </row>
    <row r="169" spans="1:10" ht="60" customHeight="1" x14ac:dyDescent="0.25">
      <c r="A169" s="1">
        <f t="shared" si="2"/>
        <v>157</v>
      </c>
      <c r="B169" s="104"/>
      <c r="C169" s="33"/>
      <c r="D169" s="111"/>
      <c r="E169" s="113"/>
      <c r="F169" s="180"/>
      <c r="G169" s="183"/>
      <c r="H169" s="69"/>
      <c r="I169" s="261"/>
      <c r="J169" s="262"/>
    </row>
    <row r="170" spans="1:10" ht="60" customHeight="1" x14ac:dyDescent="0.25">
      <c r="A170" s="1">
        <f t="shared" si="2"/>
        <v>158</v>
      </c>
      <c r="B170" s="104"/>
      <c r="C170" s="33"/>
      <c r="D170" s="111"/>
      <c r="E170" s="113"/>
      <c r="F170" s="180"/>
      <c r="G170" s="183"/>
      <c r="H170" s="69"/>
      <c r="I170" s="261"/>
      <c r="J170" s="262"/>
    </row>
    <row r="171" spans="1:10" ht="60" customHeight="1" x14ac:dyDescent="0.25">
      <c r="A171" s="1">
        <f t="shared" si="2"/>
        <v>159</v>
      </c>
      <c r="B171" s="104"/>
      <c r="C171" s="33"/>
      <c r="D171" s="111"/>
      <c r="E171" s="113"/>
      <c r="F171" s="181"/>
      <c r="G171" s="183"/>
      <c r="H171" s="69"/>
      <c r="I171" s="261"/>
      <c r="J171" s="262"/>
    </row>
    <row r="172" spans="1:10" ht="60" customHeight="1" x14ac:dyDescent="0.25">
      <c r="A172" s="1">
        <f t="shared" si="2"/>
        <v>160</v>
      </c>
      <c r="B172" s="104"/>
      <c r="C172" s="33"/>
      <c r="D172" s="111"/>
      <c r="E172" s="113"/>
      <c r="F172" s="181"/>
      <c r="G172" s="183"/>
      <c r="H172" s="69"/>
      <c r="I172" s="261"/>
      <c r="J172" s="262"/>
    </row>
    <row r="173" spans="1:10" ht="60" customHeight="1" x14ac:dyDescent="0.25">
      <c r="A173" s="1">
        <f t="shared" si="2"/>
        <v>161</v>
      </c>
      <c r="B173" s="104"/>
      <c r="C173" s="33"/>
      <c r="D173" s="111"/>
      <c r="E173" s="113"/>
      <c r="F173" s="180"/>
      <c r="G173" s="183"/>
      <c r="H173" s="69"/>
      <c r="I173" s="261"/>
      <c r="J173" s="262"/>
    </row>
    <row r="174" spans="1:10" ht="60" customHeight="1" x14ac:dyDescent="0.25">
      <c r="A174" s="1">
        <f t="shared" si="2"/>
        <v>162</v>
      </c>
      <c r="B174" s="104"/>
      <c r="C174" s="33"/>
      <c r="D174" s="111"/>
      <c r="E174" s="113"/>
      <c r="F174" s="180"/>
      <c r="G174" s="183"/>
      <c r="H174" s="69"/>
      <c r="I174" s="261"/>
      <c r="J174" s="262"/>
    </row>
    <row r="175" spans="1:10" ht="60" customHeight="1" x14ac:dyDescent="0.25">
      <c r="A175" s="1">
        <f t="shared" si="2"/>
        <v>163</v>
      </c>
      <c r="B175" s="104"/>
      <c r="C175" s="33"/>
      <c r="D175" s="111"/>
      <c r="E175" s="113"/>
      <c r="F175" s="180"/>
      <c r="G175" s="183"/>
      <c r="H175" s="69"/>
      <c r="I175" s="261"/>
      <c r="J175" s="262"/>
    </row>
    <row r="176" spans="1:10" ht="60" customHeight="1" x14ac:dyDescent="0.25">
      <c r="A176" s="1">
        <f t="shared" si="2"/>
        <v>164</v>
      </c>
      <c r="B176" s="104"/>
      <c r="C176" s="33"/>
      <c r="D176" s="111"/>
      <c r="E176" s="113"/>
      <c r="F176" s="180"/>
      <c r="G176" s="183"/>
      <c r="H176" s="69"/>
      <c r="I176" s="261"/>
      <c r="J176" s="262"/>
    </row>
    <row r="177" spans="1:10" ht="60" customHeight="1" x14ac:dyDescent="0.25">
      <c r="A177" s="1">
        <f t="shared" si="2"/>
        <v>165</v>
      </c>
      <c r="B177" s="104"/>
      <c r="C177" s="33"/>
      <c r="D177" s="111"/>
      <c r="E177" s="113"/>
      <c r="F177" s="180"/>
      <c r="G177" s="183"/>
      <c r="H177" s="69"/>
      <c r="I177" s="261"/>
      <c r="J177" s="262"/>
    </row>
    <row r="178" spans="1:10" ht="60" customHeight="1" x14ac:dyDescent="0.25">
      <c r="A178" s="1">
        <f t="shared" si="2"/>
        <v>166</v>
      </c>
      <c r="B178" s="104"/>
      <c r="C178" s="33"/>
      <c r="D178" s="111"/>
      <c r="E178" s="113"/>
      <c r="F178" s="180"/>
      <c r="G178" s="183"/>
      <c r="H178" s="69"/>
      <c r="I178" s="261"/>
      <c r="J178" s="262"/>
    </row>
    <row r="179" spans="1:10" ht="60" customHeight="1" x14ac:dyDescent="0.25">
      <c r="A179" s="1">
        <f t="shared" si="2"/>
        <v>167</v>
      </c>
      <c r="B179" s="104"/>
      <c r="C179" s="33"/>
      <c r="D179" s="111"/>
      <c r="E179" s="113"/>
      <c r="F179" s="180"/>
      <c r="G179" s="183"/>
      <c r="H179" s="69"/>
      <c r="I179" s="261"/>
      <c r="J179" s="262"/>
    </row>
    <row r="180" spans="1:10" ht="60" customHeight="1" x14ac:dyDescent="0.25">
      <c r="A180" s="1">
        <f t="shared" si="2"/>
        <v>168</v>
      </c>
      <c r="B180" s="104"/>
      <c r="C180" s="33"/>
      <c r="D180" s="111"/>
      <c r="E180" s="113"/>
      <c r="F180" s="180"/>
      <c r="G180" s="183"/>
      <c r="H180" s="69"/>
      <c r="I180" s="261"/>
      <c r="J180" s="262"/>
    </row>
    <row r="181" spans="1:10" ht="60" customHeight="1" x14ac:dyDescent="0.25">
      <c r="A181" s="1">
        <f t="shared" si="2"/>
        <v>169</v>
      </c>
      <c r="B181" s="104"/>
      <c r="C181" s="33"/>
      <c r="D181" s="111"/>
      <c r="E181" s="113"/>
      <c r="F181" s="181"/>
      <c r="G181" s="183"/>
      <c r="H181" s="69"/>
      <c r="I181" s="261"/>
      <c r="J181" s="262"/>
    </row>
    <row r="182" spans="1:10" ht="60" customHeight="1" x14ac:dyDescent="0.25">
      <c r="A182" s="1">
        <f t="shared" si="2"/>
        <v>170</v>
      </c>
      <c r="B182" s="104"/>
      <c r="C182" s="33"/>
      <c r="D182" s="111"/>
      <c r="E182" s="113"/>
      <c r="F182" s="181"/>
      <c r="G182" s="183"/>
      <c r="H182" s="69"/>
      <c r="I182" s="261"/>
      <c r="J182" s="262"/>
    </row>
    <row r="183" spans="1:10" ht="60" customHeight="1" x14ac:dyDescent="0.25">
      <c r="A183" s="1">
        <f t="shared" si="2"/>
        <v>171</v>
      </c>
      <c r="B183" s="104"/>
      <c r="C183" s="33"/>
      <c r="D183" s="111"/>
      <c r="E183" s="113"/>
      <c r="F183" s="180"/>
      <c r="G183" s="183"/>
      <c r="H183" s="69"/>
      <c r="I183" s="261"/>
      <c r="J183" s="262"/>
    </row>
    <row r="184" spans="1:10" ht="60" customHeight="1" x14ac:dyDescent="0.25">
      <c r="A184" s="1">
        <f t="shared" si="2"/>
        <v>172</v>
      </c>
      <c r="B184" s="104"/>
      <c r="C184" s="33"/>
      <c r="D184" s="111"/>
      <c r="E184" s="113"/>
      <c r="F184" s="180"/>
      <c r="G184" s="183"/>
      <c r="H184" s="69"/>
      <c r="I184" s="261"/>
      <c r="J184" s="262"/>
    </row>
    <row r="185" spans="1:10" ht="60" customHeight="1" x14ac:dyDescent="0.25">
      <c r="A185" s="1">
        <f t="shared" si="2"/>
        <v>173</v>
      </c>
      <c r="B185" s="104"/>
      <c r="C185" s="33"/>
      <c r="D185" s="111"/>
      <c r="E185" s="113"/>
      <c r="F185" s="180"/>
      <c r="G185" s="183"/>
      <c r="H185" s="69"/>
      <c r="I185" s="261"/>
      <c r="J185" s="262"/>
    </row>
    <row r="186" spans="1:10" ht="60" customHeight="1" x14ac:dyDescent="0.25">
      <c r="A186" s="1">
        <f t="shared" si="2"/>
        <v>174</v>
      </c>
      <c r="B186" s="104"/>
      <c r="C186" s="33"/>
      <c r="D186" s="111"/>
      <c r="E186" s="113"/>
      <c r="F186" s="180"/>
      <c r="G186" s="183"/>
      <c r="H186" s="69"/>
      <c r="I186" s="261"/>
      <c r="J186" s="262"/>
    </row>
    <row r="187" spans="1:10" ht="60" customHeight="1" x14ac:dyDescent="0.25">
      <c r="A187" s="1">
        <f t="shared" si="2"/>
        <v>175</v>
      </c>
      <c r="B187" s="104"/>
      <c r="C187" s="33"/>
      <c r="D187" s="111"/>
      <c r="E187" s="113"/>
      <c r="F187" s="180"/>
      <c r="G187" s="183"/>
      <c r="H187" s="69"/>
      <c r="I187" s="261"/>
      <c r="J187" s="262"/>
    </row>
    <row r="188" spans="1:10" ht="60" customHeight="1" x14ac:dyDescent="0.25">
      <c r="A188" s="1">
        <f t="shared" si="2"/>
        <v>176</v>
      </c>
      <c r="B188" s="104"/>
      <c r="C188" s="33"/>
      <c r="D188" s="111"/>
      <c r="E188" s="113"/>
      <c r="F188" s="180"/>
      <c r="G188" s="183"/>
      <c r="H188" s="69"/>
      <c r="I188" s="261"/>
      <c r="J188" s="262"/>
    </row>
    <row r="189" spans="1:10" ht="60" customHeight="1" x14ac:dyDescent="0.25">
      <c r="A189" s="1">
        <f t="shared" si="2"/>
        <v>177</v>
      </c>
      <c r="B189" s="104"/>
      <c r="C189" s="33"/>
      <c r="D189" s="111"/>
      <c r="E189" s="113"/>
      <c r="F189" s="180"/>
      <c r="G189" s="183"/>
      <c r="H189" s="69"/>
      <c r="I189" s="261"/>
      <c r="J189" s="262"/>
    </row>
    <row r="190" spans="1:10" ht="60" customHeight="1" x14ac:dyDescent="0.25">
      <c r="A190" s="1">
        <f t="shared" si="2"/>
        <v>178</v>
      </c>
      <c r="B190" s="104"/>
      <c r="C190" s="33"/>
      <c r="D190" s="111"/>
      <c r="E190" s="113"/>
      <c r="F190" s="180"/>
      <c r="G190" s="183"/>
      <c r="H190" s="69"/>
      <c r="I190" s="261"/>
      <c r="J190" s="262"/>
    </row>
    <row r="191" spans="1:10" ht="60" customHeight="1" x14ac:dyDescent="0.25">
      <c r="A191" s="1">
        <f t="shared" si="2"/>
        <v>179</v>
      </c>
      <c r="B191" s="104"/>
      <c r="C191" s="33"/>
      <c r="D191" s="111"/>
      <c r="E191" s="113"/>
      <c r="F191" s="181"/>
      <c r="G191" s="183"/>
      <c r="H191" s="69"/>
      <c r="I191" s="261"/>
      <c r="J191" s="262"/>
    </row>
    <row r="192" spans="1:10" ht="60" customHeight="1" x14ac:dyDescent="0.25">
      <c r="A192" s="1">
        <f t="shared" si="2"/>
        <v>180</v>
      </c>
      <c r="B192" s="104"/>
      <c r="C192" s="33"/>
      <c r="D192" s="111"/>
      <c r="E192" s="113"/>
      <c r="F192" s="181"/>
      <c r="G192" s="183"/>
      <c r="H192" s="69"/>
      <c r="I192" s="261"/>
      <c r="J192" s="262"/>
    </row>
    <row r="193" spans="1:10" ht="60" customHeight="1" x14ac:dyDescent="0.25">
      <c r="A193" s="1">
        <f t="shared" si="2"/>
        <v>181</v>
      </c>
      <c r="B193" s="104"/>
      <c r="C193" s="33"/>
      <c r="D193" s="111"/>
      <c r="E193" s="113"/>
      <c r="F193" s="180"/>
      <c r="G193" s="183"/>
      <c r="H193" s="69"/>
      <c r="I193" s="261"/>
      <c r="J193" s="262"/>
    </row>
    <row r="194" spans="1:10" ht="60" customHeight="1" x14ac:dyDescent="0.25">
      <c r="A194" s="1">
        <f t="shared" si="2"/>
        <v>182</v>
      </c>
      <c r="B194" s="104"/>
      <c r="C194" s="33"/>
      <c r="D194" s="111"/>
      <c r="E194" s="113"/>
      <c r="F194" s="180"/>
      <c r="G194" s="183"/>
      <c r="H194" s="69"/>
      <c r="I194" s="261"/>
      <c r="J194" s="262"/>
    </row>
    <row r="195" spans="1:10" ht="60" customHeight="1" x14ac:dyDescent="0.25">
      <c r="A195" s="1">
        <f t="shared" si="2"/>
        <v>183</v>
      </c>
      <c r="B195" s="104"/>
      <c r="C195" s="33"/>
      <c r="D195" s="111"/>
      <c r="E195" s="113"/>
      <c r="F195" s="180"/>
      <c r="G195" s="183"/>
      <c r="H195" s="69"/>
      <c r="I195" s="261"/>
      <c r="J195" s="262"/>
    </row>
    <row r="196" spans="1:10" ht="60" customHeight="1" x14ac:dyDescent="0.25">
      <c r="A196" s="1">
        <f t="shared" si="2"/>
        <v>184</v>
      </c>
      <c r="B196" s="104"/>
      <c r="C196" s="33"/>
      <c r="D196" s="111"/>
      <c r="E196" s="113"/>
      <c r="F196" s="180"/>
      <c r="G196" s="183"/>
      <c r="H196" s="69"/>
      <c r="I196" s="261"/>
      <c r="J196" s="262"/>
    </row>
    <row r="197" spans="1:10" ht="60" customHeight="1" x14ac:dyDescent="0.25">
      <c r="A197" s="1">
        <f t="shared" si="2"/>
        <v>185</v>
      </c>
      <c r="B197" s="104"/>
      <c r="C197" s="33"/>
      <c r="D197" s="111"/>
      <c r="E197" s="113"/>
      <c r="F197" s="180"/>
      <c r="G197" s="183"/>
      <c r="H197" s="69"/>
      <c r="I197" s="261"/>
      <c r="J197" s="262"/>
    </row>
    <row r="198" spans="1:10" ht="60" customHeight="1" x14ac:dyDescent="0.25">
      <c r="A198" s="1">
        <f t="shared" si="2"/>
        <v>186</v>
      </c>
      <c r="B198" s="104"/>
      <c r="C198" s="33"/>
      <c r="D198" s="111"/>
      <c r="E198" s="113"/>
      <c r="F198" s="180"/>
      <c r="G198" s="183"/>
      <c r="H198" s="69"/>
      <c r="I198" s="261"/>
      <c r="J198" s="262"/>
    </row>
    <row r="199" spans="1:10" ht="60" customHeight="1" x14ac:dyDescent="0.25">
      <c r="A199" s="1">
        <f t="shared" si="2"/>
        <v>187</v>
      </c>
      <c r="B199" s="104"/>
      <c r="C199" s="33"/>
      <c r="D199" s="111"/>
      <c r="E199" s="113"/>
      <c r="F199" s="180"/>
      <c r="G199" s="183"/>
      <c r="H199" s="69"/>
      <c r="I199" s="261"/>
      <c r="J199" s="262"/>
    </row>
    <row r="200" spans="1:10" ht="60" customHeight="1" x14ac:dyDescent="0.25">
      <c r="A200" s="1">
        <f t="shared" si="2"/>
        <v>188</v>
      </c>
      <c r="B200" s="104"/>
      <c r="C200" s="33"/>
      <c r="D200" s="111"/>
      <c r="E200" s="113"/>
      <c r="F200" s="180"/>
      <c r="G200" s="183"/>
      <c r="H200" s="69"/>
      <c r="I200" s="261"/>
      <c r="J200" s="262"/>
    </row>
    <row r="201" spans="1:10" ht="60" customHeight="1" x14ac:dyDescent="0.25">
      <c r="A201" s="1">
        <f t="shared" si="2"/>
        <v>189</v>
      </c>
      <c r="B201" s="104"/>
      <c r="C201" s="33"/>
      <c r="D201" s="111"/>
      <c r="E201" s="113"/>
      <c r="F201" s="181"/>
      <c r="G201" s="183"/>
      <c r="H201" s="69"/>
      <c r="I201" s="261"/>
      <c r="J201" s="262"/>
    </row>
    <row r="202" spans="1:10" ht="60" customHeight="1" x14ac:dyDescent="0.25">
      <c r="A202" s="1">
        <f t="shared" si="2"/>
        <v>190</v>
      </c>
      <c r="B202" s="104"/>
      <c r="C202" s="33"/>
      <c r="D202" s="111"/>
      <c r="E202" s="113"/>
      <c r="F202" s="181"/>
      <c r="G202" s="183"/>
      <c r="H202" s="69"/>
      <c r="I202" s="261"/>
      <c r="J202" s="262"/>
    </row>
    <row r="203" spans="1:10" ht="60" customHeight="1" x14ac:dyDescent="0.25">
      <c r="A203" s="1">
        <f t="shared" si="2"/>
        <v>191</v>
      </c>
      <c r="B203" s="104"/>
      <c r="C203" s="33"/>
      <c r="D203" s="111"/>
      <c r="E203" s="113"/>
      <c r="F203" s="180"/>
      <c r="G203" s="183"/>
      <c r="H203" s="69"/>
      <c r="I203" s="261"/>
      <c r="J203" s="262"/>
    </row>
    <row r="204" spans="1:10" ht="60" customHeight="1" x14ac:dyDescent="0.25">
      <c r="A204" s="1">
        <f t="shared" si="2"/>
        <v>192</v>
      </c>
      <c r="B204" s="104"/>
      <c r="C204" s="33"/>
      <c r="D204" s="111"/>
      <c r="E204" s="113"/>
      <c r="F204" s="180"/>
      <c r="G204" s="183"/>
      <c r="H204" s="69"/>
      <c r="I204" s="261"/>
      <c r="J204" s="262"/>
    </row>
    <row r="205" spans="1:10" ht="60" customHeight="1" x14ac:dyDescent="0.25">
      <c r="A205" s="1">
        <f t="shared" si="2"/>
        <v>193</v>
      </c>
      <c r="B205" s="104"/>
      <c r="C205" s="33"/>
      <c r="D205" s="111"/>
      <c r="E205" s="113"/>
      <c r="F205" s="180"/>
      <c r="G205" s="183"/>
      <c r="H205" s="69"/>
      <c r="I205" s="261"/>
      <c r="J205" s="262"/>
    </row>
    <row r="206" spans="1:10" ht="60" customHeight="1" x14ac:dyDescent="0.25">
      <c r="A206" s="1">
        <f t="shared" ref="A206:A269" si="3">ROW(A194)</f>
        <v>194</v>
      </c>
      <c r="B206" s="104"/>
      <c r="C206" s="33"/>
      <c r="D206" s="111"/>
      <c r="E206" s="113"/>
      <c r="F206" s="180"/>
      <c r="G206" s="183"/>
      <c r="H206" s="69"/>
      <c r="I206" s="261"/>
      <c r="J206" s="262"/>
    </row>
    <row r="207" spans="1:10" ht="60" customHeight="1" x14ac:dyDescent="0.25">
      <c r="A207" s="1">
        <f t="shared" si="3"/>
        <v>195</v>
      </c>
      <c r="B207" s="104"/>
      <c r="C207" s="33"/>
      <c r="D207" s="111"/>
      <c r="E207" s="113"/>
      <c r="F207" s="180"/>
      <c r="G207" s="183"/>
      <c r="H207" s="69"/>
      <c r="I207" s="261"/>
      <c r="J207" s="262"/>
    </row>
    <row r="208" spans="1:10" ht="60" customHeight="1" x14ac:dyDescent="0.25">
      <c r="A208" s="1">
        <f t="shared" si="3"/>
        <v>196</v>
      </c>
      <c r="B208" s="104"/>
      <c r="C208" s="33"/>
      <c r="D208" s="111"/>
      <c r="E208" s="113"/>
      <c r="F208" s="180"/>
      <c r="G208" s="183"/>
      <c r="H208" s="69"/>
      <c r="I208" s="261"/>
      <c r="J208" s="262"/>
    </row>
    <row r="209" spans="1:10" ht="60" customHeight="1" x14ac:dyDescent="0.25">
      <c r="A209" s="1">
        <f t="shared" si="3"/>
        <v>197</v>
      </c>
      <c r="B209" s="104"/>
      <c r="C209" s="33"/>
      <c r="D209" s="111"/>
      <c r="E209" s="113"/>
      <c r="F209" s="180"/>
      <c r="G209" s="183"/>
      <c r="H209" s="69"/>
      <c r="I209" s="261"/>
      <c r="J209" s="262"/>
    </row>
    <row r="210" spans="1:10" ht="60" customHeight="1" x14ac:dyDescent="0.25">
      <c r="A210" s="1">
        <f t="shared" si="3"/>
        <v>198</v>
      </c>
      <c r="B210" s="104"/>
      <c r="C210" s="33"/>
      <c r="D210" s="111"/>
      <c r="E210" s="113"/>
      <c r="F210" s="180"/>
      <c r="G210" s="183"/>
      <c r="H210" s="69"/>
      <c r="I210" s="261"/>
      <c r="J210" s="262"/>
    </row>
    <row r="211" spans="1:10" ht="60" customHeight="1" x14ac:dyDescent="0.25">
      <c r="A211" s="1">
        <f t="shared" si="3"/>
        <v>199</v>
      </c>
      <c r="B211" s="104"/>
      <c r="C211" s="33"/>
      <c r="D211" s="111"/>
      <c r="E211" s="113"/>
      <c r="F211" s="181"/>
      <c r="G211" s="183"/>
      <c r="H211" s="69"/>
      <c r="I211" s="261"/>
      <c r="J211" s="262"/>
    </row>
    <row r="212" spans="1:10" ht="60" customHeight="1" x14ac:dyDescent="0.25">
      <c r="A212" s="1">
        <f t="shared" si="3"/>
        <v>200</v>
      </c>
      <c r="B212" s="104"/>
      <c r="C212" s="33"/>
      <c r="D212" s="111"/>
      <c r="E212" s="113"/>
      <c r="F212" s="181"/>
      <c r="G212" s="183"/>
      <c r="H212" s="69"/>
      <c r="I212" s="261"/>
      <c r="J212" s="262"/>
    </row>
    <row r="213" spans="1:10" ht="60" customHeight="1" x14ac:dyDescent="0.25">
      <c r="A213" s="1">
        <f t="shared" si="3"/>
        <v>201</v>
      </c>
      <c r="B213" s="104"/>
      <c r="C213" s="33"/>
      <c r="D213" s="111"/>
      <c r="E213" s="113"/>
      <c r="F213" s="180"/>
      <c r="G213" s="183"/>
      <c r="H213" s="69"/>
      <c r="I213" s="261"/>
      <c r="J213" s="262"/>
    </row>
    <row r="214" spans="1:10" ht="60" customHeight="1" x14ac:dyDescent="0.25">
      <c r="A214" s="1">
        <f t="shared" si="3"/>
        <v>202</v>
      </c>
      <c r="B214" s="104"/>
      <c r="C214" s="33"/>
      <c r="D214" s="111"/>
      <c r="E214" s="113"/>
      <c r="F214" s="180"/>
      <c r="G214" s="183"/>
      <c r="H214" s="69"/>
      <c r="I214" s="261"/>
      <c r="J214" s="262"/>
    </row>
    <row r="215" spans="1:10" ht="60" customHeight="1" x14ac:dyDescent="0.25">
      <c r="A215" s="1">
        <f t="shared" si="3"/>
        <v>203</v>
      </c>
      <c r="B215" s="104"/>
      <c r="C215" s="33"/>
      <c r="D215" s="111"/>
      <c r="E215" s="113"/>
      <c r="F215" s="180"/>
      <c r="G215" s="183"/>
      <c r="H215" s="69"/>
      <c r="I215" s="261"/>
      <c r="J215" s="262"/>
    </row>
    <row r="216" spans="1:10" ht="60" customHeight="1" x14ac:dyDescent="0.25">
      <c r="A216" s="1">
        <f t="shared" si="3"/>
        <v>204</v>
      </c>
      <c r="B216" s="104"/>
      <c r="C216" s="33"/>
      <c r="D216" s="111"/>
      <c r="E216" s="113"/>
      <c r="F216" s="180"/>
      <c r="G216" s="183"/>
      <c r="H216" s="69"/>
      <c r="I216" s="261"/>
      <c r="J216" s="262"/>
    </row>
    <row r="217" spans="1:10" ht="60" customHeight="1" x14ac:dyDescent="0.25">
      <c r="A217" s="1">
        <f t="shared" si="3"/>
        <v>205</v>
      </c>
      <c r="B217" s="104"/>
      <c r="C217" s="33"/>
      <c r="D217" s="111"/>
      <c r="E217" s="113"/>
      <c r="F217" s="180"/>
      <c r="G217" s="183"/>
      <c r="H217" s="69"/>
      <c r="I217" s="261"/>
      <c r="J217" s="262"/>
    </row>
    <row r="218" spans="1:10" ht="60" customHeight="1" x14ac:dyDescent="0.25">
      <c r="A218" s="1">
        <f t="shared" si="3"/>
        <v>206</v>
      </c>
      <c r="B218" s="104"/>
      <c r="C218" s="33"/>
      <c r="D218" s="111"/>
      <c r="E218" s="113"/>
      <c r="F218" s="180"/>
      <c r="G218" s="183"/>
      <c r="H218" s="69"/>
      <c r="I218" s="261"/>
      <c r="J218" s="262"/>
    </row>
    <row r="219" spans="1:10" ht="60" customHeight="1" x14ac:dyDescent="0.25">
      <c r="A219" s="1">
        <f t="shared" si="3"/>
        <v>207</v>
      </c>
      <c r="B219" s="104"/>
      <c r="C219" s="33"/>
      <c r="D219" s="111"/>
      <c r="E219" s="113"/>
      <c r="F219" s="180"/>
      <c r="G219" s="183"/>
      <c r="H219" s="69"/>
      <c r="I219" s="261"/>
      <c r="J219" s="262"/>
    </row>
    <row r="220" spans="1:10" ht="60" customHeight="1" x14ac:dyDescent="0.25">
      <c r="A220" s="1">
        <f t="shared" si="3"/>
        <v>208</v>
      </c>
      <c r="B220" s="104"/>
      <c r="C220" s="33"/>
      <c r="D220" s="111"/>
      <c r="E220" s="113"/>
      <c r="F220" s="180"/>
      <c r="G220" s="183"/>
      <c r="H220" s="69"/>
      <c r="I220" s="261"/>
      <c r="J220" s="262"/>
    </row>
    <row r="221" spans="1:10" ht="60" customHeight="1" x14ac:dyDescent="0.25">
      <c r="A221" s="1">
        <f t="shared" si="3"/>
        <v>209</v>
      </c>
      <c r="B221" s="104"/>
      <c r="C221" s="33"/>
      <c r="D221" s="111"/>
      <c r="E221" s="113"/>
      <c r="F221" s="181"/>
      <c r="G221" s="183"/>
      <c r="H221" s="69"/>
      <c r="I221" s="261"/>
      <c r="J221" s="262"/>
    </row>
    <row r="222" spans="1:10" ht="60" customHeight="1" x14ac:dyDescent="0.25">
      <c r="A222" s="1">
        <f t="shared" si="3"/>
        <v>210</v>
      </c>
      <c r="B222" s="104"/>
      <c r="C222" s="33"/>
      <c r="D222" s="111"/>
      <c r="E222" s="113"/>
      <c r="F222" s="181"/>
      <c r="G222" s="183"/>
      <c r="H222" s="69"/>
      <c r="I222" s="261"/>
      <c r="J222" s="262"/>
    </row>
    <row r="223" spans="1:10" ht="60" customHeight="1" x14ac:dyDescent="0.25">
      <c r="A223" s="1">
        <f t="shared" si="3"/>
        <v>211</v>
      </c>
      <c r="B223" s="104"/>
      <c r="C223" s="33"/>
      <c r="D223" s="111"/>
      <c r="E223" s="113"/>
      <c r="F223" s="180"/>
      <c r="G223" s="183"/>
      <c r="H223" s="69"/>
      <c r="I223" s="261"/>
      <c r="J223" s="262"/>
    </row>
    <row r="224" spans="1:10" ht="60" customHeight="1" x14ac:dyDescent="0.25">
      <c r="A224" s="1">
        <f t="shared" si="3"/>
        <v>212</v>
      </c>
      <c r="B224" s="104"/>
      <c r="C224" s="33"/>
      <c r="D224" s="111"/>
      <c r="E224" s="113"/>
      <c r="F224" s="180"/>
      <c r="G224" s="183"/>
      <c r="H224" s="69"/>
      <c r="I224" s="261"/>
      <c r="J224" s="262"/>
    </row>
    <row r="225" spans="1:10" ht="60" customHeight="1" x14ac:dyDescent="0.25">
      <c r="A225" s="1">
        <f t="shared" si="3"/>
        <v>213</v>
      </c>
      <c r="B225" s="104"/>
      <c r="C225" s="33"/>
      <c r="D225" s="111"/>
      <c r="E225" s="113"/>
      <c r="F225" s="180"/>
      <c r="G225" s="183"/>
      <c r="H225" s="69"/>
      <c r="I225" s="261"/>
      <c r="J225" s="262"/>
    </row>
    <row r="226" spans="1:10" ht="60" customHeight="1" x14ac:dyDescent="0.25">
      <c r="A226" s="1">
        <f t="shared" si="3"/>
        <v>214</v>
      </c>
      <c r="B226" s="104"/>
      <c r="C226" s="33"/>
      <c r="D226" s="111"/>
      <c r="E226" s="113"/>
      <c r="F226" s="180"/>
      <c r="G226" s="183"/>
      <c r="H226" s="69"/>
      <c r="I226" s="261"/>
      <c r="J226" s="262"/>
    </row>
    <row r="227" spans="1:10" ht="60" customHeight="1" x14ac:dyDescent="0.25">
      <c r="A227" s="1">
        <f t="shared" si="3"/>
        <v>215</v>
      </c>
      <c r="B227" s="104"/>
      <c r="C227" s="33"/>
      <c r="D227" s="111"/>
      <c r="E227" s="113"/>
      <c r="F227" s="180"/>
      <c r="G227" s="183"/>
      <c r="H227" s="69"/>
      <c r="I227" s="261"/>
      <c r="J227" s="262"/>
    </row>
    <row r="228" spans="1:10" ht="60" customHeight="1" x14ac:dyDescent="0.25">
      <c r="A228" s="1">
        <f t="shared" si="3"/>
        <v>216</v>
      </c>
      <c r="B228" s="104"/>
      <c r="C228" s="33"/>
      <c r="D228" s="111"/>
      <c r="E228" s="113"/>
      <c r="F228" s="180"/>
      <c r="G228" s="183"/>
      <c r="H228" s="69"/>
      <c r="I228" s="261"/>
      <c r="J228" s="262"/>
    </row>
    <row r="229" spans="1:10" ht="60" customHeight="1" x14ac:dyDescent="0.25">
      <c r="A229" s="1">
        <f t="shared" si="3"/>
        <v>217</v>
      </c>
      <c r="B229" s="104"/>
      <c r="C229" s="33"/>
      <c r="D229" s="111"/>
      <c r="E229" s="113"/>
      <c r="F229" s="180"/>
      <c r="G229" s="183"/>
      <c r="H229" s="69"/>
      <c r="I229" s="261"/>
      <c r="J229" s="262"/>
    </row>
    <row r="230" spans="1:10" ht="60" customHeight="1" x14ac:dyDescent="0.25">
      <c r="A230" s="1">
        <f t="shared" si="3"/>
        <v>218</v>
      </c>
      <c r="B230" s="104"/>
      <c r="C230" s="33"/>
      <c r="D230" s="111"/>
      <c r="E230" s="113"/>
      <c r="F230" s="180"/>
      <c r="G230" s="183"/>
      <c r="H230" s="69"/>
      <c r="I230" s="261"/>
      <c r="J230" s="262"/>
    </row>
    <row r="231" spans="1:10" ht="60" customHeight="1" x14ac:dyDescent="0.25">
      <c r="A231" s="1">
        <f t="shared" si="3"/>
        <v>219</v>
      </c>
      <c r="B231" s="104"/>
      <c r="C231" s="33"/>
      <c r="D231" s="111"/>
      <c r="E231" s="113"/>
      <c r="F231" s="181"/>
      <c r="G231" s="183"/>
      <c r="H231" s="69"/>
      <c r="I231" s="261"/>
      <c r="J231" s="262"/>
    </row>
    <row r="232" spans="1:10" ht="60" customHeight="1" x14ac:dyDescent="0.25">
      <c r="A232" s="1">
        <f t="shared" si="3"/>
        <v>220</v>
      </c>
      <c r="B232" s="104"/>
      <c r="C232" s="33"/>
      <c r="D232" s="111"/>
      <c r="E232" s="113"/>
      <c r="F232" s="181"/>
      <c r="G232" s="183"/>
      <c r="H232" s="69"/>
      <c r="I232" s="261"/>
      <c r="J232" s="262"/>
    </row>
    <row r="233" spans="1:10" ht="60" customHeight="1" x14ac:dyDescent="0.25">
      <c r="A233" s="1">
        <f t="shared" si="3"/>
        <v>221</v>
      </c>
      <c r="B233" s="104"/>
      <c r="C233" s="33"/>
      <c r="D233" s="111"/>
      <c r="E233" s="113"/>
      <c r="F233" s="180"/>
      <c r="G233" s="183"/>
      <c r="H233" s="69"/>
      <c r="I233" s="261"/>
      <c r="J233" s="262"/>
    </row>
    <row r="234" spans="1:10" ht="60" customHeight="1" x14ac:dyDescent="0.25">
      <c r="A234" s="1">
        <f t="shared" si="3"/>
        <v>222</v>
      </c>
      <c r="B234" s="104"/>
      <c r="C234" s="33"/>
      <c r="D234" s="111"/>
      <c r="E234" s="113"/>
      <c r="F234" s="180"/>
      <c r="G234" s="183"/>
      <c r="H234" s="69"/>
      <c r="I234" s="261"/>
      <c r="J234" s="262"/>
    </row>
    <row r="235" spans="1:10" ht="60" customHeight="1" x14ac:dyDescent="0.25">
      <c r="A235" s="1">
        <f t="shared" si="3"/>
        <v>223</v>
      </c>
      <c r="B235" s="104"/>
      <c r="C235" s="33"/>
      <c r="D235" s="111"/>
      <c r="E235" s="113"/>
      <c r="F235" s="180"/>
      <c r="G235" s="183"/>
      <c r="H235" s="69"/>
      <c r="I235" s="261"/>
      <c r="J235" s="262"/>
    </row>
    <row r="236" spans="1:10" ht="60" customHeight="1" x14ac:dyDescent="0.25">
      <c r="A236" s="1">
        <f t="shared" si="3"/>
        <v>224</v>
      </c>
      <c r="B236" s="104"/>
      <c r="C236" s="33"/>
      <c r="D236" s="111"/>
      <c r="E236" s="113"/>
      <c r="F236" s="180"/>
      <c r="G236" s="183"/>
      <c r="H236" s="69"/>
      <c r="I236" s="261"/>
      <c r="J236" s="262"/>
    </row>
    <row r="237" spans="1:10" ht="60" customHeight="1" x14ac:dyDescent="0.25">
      <c r="A237" s="1">
        <f t="shared" si="3"/>
        <v>225</v>
      </c>
      <c r="B237" s="104"/>
      <c r="C237" s="33"/>
      <c r="D237" s="111"/>
      <c r="E237" s="113"/>
      <c r="F237" s="180"/>
      <c r="G237" s="183"/>
      <c r="H237" s="69"/>
      <c r="I237" s="261"/>
      <c r="J237" s="262"/>
    </row>
    <row r="238" spans="1:10" ht="60" customHeight="1" x14ac:dyDescent="0.25">
      <c r="A238" s="1">
        <f t="shared" si="3"/>
        <v>226</v>
      </c>
      <c r="B238" s="104"/>
      <c r="C238" s="33"/>
      <c r="D238" s="111"/>
      <c r="E238" s="113"/>
      <c r="F238" s="180"/>
      <c r="G238" s="183"/>
      <c r="H238" s="69"/>
      <c r="I238" s="261"/>
      <c r="J238" s="262"/>
    </row>
    <row r="239" spans="1:10" ht="60" customHeight="1" x14ac:dyDescent="0.25">
      <c r="A239" s="1">
        <f t="shared" si="3"/>
        <v>227</v>
      </c>
      <c r="B239" s="104"/>
      <c r="C239" s="33"/>
      <c r="D239" s="111"/>
      <c r="E239" s="113"/>
      <c r="F239" s="180"/>
      <c r="G239" s="183"/>
      <c r="H239" s="69"/>
      <c r="I239" s="261"/>
      <c r="J239" s="262"/>
    </row>
    <row r="240" spans="1:10" ht="60" customHeight="1" x14ac:dyDescent="0.25">
      <c r="A240" s="1">
        <f t="shared" si="3"/>
        <v>228</v>
      </c>
      <c r="B240" s="104"/>
      <c r="C240" s="33"/>
      <c r="D240" s="111"/>
      <c r="E240" s="113"/>
      <c r="F240" s="180"/>
      <c r="G240" s="183"/>
      <c r="H240" s="69"/>
      <c r="I240" s="261"/>
      <c r="J240" s="262"/>
    </row>
    <row r="241" spans="1:10" ht="60" customHeight="1" x14ac:dyDescent="0.25">
      <c r="A241" s="1">
        <f t="shared" si="3"/>
        <v>229</v>
      </c>
      <c r="B241" s="104"/>
      <c r="C241" s="33"/>
      <c r="D241" s="111"/>
      <c r="E241" s="113"/>
      <c r="F241" s="181"/>
      <c r="G241" s="183"/>
      <c r="H241" s="69"/>
      <c r="I241" s="261"/>
      <c r="J241" s="262"/>
    </row>
    <row r="242" spans="1:10" ht="60" customHeight="1" x14ac:dyDescent="0.25">
      <c r="A242" s="1">
        <f t="shared" si="3"/>
        <v>230</v>
      </c>
      <c r="B242" s="104"/>
      <c r="C242" s="33"/>
      <c r="D242" s="111"/>
      <c r="E242" s="113"/>
      <c r="F242" s="181"/>
      <c r="G242" s="183"/>
      <c r="H242" s="69"/>
      <c r="I242" s="261"/>
      <c r="J242" s="262"/>
    </row>
    <row r="243" spans="1:10" ht="60" customHeight="1" x14ac:dyDescent="0.25">
      <c r="A243" s="1">
        <f t="shared" si="3"/>
        <v>231</v>
      </c>
      <c r="B243" s="104"/>
      <c r="C243" s="33"/>
      <c r="D243" s="111"/>
      <c r="E243" s="113"/>
      <c r="F243" s="180"/>
      <c r="G243" s="183"/>
      <c r="H243" s="69"/>
      <c r="I243" s="261"/>
      <c r="J243" s="262"/>
    </row>
    <row r="244" spans="1:10" ht="60" customHeight="1" x14ac:dyDescent="0.25">
      <c r="A244" s="1">
        <f t="shared" si="3"/>
        <v>232</v>
      </c>
      <c r="B244" s="104"/>
      <c r="C244" s="33"/>
      <c r="D244" s="111"/>
      <c r="E244" s="113"/>
      <c r="F244" s="180"/>
      <c r="G244" s="183"/>
      <c r="H244" s="69"/>
      <c r="I244" s="261"/>
      <c r="J244" s="262"/>
    </row>
    <row r="245" spans="1:10" ht="60" customHeight="1" x14ac:dyDescent="0.25">
      <c r="A245" s="1">
        <f t="shared" si="3"/>
        <v>233</v>
      </c>
      <c r="B245" s="104"/>
      <c r="C245" s="33"/>
      <c r="D245" s="111"/>
      <c r="E245" s="113"/>
      <c r="F245" s="180"/>
      <c r="G245" s="183"/>
      <c r="H245" s="69"/>
      <c r="I245" s="261"/>
      <c r="J245" s="262"/>
    </row>
    <row r="246" spans="1:10" ht="60" customHeight="1" x14ac:dyDescent="0.25">
      <c r="A246" s="1">
        <f t="shared" si="3"/>
        <v>234</v>
      </c>
      <c r="B246" s="104"/>
      <c r="C246" s="33"/>
      <c r="D246" s="111"/>
      <c r="E246" s="113"/>
      <c r="F246" s="180"/>
      <c r="G246" s="183"/>
      <c r="H246" s="69"/>
      <c r="I246" s="261"/>
      <c r="J246" s="262"/>
    </row>
    <row r="247" spans="1:10" ht="60" customHeight="1" x14ac:dyDescent="0.25">
      <c r="A247" s="1">
        <f t="shared" si="3"/>
        <v>235</v>
      </c>
      <c r="B247" s="104"/>
      <c r="C247" s="33"/>
      <c r="D247" s="111"/>
      <c r="E247" s="113"/>
      <c r="F247" s="180"/>
      <c r="G247" s="183"/>
      <c r="H247" s="69"/>
      <c r="I247" s="261"/>
      <c r="J247" s="262"/>
    </row>
    <row r="248" spans="1:10" ht="60" customHeight="1" x14ac:dyDescent="0.25">
      <c r="A248" s="1">
        <f t="shared" si="3"/>
        <v>236</v>
      </c>
      <c r="B248" s="104"/>
      <c r="C248" s="33"/>
      <c r="D248" s="111"/>
      <c r="E248" s="113"/>
      <c r="F248" s="180"/>
      <c r="G248" s="183"/>
      <c r="H248" s="69"/>
      <c r="I248" s="261"/>
      <c r="J248" s="262"/>
    </row>
    <row r="249" spans="1:10" ht="60" customHeight="1" x14ac:dyDescent="0.25">
      <c r="A249" s="1">
        <f t="shared" si="3"/>
        <v>237</v>
      </c>
      <c r="B249" s="104"/>
      <c r="C249" s="33"/>
      <c r="D249" s="111"/>
      <c r="E249" s="113"/>
      <c r="F249" s="180"/>
      <c r="G249" s="183"/>
      <c r="H249" s="69"/>
      <c r="I249" s="261"/>
      <c r="J249" s="262"/>
    </row>
    <row r="250" spans="1:10" ht="60" customHeight="1" x14ac:dyDescent="0.25">
      <c r="A250" s="1">
        <f t="shared" si="3"/>
        <v>238</v>
      </c>
      <c r="B250" s="104"/>
      <c r="C250" s="33"/>
      <c r="D250" s="111"/>
      <c r="E250" s="113"/>
      <c r="F250" s="180"/>
      <c r="G250" s="183"/>
      <c r="H250" s="69"/>
      <c r="I250" s="261"/>
      <c r="J250" s="262"/>
    </row>
    <row r="251" spans="1:10" ht="60" customHeight="1" x14ac:dyDescent="0.25">
      <c r="A251" s="1">
        <f t="shared" si="3"/>
        <v>239</v>
      </c>
      <c r="B251" s="104"/>
      <c r="C251" s="33"/>
      <c r="D251" s="111"/>
      <c r="E251" s="113"/>
      <c r="F251" s="181"/>
      <c r="G251" s="183"/>
      <c r="H251" s="69"/>
      <c r="I251" s="261"/>
      <c r="J251" s="262"/>
    </row>
    <row r="252" spans="1:10" ht="60" customHeight="1" x14ac:dyDescent="0.25">
      <c r="A252" s="1">
        <f t="shared" si="3"/>
        <v>240</v>
      </c>
      <c r="B252" s="104"/>
      <c r="C252" s="33"/>
      <c r="D252" s="111"/>
      <c r="E252" s="113"/>
      <c r="F252" s="181"/>
      <c r="G252" s="183"/>
      <c r="H252" s="69"/>
      <c r="I252" s="261"/>
      <c r="J252" s="262"/>
    </row>
    <row r="253" spans="1:10" ht="60" customHeight="1" x14ac:dyDescent="0.25">
      <c r="A253" s="1">
        <f t="shared" si="3"/>
        <v>241</v>
      </c>
      <c r="B253" s="104"/>
      <c r="C253" s="33"/>
      <c r="D253" s="111"/>
      <c r="E253" s="113"/>
      <c r="F253" s="180"/>
      <c r="G253" s="183"/>
      <c r="H253" s="69"/>
      <c r="I253" s="261"/>
      <c r="J253" s="262"/>
    </row>
    <row r="254" spans="1:10" ht="60" customHeight="1" x14ac:dyDescent="0.25">
      <c r="A254" s="1">
        <f t="shared" si="3"/>
        <v>242</v>
      </c>
      <c r="B254" s="104"/>
      <c r="C254" s="33"/>
      <c r="D254" s="111"/>
      <c r="E254" s="113"/>
      <c r="F254" s="180"/>
      <c r="G254" s="183"/>
      <c r="H254" s="69"/>
      <c r="I254" s="261"/>
      <c r="J254" s="262"/>
    </row>
    <row r="255" spans="1:10" ht="60" customHeight="1" x14ac:dyDescent="0.25">
      <c r="A255" s="1">
        <f t="shared" si="3"/>
        <v>243</v>
      </c>
      <c r="B255" s="104"/>
      <c r="C255" s="33"/>
      <c r="D255" s="111"/>
      <c r="E255" s="113"/>
      <c r="F255" s="180"/>
      <c r="G255" s="183"/>
      <c r="H255" s="69"/>
      <c r="I255" s="261"/>
      <c r="J255" s="262"/>
    </row>
    <row r="256" spans="1:10" ht="60" customHeight="1" x14ac:dyDescent="0.25">
      <c r="A256" s="1">
        <f t="shared" si="3"/>
        <v>244</v>
      </c>
      <c r="B256" s="104"/>
      <c r="C256" s="33"/>
      <c r="D256" s="111"/>
      <c r="E256" s="113"/>
      <c r="F256" s="180"/>
      <c r="G256" s="183"/>
      <c r="H256" s="69"/>
      <c r="I256" s="261"/>
      <c r="J256" s="262"/>
    </row>
    <row r="257" spans="1:10" ht="60" customHeight="1" x14ac:dyDescent="0.25">
      <c r="A257" s="1">
        <f t="shared" si="3"/>
        <v>245</v>
      </c>
      <c r="B257" s="104"/>
      <c r="C257" s="33"/>
      <c r="D257" s="111"/>
      <c r="E257" s="113"/>
      <c r="F257" s="180"/>
      <c r="G257" s="183"/>
      <c r="H257" s="69"/>
      <c r="I257" s="261"/>
      <c r="J257" s="262"/>
    </row>
    <row r="258" spans="1:10" ht="60" customHeight="1" x14ac:dyDescent="0.25">
      <c r="A258" s="1">
        <f t="shared" si="3"/>
        <v>246</v>
      </c>
      <c r="B258" s="104"/>
      <c r="C258" s="33"/>
      <c r="D258" s="111"/>
      <c r="E258" s="113"/>
      <c r="F258" s="180"/>
      <c r="G258" s="183"/>
      <c r="H258" s="69"/>
      <c r="I258" s="261"/>
      <c r="J258" s="262"/>
    </row>
    <row r="259" spans="1:10" ht="60" customHeight="1" x14ac:dyDescent="0.25">
      <c r="A259" s="1">
        <f t="shared" si="3"/>
        <v>247</v>
      </c>
      <c r="B259" s="104"/>
      <c r="C259" s="33"/>
      <c r="D259" s="111"/>
      <c r="E259" s="113"/>
      <c r="F259" s="180"/>
      <c r="G259" s="183"/>
      <c r="H259" s="69"/>
      <c r="I259" s="261"/>
      <c r="J259" s="262"/>
    </row>
    <row r="260" spans="1:10" ht="60" customHeight="1" x14ac:dyDescent="0.25">
      <c r="A260" s="1">
        <f t="shared" si="3"/>
        <v>248</v>
      </c>
      <c r="B260" s="104"/>
      <c r="C260" s="33"/>
      <c r="D260" s="111"/>
      <c r="E260" s="113"/>
      <c r="F260" s="180"/>
      <c r="G260" s="183"/>
      <c r="H260" s="69"/>
      <c r="I260" s="261"/>
      <c r="J260" s="262"/>
    </row>
    <row r="261" spans="1:10" ht="60" customHeight="1" x14ac:dyDescent="0.25">
      <c r="A261" s="1">
        <f t="shared" si="3"/>
        <v>249</v>
      </c>
      <c r="B261" s="104"/>
      <c r="C261" s="33"/>
      <c r="D261" s="111"/>
      <c r="E261" s="113"/>
      <c r="F261" s="181"/>
      <c r="G261" s="183"/>
      <c r="H261" s="69"/>
      <c r="I261" s="261"/>
      <c r="J261" s="262"/>
    </row>
    <row r="262" spans="1:10" ht="60" customHeight="1" x14ac:dyDescent="0.25">
      <c r="A262" s="1">
        <f t="shared" si="3"/>
        <v>250</v>
      </c>
      <c r="B262" s="104"/>
      <c r="C262" s="33"/>
      <c r="D262" s="111"/>
      <c r="E262" s="113"/>
      <c r="F262" s="181"/>
      <c r="G262" s="183"/>
      <c r="H262" s="69"/>
      <c r="I262" s="261"/>
      <c r="J262" s="262"/>
    </row>
    <row r="263" spans="1:10" ht="60" customHeight="1" x14ac:dyDescent="0.25">
      <c r="A263" s="1">
        <f t="shared" si="3"/>
        <v>251</v>
      </c>
      <c r="B263" s="104"/>
      <c r="C263" s="33"/>
      <c r="D263" s="111"/>
      <c r="E263" s="113"/>
      <c r="F263" s="180"/>
      <c r="G263" s="183"/>
      <c r="H263" s="69"/>
      <c r="I263" s="261"/>
      <c r="J263" s="262"/>
    </row>
    <row r="264" spans="1:10" ht="60" customHeight="1" x14ac:dyDescent="0.25">
      <c r="A264" s="1">
        <f t="shared" si="3"/>
        <v>252</v>
      </c>
      <c r="B264" s="104"/>
      <c r="C264" s="33"/>
      <c r="D264" s="111"/>
      <c r="E264" s="113"/>
      <c r="F264" s="180"/>
      <c r="G264" s="183"/>
      <c r="H264" s="69"/>
      <c r="I264" s="261"/>
      <c r="J264" s="262"/>
    </row>
    <row r="265" spans="1:10" ht="60" customHeight="1" x14ac:dyDescent="0.25">
      <c r="A265" s="1">
        <f t="shared" si="3"/>
        <v>253</v>
      </c>
      <c r="B265" s="104"/>
      <c r="C265" s="33"/>
      <c r="D265" s="111"/>
      <c r="E265" s="113"/>
      <c r="F265" s="180"/>
      <c r="G265" s="183"/>
      <c r="H265" s="69"/>
      <c r="I265" s="261"/>
      <c r="J265" s="262"/>
    </row>
    <row r="266" spans="1:10" ht="60" customHeight="1" x14ac:dyDescent="0.25">
      <c r="A266" s="1">
        <f t="shared" si="3"/>
        <v>254</v>
      </c>
      <c r="B266" s="104"/>
      <c r="C266" s="33"/>
      <c r="D266" s="111"/>
      <c r="E266" s="113"/>
      <c r="F266" s="180"/>
      <c r="G266" s="183"/>
      <c r="H266" s="69"/>
      <c r="I266" s="261"/>
      <c r="J266" s="262"/>
    </row>
    <row r="267" spans="1:10" ht="60" customHeight="1" x14ac:dyDescent="0.25">
      <c r="A267" s="1">
        <f t="shared" si="3"/>
        <v>255</v>
      </c>
      <c r="B267" s="104"/>
      <c r="C267" s="33"/>
      <c r="D267" s="111"/>
      <c r="E267" s="113"/>
      <c r="F267" s="180"/>
      <c r="G267" s="183"/>
      <c r="H267" s="69"/>
      <c r="I267" s="261"/>
      <c r="J267" s="262"/>
    </row>
    <row r="268" spans="1:10" ht="60" customHeight="1" x14ac:dyDescent="0.25">
      <c r="A268" s="1">
        <f t="shared" si="3"/>
        <v>256</v>
      </c>
      <c r="B268" s="104"/>
      <c r="C268" s="33"/>
      <c r="D268" s="111"/>
      <c r="E268" s="113"/>
      <c r="F268" s="180"/>
      <c r="G268" s="183"/>
      <c r="H268" s="69"/>
      <c r="I268" s="261"/>
      <c r="J268" s="262"/>
    </row>
    <row r="269" spans="1:10" ht="60" customHeight="1" x14ac:dyDescent="0.25">
      <c r="A269" s="1">
        <f t="shared" si="3"/>
        <v>257</v>
      </c>
      <c r="B269" s="104"/>
      <c r="C269" s="33"/>
      <c r="D269" s="111"/>
      <c r="E269" s="113"/>
      <c r="F269" s="180"/>
      <c r="G269" s="183"/>
      <c r="H269" s="69"/>
      <c r="I269" s="261"/>
      <c r="J269" s="262"/>
    </row>
    <row r="270" spans="1:10" ht="60" customHeight="1" x14ac:dyDescent="0.25">
      <c r="A270" s="1">
        <f t="shared" ref="A270:A333" si="4">ROW(A258)</f>
        <v>258</v>
      </c>
      <c r="B270" s="104"/>
      <c r="C270" s="33"/>
      <c r="D270" s="111"/>
      <c r="E270" s="113"/>
      <c r="F270" s="180"/>
      <c r="G270" s="183"/>
      <c r="H270" s="69"/>
      <c r="I270" s="261"/>
      <c r="J270" s="262"/>
    </row>
    <row r="271" spans="1:10" ht="60" customHeight="1" x14ac:dyDescent="0.25">
      <c r="A271" s="1">
        <f t="shared" si="4"/>
        <v>259</v>
      </c>
      <c r="B271" s="104"/>
      <c r="C271" s="33"/>
      <c r="D271" s="111"/>
      <c r="E271" s="113"/>
      <c r="F271" s="181"/>
      <c r="G271" s="183"/>
      <c r="H271" s="69"/>
      <c r="I271" s="261"/>
      <c r="J271" s="262"/>
    </row>
    <row r="272" spans="1:10" ht="60" customHeight="1" x14ac:dyDescent="0.25">
      <c r="A272" s="1">
        <f t="shared" si="4"/>
        <v>260</v>
      </c>
      <c r="B272" s="104"/>
      <c r="C272" s="33"/>
      <c r="D272" s="111"/>
      <c r="E272" s="113"/>
      <c r="F272" s="181"/>
      <c r="G272" s="183"/>
      <c r="H272" s="69"/>
      <c r="I272" s="261"/>
      <c r="J272" s="262"/>
    </row>
    <row r="273" spans="1:10" ht="60" customHeight="1" x14ac:dyDescent="0.25">
      <c r="A273" s="1">
        <f t="shared" si="4"/>
        <v>261</v>
      </c>
      <c r="B273" s="104"/>
      <c r="C273" s="33"/>
      <c r="D273" s="111"/>
      <c r="E273" s="113"/>
      <c r="F273" s="180"/>
      <c r="G273" s="183"/>
      <c r="H273" s="69"/>
      <c r="I273" s="261"/>
      <c r="J273" s="262"/>
    </row>
    <row r="274" spans="1:10" ht="60" customHeight="1" x14ac:dyDescent="0.25">
      <c r="A274" s="1">
        <f t="shared" si="4"/>
        <v>262</v>
      </c>
      <c r="B274" s="104"/>
      <c r="C274" s="33"/>
      <c r="D274" s="111"/>
      <c r="E274" s="113"/>
      <c r="F274" s="180"/>
      <c r="G274" s="183"/>
      <c r="H274" s="69"/>
      <c r="I274" s="261"/>
      <c r="J274" s="262"/>
    </row>
    <row r="275" spans="1:10" ht="60" customHeight="1" x14ac:dyDescent="0.25">
      <c r="A275" s="1">
        <f t="shared" si="4"/>
        <v>263</v>
      </c>
      <c r="B275" s="104"/>
      <c r="C275" s="33"/>
      <c r="D275" s="111"/>
      <c r="E275" s="113"/>
      <c r="F275" s="180"/>
      <c r="G275" s="183"/>
      <c r="H275" s="69"/>
      <c r="I275" s="261"/>
      <c r="J275" s="262"/>
    </row>
    <row r="276" spans="1:10" ht="60" customHeight="1" x14ac:dyDescent="0.25">
      <c r="A276" s="1">
        <f t="shared" si="4"/>
        <v>264</v>
      </c>
      <c r="B276" s="104"/>
      <c r="C276" s="33"/>
      <c r="D276" s="111"/>
      <c r="E276" s="113"/>
      <c r="F276" s="180"/>
      <c r="G276" s="183"/>
      <c r="H276" s="69"/>
      <c r="I276" s="261"/>
      <c r="J276" s="262"/>
    </row>
    <row r="277" spans="1:10" ht="60" customHeight="1" x14ac:dyDescent="0.25">
      <c r="A277" s="1">
        <f t="shared" si="4"/>
        <v>265</v>
      </c>
      <c r="B277" s="104"/>
      <c r="C277" s="33"/>
      <c r="D277" s="111"/>
      <c r="E277" s="113"/>
      <c r="F277" s="180"/>
      <c r="G277" s="183"/>
      <c r="H277" s="69"/>
      <c r="I277" s="261"/>
      <c r="J277" s="262"/>
    </row>
    <row r="278" spans="1:10" ht="60" customHeight="1" x14ac:dyDescent="0.25">
      <c r="A278" s="1">
        <f t="shared" si="4"/>
        <v>266</v>
      </c>
      <c r="B278" s="104"/>
      <c r="C278" s="33"/>
      <c r="D278" s="111"/>
      <c r="E278" s="113"/>
      <c r="F278" s="180"/>
      <c r="G278" s="183"/>
      <c r="H278" s="69"/>
      <c r="I278" s="261"/>
      <c r="J278" s="262"/>
    </row>
    <row r="279" spans="1:10" ht="60" customHeight="1" x14ac:dyDescent="0.25">
      <c r="A279" s="1">
        <f t="shared" si="4"/>
        <v>267</v>
      </c>
      <c r="B279" s="104"/>
      <c r="C279" s="33"/>
      <c r="D279" s="111"/>
      <c r="E279" s="113"/>
      <c r="F279" s="180"/>
      <c r="G279" s="183"/>
      <c r="H279" s="69"/>
      <c r="I279" s="261"/>
      <c r="J279" s="262"/>
    </row>
    <row r="280" spans="1:10" ht="60" customHeight="1" x14ac:dyDescent="0.25">
      <c r="A280" s="1">
        <f t="shared" si="4"/>
        <v>268</v>
      </c>
      <c r="B280" s="104"/>
      <c r="C280" s="33"/>
      <c r="D280" s="111"/>
      <c r="E280" s="113"/>
      <c r="F280" s="180"/>
      <c r="G280" s="183"/>
      <c r="H280" s="69"/>
      <c r="I280" s="261"/>
      <c r="J280" s="262"/>
    </row>
    <row r="281" spans="1:10" ht="60" customHeight="1" x14ac:dyDescent="0.25">
      <c r="A281" s="1">
        <f t="shared" si="4"/>
        <v>269</v>
      </c>
      <c r="B281" s="104"/>
      <c r="C281" s="33"/>
      <c r="D281" s="111"/>
      <c r="E281" s="113"/>
      <c r="F281" s="181"/>
      <c r="G281" s="183"/>
      <c r="H281" s="69"/>
      <c r="I281" s="261"/>
      <c r="J281" s="262"/>
    </row>
    <row r="282" spans="1:10" ht="60" customHeight="1" x14ac:dyDescent="0.25">
      <c r="A282" s="1">
        <f t="shared" si="4"/>
        <v>270</v>
      </c>
      <c r="B282" s="104"/>
      <c r="C282" s="33"/>
      <c r="D282" s="111"/>
      <c r="E282" s="113"/>
      <c r="F282" s="181"/>
      <c r="G282" s="183"/>
      <c r="H282" s="69"/>
      <c r="I282" s="261"/>
      <c r="J282" s="262"/>
    </row>
    <row r="283" spans="1:10" ht="60" customHeight="1" x14ac:dyDescent="0.25">
      <c r="A283" s="1">
        <f t="shared" si="4"/>
        <v>271</v>
      </c>
      <c r="B283" s="104"/>
      <c r="C283" s="33"/>
      <c r="D283" s="111"/>
      <c r="E283" s="113"/>
      <c r="F283" s="180"/>
      <c r="G283" s="183"/>
      <c r="H283" s="69"/>
      <c r="I283" s="261"/>
      <c r="J283" s="262"/>
    </row>
    <row r="284" spans="1:10" ht="60" customHeight="1" x14ac:dyDescent="0.25">
      <c r="A284" s="1">
        <f t="shared" si="4"/>
        <v>272</v>
      </c>
      <c r="B284" s="104"/>
      <c r="C284" s="33"/>
      <c r="D284" s="111"/>
      <c r="E284" s="113"/>
      <c r="F284" s="180"/>
      <c r="G284" s="183"/>
      <c r="H284" s="69"/>
      <c r="I284" s="261"/>
      <c r="J284" s="262"/>
    </row>
    <row r="285" spans="1:10" ht="60" customHeight="1" x14ac:dyDescent="0.25">
      <c r="A285" s="1">
        <f t="shared" si="4"/>
        <v>273</v>
      </c>
      <c r="B285" s="104"/>
      <c r="C285" s="33"/>
      <c r="D285" s="111"/>
      <c r="E285" s="113"/>
      <c r="F285" s="180"/>
      <c r="G285" s="183"/>
      <c r="H285" s="69"/>
      <c r="I285" s="261"/>
      <c r="J285" s="262"/>
    </row>
    <row r="286" spans="1:10" ht="60" customHeight="1" x14ac:dyDescent="0.25">
      <c r="A286" s="1">
        <f t="shared" si="4"/>
        <v>274</v>
      </c>
      <c r="B286" s="104"/>
      <c r="C286" s="33"/>
      <c r="D286" s="111"/>
      <c r="E286" s="113"/>
      <c r="F286" s="180"/>
      <c r="G286" s="183"/>
      <c r="H286" s="69"/>
      <c r="I286" s="261"/>
      <c r="J286" s="262"/>
    </row>
    <row r="287" spans="1:10" ht="60" customHeight="1" x14ac:dyDescent="0.25">
      <c r="A287" s="1">
        <f t="shared" si="4"/>
        <v>275</v>
      </c>
      <c r="B287" s="104"/>
      <c r="C287" s="33"/>
      <c r="D287" s="111"/>
      <c r="E287" s="113"/>
      <c r="F287" s="180"/>
      <c r="G287" s="183"/>
      <c r="H287" s="69"/>
      <c r="I287" s="261"/>
      <c r="J287" s="262"/>
    </row>
    <row r="288" spans="1:10" ht="60" customHeight="1" x14ac:dyDescent="0.25">
      <c r="A288" s="1">
        <f t="shared" si="4"/>
        <v>276</v>
      </c>
      <c r="B288" s="104"/>
      <c r="C288" s="33"/>
      <c r="D288" s="111"/>
      <c r="E288" s="113"/>
      <c r="F288" s="180"/>
      <c r="G288" s="183"/>
      <c r="H288" s="69"/>
      <c r="I288" s="261"/>
      <c r="J288" s="262"/>
    </row>
    <row r="289" spans="1:10" ht="60" customHeight="1" x14ac:dyDescent="0.25">
      <c r="A289" s="1">
        <f t="shared" si="4"/>
        <v>277</v>
      </c>
      <c r="B289" s="104"/>
      <c r="C289" s="33"/>
      <c r="D289" s="111"/>
      <c r="E289" s="113"/>
      <c r="F289" s="180"/>
      <c r="G289" s="183"/>
      <c r="H289" s="69"/>
      <c r="I289" s="261"/>
      <c r="J289" s="262"/>
    </row>
    <row r="290" spans="1:10" ht="60" customHeight="1" x14ac:dyDescent="0.25">
      <c r="A290" s="1">
        <f t="shared" si="4"/>
        <v>278</v>
      </c>
      <c r="B290" s="104"/>
      <c r="C290" s="33"/>
      <c r="D290" s="111"/>
      <c r="E290" s="113"/>
      <c r="F290" s="180"/>
      <c r="G290" s="183"/>
      <c r="H290" s="69"/>
      <c r="I290" s="261"/>
      <c r="J290" s="262"/>
    </row>
    <row r="291" spans="1:10" ht="60" customHeight="1" x14ac:dyDescent="0.25">
      <c r="A291" s="1">
        <f t="shared" si="4"/>
        <v>279</v>
      </c>
      <c r="B291" s="104"/>
      <c r="C291" s="33"/>
      <c r="D291" s="111"/>
      <c r="E291" s="113"/>
      <c r="F291" s="181"/>
      <c r="G291" s="183"/>
      <c r="H291" s="69"/>
      <c r="I291" s="261"/>
      <c r="J291" s="262"/>
    </row>
    <row r="292" spans="1:10" ht="60" customHeight="1" x14ac:dyDescent="0.25">
      <c r="A292" s="1">
        <f t="shared" si="4"/>
        <v>280</v>
      </c>
      <c r="B292" s="104"/>
      <c r="C292" s="33"/>
      <c r="D292" s="111"/>
      <c r="E292" s="113"/>
      <c r="F292" s="181"/>
      <c r="G292" s="183"/>
      <c r="H292" s="69"/>
      <c r="I292" s="261"/>
      <c r="J292" s="262"/>
    </row>
    <row r="293" spans="1:10" ht="60" customHeight="1" x14ac:dyDescent="0.25">
      <c r="A293" s="1">
        <f t="shared" si="4"/>
        <v>281</v>
      </c>
      <c r="B293" s="104"/>
      <c r="C293" s="33"/>
      <c r="D293" s="111"/>
      <c r="E293" s="113"/>
      <c r="F293" s="180"/>
      <c r="G293" s="183"/>
      <c r="H293" s="69"/>
      <c r="I293" s="261"/>
      <c r="J293" s="262"/>
    </row>
    <row r="294" spans="1:10" ht="60" customHeight="1" x14ac:dyDescent="0.25">
      <c r="A294" s="1">
        <f t="shared" si="4"/>
        <v>282</v>
      </c>
      <c r="B294" s="104"/>
      <c r="C294" s="33"/>
      <c r="D294" s="111"/>
      <c r="E294" s="113"/>
      <c r="F294" s="180"/>
      <c r="G294" s="183"/>
      <c r="H294" s="69"/>
      <c r="I294" s="261"/>
      <c r="J294" s="262"/>
    </row>
    <row r="295" spans="1:10" ht="60" customHeight="1" x14ac:dyDescent="0.25">
      <c r="A295" s="1">
        <f t="shared" si="4"/>
        <v>283</v>
      </c>
      <c r="B295" s="104"/>
      <c r="C295" s="33"/>
      <c r="D295" s="111"/>
      <c r="E295" s="113"/>
      <c r="F295" s="180"/>
      <c r="G295" s="183"/>
      <c r="H295" s="69"/>
      <c r="I295" s="261"/>
      <c r="J295" s="262"/>
    </row>
    <row r="296" spans="1:10" ht="60" customHeight="1" x14ac:dyDescent="0.25">
      <c r="A296" s="1">
        <f t="shared" si="4"/>
        <v>284</v>
      </c>
      <c r="B296" s="104"/>
      <c r="C296" s="33"/>
      <c r="D296" s="111"/>
      <c r="E296" s="113"/>
      <c r="F296" s="180"/>
      <c r="G296" s="183"/>
      <c r="H296" s="69"/>
      <c r="I296" s="261"/>
      <c r="J296" s="262"/>
    </row>
    <row r="297" spans="1:10" ht="60" customHeight="1" x14ac:dyDescent="0.25">
      <c r="A297" s="1">
        <f t="shared" si="4"/>
        <v>285</v>
      </c>
      <c r="B297" s="104"/>
      <c r="C297" s="33"/>
      <c r="D297" s="111"/>
      <c r="E297" s="113"/>
      <c r="F297" s="180"/>
      <c r="G297" s="183"/>
      <c r="H297" s="69"/>
      <c r="I297" s="261"/>
      <c r="J297" s="262"/>
    </row>
    <row r="298" spans="1:10" ht="60" customHeight="1" x14ac:dyDescent="0.25">
      <c r="A298" s="1">
        <f t="shared" si="4"/>
        <v>286</v>
      </c>
      <c r="B298" s="104"/>
      <c r="C298" s="33"/>
      <c r="D298" s="111"/>
      <c r="E298" s="113"/>
      <c r="F298" s="180"/>
      <c r="G298" s="183"/>
      <c r="H298" s="69"/>
      <c r="I298" s="261"/>
      <c r="J298" s="262"/>
    </row>
    <row r="299" spans="1:10" ht="60" customHeight="1" x14ac:dyDescent="0.25">
      <c r="A299" s="1">
        <f t="shared" si="4"/>
        <v>287</v>
      </c>
      <c r="B299" s="104"/>
      <c r="C299" s="33"/>
      <c r="D299" s="111"/>
      <c r="E299" s="113"/>
      <c r="F299" s="180"/>
      <c r="G299" s="183"/>
      <c r="H299" s="69"/>
      <c r="I299" s="261"/>
      <c r="J299" s="262"/>
    </row>
    <row r="300" spans="1:10" ht="60" customHeight="1" x14ac:dyDescent="0.25">
      <c r="A300" s="1">
        <f t="shared" si="4"/>
        <v>288</v>
      </c>
      <c r="B300" s="104"/>
      <c r="C300" s="33"/>
      <c r="D300" s="111"/>
      <c r="E300" s="113"/>
      <c r="F300" s="180"/>
      <c r="G300" s="183"/>
      <c r="H300" s="69"/>
      <c r="I300" s="261"/>
      <c r="J300" s="262"/>
    </row>
    <row r="301" spans="1:10" ht="60" customHeight="1" x14ac:dyDescent="0.25">
      <c r="A301" s="1">
        <f t="shared" si="4"/>
        <v>289</v>
      </c>
      <c r="B301" s="104"/>
      <c r="C301" s="33"/>
      <c r="D301" s="111"/>
      <c r="E301" s="113"/>
      <c r="F301" s="181"/>
      <c r="G301" s="183"/>
      <c r="H301" s="69"/>
      <c r="I301" s="261"/>
      <c r="J301" s="262"/>
    </row>
    <row r="302" spans="1:10" ht="60" customHeight="1" x14ac:dyDescent="0.25">
      <c r="A302" s="1">
        <f t="shared" si="4"/>
        <v>290</v>
      </c>
      <c r="B302" s="104"/>
      <c r="C302" s="33"/>
      <c r="D302" s="111"/>
      <c r="E302" s="113"/>
      <c r="F302" s="181"/>
      <c r="G302" s="183"/>
      <c r="H302" s="69"/>
      <c r="I302" s="261"/>
      <c r="J302" s="262"/>
    </row>
    <row r="303" spans="1:10" ht="60" customHeight="1" x14ac:dyDescent="0.25">
      <c r="A303" s="1">
        <f t="shared" si="4"/>
        <v>291</v>
      </c>
      <c r="B303" s="104"/>
      <c r="C303" s="33"/>
      <c r="D303" s="111"/>
      <c r="E303" s="113"/>
      <c r="F303" s="180"/>
      <c r="G303" s="183"/>
      <c r="H303" s="69"/>
      <c r="I303" s="261"/>
      <c r="J303" s="262"/>
    </row>
    <row r="304" spans="1:10" ht="60" customHeight="1" x14ac:dyDescent="0.25">
      <c r="A304" s="1">
        <f t="shared" si="4"/>
        <v>292</v>
      </c>
      <c r="B304" s="104"/>
      <c r="C304" s="33"/>
      <c r="D304" s="111"/>
      <c r="E304" s="113"/>
      <c r="F304" s="180"/>
      <c r="G304" s="183"/>
      <c r="H304" s="69"/>
      <c r="I304" s="261"/>
      <c r="J304" s="262"/>
    </row>
    <row r="305" spans="1:10" ht="60" customHeight="1" x14ac:dyDescent="0.25">
      <c r="A305" s="1">
        <f t="shared" si="4"/>
        <v>293</v>
      </c>
      <c r="B305" s="104"/>
      <c r="C305" s="33"/>
      <c r="D305" s="111"/>
      <c r="E305" s="113"/>
      <c r="F305" s="180"/>
      <c r="G305" s="183"/>
      <c r="H305" s="69"/>
      <c r="I305" s="261"/>
      <c r="J305" s="262"/>
    </row>
    <row r="306" spans="1:10" ht="60" customHeight="1" x14ac:dyDescent="0.25">
      <c r="A306" s="1">
        <f t="shared" si="4"/>
        <v>294</v>
      </c>
      <c r="B306" s="104"/>
      <c r="C306" s="33"/>
      <c r="D306" s="111"/>
      <c r="E306" s="113"/>
      <c r="F306" s="180"/>
      <c r="G306" s="183"/>
      <c r="H306" s="69"/>
      <c r="I306" s="261"/>
      <c r="J306" s="262"/>
    </row>
    <row r="307" spans="1:10" ht="60" customHeight="1" x14ac:dyDescent="0.25">
      <c r="A307" s="1">
        <f t="shared" si="4"/>
        <v>295</v>
      </c>
      <c r="B307" s="104"/>
      <c r="C307" s="33"/>
      <c r="D307" s="111"/>
      <c r="E307" s="113"/>
      <c r="F307" s="180"/>
      <c r="G307" s="183"/>
      <c r="H307" s="69"/>
      <c r="I307" s="261"/>
      <c r="J307" s="262"/>
    </row>
    <row r="308" spans="1:10" ht="60" customHeight="1" x14ac:dyDescent="0.25">
      <c r="A308" s="1">
        <f t="shared" si="4"/>
        <v>296</v>
      </c>
      <c r="B308" s="104"/>
      <c r="C308" s="33"/>
      <c r="D308" s="111"/>
      <c r="E308" s="113"/>
      <c r="F308" s="180"/>
      <c r="G308" s="183"/>
      <c r="H308" s="69"/>
      <c r="I308" s="261"/>
      <c r="J308" s="262"/>
    </row>
    <row r="309" spans="1:10" ht="60" customHeight="1" x14ac:dyDescent="0.25">
      <c r="A309" s="1">
        <f t="shared" si="4"/>
        <v>297</v>
      </c>
      <c r="B309" s="104"/>
      <c r="C309" s="33"/>
      <c r="D309" s="111"/>
      <c r="E309" s="113"/>
      <c r="F309" s="180"/>
      <c r="G309" s="183"/>
      <c r="H309" s="69"/>
      <c r="I309" s="261"/>
      <c r="J309" s="262"/>
    </row>
    <row r="310" spans="1:10" ht="60" customHeight="1" x14ac:dyDescent="0.25">
      <c r="A310" s="1">
        <f t="shared" si="4"/>
        <v>298</v>
      </c>
      <c r="B310" s="104"/>
      <c r="C310" s="33"/>
      <c r="D310" s="111"/>
      <c r="E310" s="113"/>
      <c r="F310" s="180"/>
      <c r="G310" s="183"/>
      <c r="H310" s="69"/>
      <c r="I310" s="261"/>
      <c r="J310" s="262"/>
    </row>
    <row r="311" spans="1:10" ht="60" customHeight="1" x14ac:dyDescent="0.25">
      <c r="A311" s="1">
        <f t="shared" si="4"/>
        <v>299</v>
      </c>
      <c r="B311" s="104"/>
      <c r="C311" s="33"/>
      <c r="D311" s="111"/>
      <c r="E311" s="113"/>
      <c r="F311" s="181"/>
      <c r="G311" s="183"/>
      <c r="H311" s="69"/>
      <c r="I311" s="261"/>
      <c r="J311" s="262"/>
    </row>
    <row r="312" spans="1:10" ht="60" customHeight="1" x14ac:dyDescent="0.25">
      <c r="A312" s="1">
        <f t="shared" si="4"/>
        <v>300</v>
      </c>
      <c r="B312" s="104"/>
      <c r="C312" s="33"/>
      <c r="D312" s="111"/>
      <c r="E312" s="113"/>
      <c r="F312" s="181"/>
      <c r="G312" s="183"/>
      <c r="H312" s="69"/>
      <c r="I312" s="261"/>
      <c r="J312" s="262"/>
    </row>
    <row r="313" spans="1:10" ht="60" customHeight="1" x14ac:dyDescent="0.25">
      <c r="A313" s="1">
        <f t="shared" si="4"/>
        <v>301</v>
      </c>
      <c r="B313" s="104"/>
      <c r="C313" s="33"/>
      <c r="D313" s="111"/>
      <c r="E313" s="113"/>
      <c r="F313" s="180"/>
      <c r="G313" s="183"/>
      <c r="H313" s="69"/>
      <c r="I313" s="261"/>
      <c r="J313" s="262"/>
    </row>
    <row r="314" spans="1:10" ht="60" customHeight="1" x14ac:dyDescent="0.25">
      <c r="A314" s="1">
        <f t="shared" si="4"/>
        <v>302</v>
      </c>
      <c r="B314" s="104"/>
      <c r="C314" s="33"/>
      <c r="D314" s="111"/>
      <c r="E314" s="113"/>
      <c r="F314" s="180"/>
      <c r="G314" s="183"/>
      <c r="H314" s="69"/>
      <c r="I314" s="261"/>
      <c r="J314" s="262"/>
    </row>
    <row r="315" spans="1:10" ht="60" customHeight="1" x14ac:dyDescent="0.25">
      <c r="A315" s="1">
        <f t="shared" si="4"/>
        <v>303</v>
      </c>
      <c r="B315" s="104"/>
      <c r="C315" s="33"/>
      <c r="D315" s="111"/>
      <c r="E315" s="113"/>
      <c r="F315" s="180"/>
      <c r="G315" s="183"/>
      <c r="H315" s="69"/>
      <c r="I315" s="261"/>
      <c r="J315" s="262"/>
    </row>
    <row r="316" spans="1:10" ht="60" customHeight="1" x14ac:dyDescent="0.25">
      <c r="A316" s="1">
        <f t="shared" si="4"/>
        <v>304</v>
      </c>
      <c r="B316" s="104"/>
      <c r="C316" s="33"/>
      <c r="D316" s="111"/>
      <c r="E316" s="113"/>
      <c r="F316" s="180"/>
      <c r="G316" s="183"/>
      <c r="H316" s="69"/>
      <c r="I316" s="261"/>
      <c r="J316" s="262"/>
    </row>
    <row r="317" spans="1:10" ht="60" customHeight="1" x14ac:dyDescent="0.25">
      <c r="A317" s="1">
        <f t="shared" si="4"/>
        <v>305</v>
      </c>
      <c r="B317" s="104"/>
      <c r="C317" s="33"/>
      <c r="D317" s="111"/>
      <c r="E317" s="113"/>
      <c r="F317" s="180"/>
      <c r="G317" s="183"/>
      <c r="H317" s="69"/>
      <c r="I317" s="261"/>
      <c r="J317" s="262"/>
    </row>
    <row r="318" spans="1:10" ht="60" customHeight="1" x14ac:dyDescent="0.25">
      <c r="A318" s="1">
        <f t="shared" si="4"/>
        <v>306</v>
      </c>
      <c r="B318" s="104"/>
      <c r="C318" s="33"/>
      <c r="D318" s="111"/>
      <c r="E318" s="113"/>
      <c r="F318" s="180"/>
      <c r="G318" s="183"/>
      <c r="H318" s="69"/>
      <c r="I318" s="261"/>
      <c r="J318" s="262"/>
    </row>
    <row r="319" spans="1:10" ht="60" customHeight="1" x14ac:dyDescent="0.25">
      <c r="A319" s="1">
        <f t="shared" si="4"/>
        <v>307</v>
      </c>
      <c r="B319" s="104"/>
      <c r="C319" s="33"/>
      <c r="D319" s="111"/>
      <c r="E319" s="113"/>
      <c r="F319" s="180"/>
      <c r="G319" s="183"/>
      <c r="H319" s="69"/>
      <c r="I319" s="261"/>
      <c r="J319" s="262"/>
    </row>
    <row r="320" spans="1:10" ht="60" customHeight="1" x14ac:dyDescent="0.25">
      <c r="A320" s="1">
        <f t="shared" si="4"/>
        <v>308</v>
      </c>
      <c r="B320" s="104"/>
      <c r="C320" s="33"/>
      <c r="D320" s="111"/>
      <c r="E320" s="113"/>
      <c r="F320" s="180"/>
      <c r="G320" s="183"/>
      <c r="H320" s="69"/>
      <c r="I320" s="261"/>
      <c r="J320" s="262"/>
    </row>
    <row r="321" spans="1:10" ht="60" customHeight="1" x14ac:dyDescent="0.25">
      <c r="A321" s="1">
        <f t="shared" si="4"/>
        <v>309</v>
      </c>
      <c r="B321" s="104"/>
      <c r="C321" s="33"/>
      <c r="D321" s="111"/>
      <c r="E321" s="113"/>
      <c r="F321" s="181"/>
      <c r="G321" s="183"/>
      <c r="H321" s="69"/>
      <c r="I321" s="261"/>
      <c r="J321" s="262"/>
    </row>
    <row r="322" spans="1:10" ht="60" customHeight="1" x14ac:dyDescent="0.25">
      <c r="A322" s="1">
        <f t="shared" si="4"/>
        <v>310</v>
      </c>
      <c r="B322" s="104"/>
      <c r="C322" s="33"/>
      <c r="D322" s="111"/>
      <c r="E322" s="113"/>
      <c r="F322" s="181"/>
      <c r="G322" s="183"/>
      <c r="H322" s="69"/>
      <c r="I322" s="261"/>
      <c r="J322" s="262"/>
    </row>
    <row r="323" spans="1:10" ht="60" customHeight="1" x14ac:dyDescent="0.25">
      <c r="A323" s="1">
        <f t="shared" si="4"/>
        <v>311</v>
      </c>
      <c r="B323" s="104"/>
      <c r="C323" s="33"/>
      <c r="D323" s="111"/>
      <c r="E323" s="113"/>
      <c r="F323" s="180"/>
      <c r="G323" s="183"/>
      <c r="H323" s="69"/>
      <c r="I323" s="261"/>
      <c r="J323" s="262"/>
    </row>
    <row r="324" spans="1:10" ht="60" customHeight="1" x14ac:dyDescent="0.25">
      <c r="A324" s="1">
        <f t="shared" si="4"/>
        <v>312</v>
      </c>
      <c r="B324" s="104"/>
      <c r="C324" s="33"/>
      <c r="D324" s="111"/>
      <c r="E324" s="113"/>
      <c r="F324" s="180"/>
      <c r="G324" s="183"/>
      <c r="H324" s="69"/>
      <c r="I324" s="261"/>
      <c r="J324" s="262"/>
    </row>
    <row r="325" spans="1:10" ht="60" customHeight="1" x14ac:dyDescent="0.25">
      <c r="A325" s="1">
        <f t="shared" si="4"/>
        <v>313</v>
      </c>
      <c r="B325" s="104"/>
      <c r="C325" s="33"/>
      <c r="D325" s="111"/>
      <c r="E325" s="113"/>
      <c r="F325" s="180"/>
      <c r="G325" s="183"/>
      <c r="H325" s="69"/>
      <c r="I325" s="261"/>
      <c r="J325" s="262"/>
    </row>
    <row r="326" spans="1:10" ht="60" customHeight="1" x14ac:dyDescent="0.25">
      <c r="A326" s="1">
        <f t="shared" si="4"/>
        <v>314</v>
      </c>
      <c r="B326" s="104"/>
      <c r="C326" s="33"/>
      <c r="D326" s="111"/>
      <c r="E326" s="113"/>
      <c r="F326" s="180"/>
      <c r="G326" s="183"/>
      <c r="H326" s="69"/>
      <c r="I326" s="261"/>
      <c r="J326" s="262"/>
    </row>
    <row r="327" spans="1:10" ht="60" customHeight="1" x14ac:dyDescent="0.25">
      <c r="A327" s="1">
        <f t="shared" si="4"/>
        <v>315</v>
      </c>
      <c r="B327" s="104"/>
      <c r="C327" s="33"/>
      <c r="D327" s="111"/>
      <c r="E327" s="113"/>
      <c r="F327" s="180"/>
      <c r="G327" s="183"/>
      <c r="H327" s="69"/>
      <c r="I327" s="261"/>
      <c r="J327" s="262"/>
    </row>
    <row r="328" spans="1:10" ht="60" customHeight="1" x14ac:dyDescent="0.25">
      <c r="A328" s="1">
        <f t="shared" si="4"/>
        <v>316</v>
      </c>
      <c r="B328" s="104"/>
      <c r="C328" s="33"/>
      <c r="D328" s="111"/>
      <c r="E328" s="113"/>
      <c r="F328" s="180"/>
      <c r="G328" s="183"/>
      <c r="H328" s="69"/>
      <c r="I328" s="261"/>
      <c r="J328" s="262"/>
    </row>
    <row r="329" spans="1:10" ht="60" customHeight="1" x14ac:dyDescent="0.25">
      <c r="A329" s="1">
        <f t="shared" si="4"/>
        <v>317</v>
      </c>
      <c r="B329" s="104"/>
      <c r="C329" s="33"/>
      <c r="D329" s="111"/>
      <c r="E329" s="113"/>
      <c r="F329" s="180"/>
      <c r="G329" s="183"/>
      <c r="H329" s="69"/>
      <c r="I329" s="261"/>
      <c r="J329" s="262"/>
    </row>
    <row r="330" spans="1:10" ht="60" customHeight="1" x14ac:dyDescent="0.25">
      <c r="A330" s="1">
        <f t="shared" si="4"/>
        <v>318</v>
      </c>
      <c r="B330" s="104"/>
      <c r="C330" s="33"/>
      <c r="D330" s="111"/>
      <c r="E330" s="113"/>
      <c r="F330" s="180"/>
      <c r="G330" s="183"/>
      <c r="H330" s="69"/>
      <c r="I330" s="261"/>
      <c r="J330" s="262"/>
    </row>
    <row r="331" spans="1:10" ht="60" customHeight="1" x14ac:dyDescent="0.25">
      <c r="A331" s="1">
        <f t="shared" si="4"/>
        <v>319</v>
      </c>
      <c r="B331" s="104"/>
      <c r="C331" s="33"/>
      <c r="D331" s="111"/>
      <c r="E331" s="113"/>
      <c r="F331" s="181"/>
      <c r="G331" s="183"/>
      <c r="H331" s="69"/>
      <c r="I331" s="261"/>
      <c r="J331" s="262"/>
    </row>
    <row r="332" spans="1:10" ht="60" customHeight="1" x14ac:dyDescent="0.25">
      <c r="A332" s="1">
        <f t="shared" si="4"/>
        <v>320</v>
      </c>
      <c r="B332" s="104"/>
      <c r="C332" s="33"/>
      <c r="D332" s="111"/>
      <c r="E332" s="113"/>
      <c r="F332" s="181"/>
      <c r="G332" s="183"/>
      <c r="H332" s="69"/>
      <c r="I332" s="261"/>
      <c r="J332" s="262"/>
    </row>
    <row r="333" spans="1:10" ht="60" customHeight="1" x14ac:dyDescent="0.25">
      <c r="A333" s="1">
        <f t="shared" si="4"/>
        <v>321</v>
      </c>
      <c r="B333" s="104"/>
      <c r="C333" s="33"/>
      <c r="D333" s="111"/>
      <c r="E333" s="113"/>
      <c r="F333" s="180"/>
      <c r="G333" s="183"/>
      <c r="H333" s="69"/>
      <c r="I333" s="261"/>
      <c r="J333" s="262"/>
    </row>
    <row r="334" spans="1:10" ht="60" customHeight="1" x14ac:dyDescent="0.25">
      <c r="A334" s="1">
        <f t="shared" ref="A334:A397" si="5">ROW(A322)</f>
        <v>322</v>
      </c>
      <c r="B334" s="104"/>
      <c r="C334" s="33"/>
      <c r="D334" s="111"/>
      <c r="E334" s="113"/>
      <c r="F334" s="180"/>
      <c r="G334" s="183"/>
      <c r="H334" s="69"/>
      <c r="I334" s="261"/>
      <c r="J334" s="262"/>
    </row>
    <row r="335" spans="1:10" ht="60" customHeight="1" x14ac:dyDescent="0.25">
      <c r="A335" s="1">
        <f t="shared" si="5"/>
        <v>323</v>
      </c>
      <c r="B335" s="104"/>
      <c r="C335" s="33"/>
      <c r="D335" s="111"/>
      <c r="E335" s="113"/>
      <c r="F335" s="180"/>
      <c r="G335" s="183"/>
      <c r="H335" s="69"/>
      <c r="I335" s="261"/>
      <c r="J335" s="262"/>
    </row>
    <row r="336" spans="1:10" ht="60" customHeight="1" x14ac:dyDescent="0.25">
      <c r="A336" s="1">
        <f t="shared" si="5"/>
        <v>324</v>
      </c>
      <c r="B336" s="104"/>
      <c r="C336" s="33"/>
      <c r="D336" s="111"/>
      <c r="E336" s="113"/>
      <c r="F336" s="180"/>
      <c r="G336" s="183"/>
      <c r="H336" s="69"/>
      <c r="I336" s="261"/>
      <c r="J336" s="262"/>
    </row>
    <row r="337" spans="1:10" ht="60" customHeight="1" x14ac:dyDescent="0.25">
      <c r="A337" s="1">
        <f t="shared" si="5"/>
        <v>325</v>
      </c>
      <c r="B337" s="104"/>
      <c r="C337" s="33"/>
      <c r="D337" s="111"/>
      <c r="E337" s="113"/>
      <c r="F337" s="180"/>
      <c r="G337" s="183"/>
      <c r="H337" s="69"/>
      <c r="I337" s="261"/>
      <c r="J337" s="262"/>
    </row>
    <row r="338" spans="1:10" ht="60" customHeight="1" x14ac:dyDescent="0.25">
      <c r="A338" s="1">
        <f t="shared" si="5"/>
        <v>326</v>
      </c>
      <c r="B338" s="104"/>
      <c r="C338" s="33"/>
      <c r="D338" s="111"/>
      <c r="E338" s="113"/>
      <c r="F338" s="180"/>
      <c r="G338" s="183"/>
      <c r="H338" s="69"/>
      <c r="I338" s="261"/>
      <c r="J338" s="262"/>
    </row>
    <row r="339" spans="1:10" ht="60" customHeight="1" x14ac:dyDescent="0.25">
      <c r="A339" s="1">
        <f t="shared" si="5"/>
        <v>327</v>
      </c>
      <c r="B339" s="104"/>
      <c r="C339" s="33"/>
      <c r="D339" s="111"/>
      <c r="E339" s="113"/>
      <c r="F339" s="180"/>
      <c r="G339" s="183"/>
      <c r="H339" s="69"/>
      <c r="I339" s="261"/>
      <c r="J339" s="262"/>
    </row>
    <row r="340" spans="1:10" ht="60" customHeight="1" x14ac:dyDescent="0.25">
      <c r="A340" s="1">
        <f t="shared" si="5"/>
        <v>328</v>
      </c>
      <c r="B340" s="104"/>
      <c r="C340" s="33"/>
      <c r="D340" s="111"/>
      <c r="E340" s="113"/>
      <c r="F340" s="180"/>
      <c r="G340" s="183"/>
      <c r="H340" s="69"/>
      <c r="I340" s="261"/>
      <c r="J340" s="262"/>
    </row>
    <row r="341" spans="1:10" ht="60" customHeight="1" x14ac:dyDescent="0.25">
      <c r="A341" s="1">
        <f t="shared" si="5"/>
        <v>329</v>
      </c>
      <c r="B341" s="104"/>
      <c r="C341" s="33"/>
      <c r="D341" s="111"/>
      <c r="E341" s="113"/>
      <c r="F341" s="181"/>
      <c r="G341" s="183"/>
      <c r="H341" s="69"/>
      <c r="I341" s="261"/>
      <c r="J341" s="262"/>
    </row>
    <row r="342" spans="1:10" ht="60" customHeight="1" x14ac:dyDescent="0.25">
      <c r="A342" s="1">
        <f t="shared" si="5"/>
        <v>330</v>
      </c>
      <c r="B342" s="104"/>
      <c r="C342" s="33"/>
      <c r="D342" s="111"/>
      <c r="E342" s="113"/>
      <c r="F342" s="181"/>
      <c r="G342" s="183"/>
      <c r="H342" s="69"/>
      <c r="I342" s="261"/>
      <c r="J342" s="262"/>
    </row>
    <row r="343" spans="1:10" ht="60" customHeight="1" x14ac:dyDescent="0.25">
      <c r="A343" s="1">
        <f t="shared" si="5"/>
        <v>331</v>
      </c>
      <c r="B343" s="104"/>
      <c r="C343" s="33"/>
      <c r="D343" s="111"/>
      <c r="E343" s="113"/>
      <c r="F343" s="180"/>
      <c r="G343" s="183"/>
      <c r="H343" s="69"/>
      <c r="I343" s="261"/>
      <c r="J343" s="262"/>
    </row>
    <row r="344" spans="1:10" ht="60" customHeight="1" x14ac:dyDescent="0.25">
      <c r="A344" s="1">
        <f t="shared" si="5"/>
        <v>332</v>
      </c>
      <c r="B344" s="104"/>
      <c r="C344" s="33"/>
      <c r="D344" s="111"/>
      <c r="E344" s="113"/>
      <c r="F344" s="180"/>
      <c r="G344" s="183"/>
      <c r="H344" s="69"/>
      <c r="I344" s="261"/>
      <c r="J344" s="262"/>
    </row>
    <row r="345" spans="1:10" ht="60" customHeight="1" x14ac:dyDescent="0.25">
      <c r="A345" s="1">
        <f t="shared" si="5"/>
        <v>333</v>
      </c>
      <c r="B345" s="104"/>
      <c r="C345" s="33"/>
      <c r="D345" s="111"/>
      <c r="E345" s="113"/>
      <c r="F345" s="180"/>
      <c r="G345" s="183"/>
      <c r="H345" s="69"/>
      <c r="I345" s="261"/>
      <c r="J345" s="262"/>
    </row>
    <row r="346" spans="1:10" ht="60" customHeight="1" x14ac:dyDescent="0.25">
      <c r="A346" s="1">
        <f t="shared" si="5"/>
        <v>334</v>
      </c>
      <c r="B346" s="104"/>
      <c r="C346" s="33"/>
      <c r="D346" s="111"/>
      <c r="E346" s="113"/>
      <c r="F346" s="180"/>
      <c r="G346" s="183"/>
      <c r="H346" s="69"/>
      <c r="I346" s="261"/>
      <c r="J346" s="262"/>
    </row>
    <row r="347" spans="1:10" ht="60" customHeight="1" x14ac:dyDescent="0.25">
      <c r="A347" s="1">
        <f t="shared" si="5"/>
        <v>335</v>
      </c>
      <c r="B347" s="104"/>
      <c r="C347" s="33"/>
      <c r="D347" s="111"/>
      <c r="E347" s="113"/>
      <c r="F347" s="180"/>
      <c r="G347" s="183"/>
      <c r="H347" s="69"/>
      <c r="I347" s="261"/>
      <c r="J347" s="262"/>
    </row>
    <row r="348" spans="1:10" ht="60" customHeight="1" x14ac:dyDescent="0.25">
      <c r="A348" s="1">
        <f t="shared" si="5"/>
        <v>336</v>
      </c>
      <c r="B348" s="104"/>
      <c r="C348" s="33"/>
      <c r="D348" s="111"/>
      <c r="E348" s="113"/>
      <c r="F348" s="180"/>
      <c r="G348" s="183"/>
      <c r="H348" s="69"/>
      <c r="I348" s="261"/>
      <c r="J348" s="262"/>
    </row>
    <row r="349" spans="1:10" ht="60" customHeight="1" x14ac:dyDescent="0.25">
      <c r="A349" s="1">
        <f t="shared" si="5"/>
        <v>337</v>
      </c>
      <c r="B349" s="104"/>
      <c r="C349" s="33"/>
      <c r="D349" s="111"/>
      <c r="E349" s="113"/>
      <c r="F349" s="180"/>
      <c r="G349" s="183"/>
      <c r="H349" s="69"/>
      <c r="I349" s="261"/>
      <c r="J349" s="262"/>
    </row>
    <row r="350" spans="1:10" ht="60" customHeight="1" x14ac:dyDescent="0.25">
      <c r="A350" s="1">
        <f t="shared" si="5"/>
        <v>338</v>
      </c>
      <c r="B350" s="104"/>
      <c r="C350" s="33"/>
      <c r="D350" s="111"/>
      <c r="E350" s="113"/>
      <c r="F350" s="180"/>
      <c r="G350" s="183"/>
      <c r="H350" s="69"/>
      <c r="I350" s="261"/>
      <c r="J350" s="262"/>
    </row>
    <row r="351" spans="1:10" ht="60" customHeight="1" x14ac:dyDescent="0.25">
      <c r="A351" s="1">
        <f t="shared" si="5"/>
        <v>339</v>
      </c>
      <c r="B351" s="104"/>
      <c r="C351" s="33"/>
      <c r="D351" s="111"/>
      <c r="E351" s="113"/>
      <c r="F351" s="181"/>
      <c r="G351" s="183"/>
      <c r="H351" s="69"/>
      <c r="I351" s="261"/>
      <c r="J351" s="262"/>
    </row>
    <row r="352" spans="1:10" ht="60" customHeight="1" x14ac:dyDescent="0.25">
      <c r="A352" s="1">
        <f t="shared" si="5"/>
        <v>340</v>
      </c>
      <c r="B352" s="104"/>
      <c r="C352" s="33"/>
      <c r="D352" s="111"/>
      <c r="E352" s="113"/>
      <c r="F352" s="181"/>
      <c r="G352" s="183"/>
      <c r="H352" s="69"/>
      <c r="I352" s="261"/>
      <c r="J352" s="262"/>
    </row>
    <row r="353" spans="1:10" ht="60" customHeight="1" x14ac:dyDescent="0.25">
      <c r="A353" s="1">
        <f t="shared" si="5"/>
        <v>341</v>
      </c>
      <c r="B353" s="104"/>
      <c r="C353" s="33"/>
      <c r="D353" s="111"/>
      <c r="E353" s="113"/>
      <c r="F353" s="180"/>
      <c r="G353" s="183"/>
      <c r="H353" s="69"/>
      <c r="I353" s="261"/>
      <c r="J353" s="262"/>
    </row>
    <row r="354" spans="1:10" ht="60" customHeight="1" x14ac:dyDescent="0.25">
      <c r="A354" s="1">
        <f t="shared" si="5"/>
        <v>342</v>
      </c>
      <c r="B354" s="104"/>
      <c r="C354" s="33"/>
      <c r="D354" s="111"/>
      <c r="E354" s="113"/>
      <c r="F354" s="180"/>
      <c r="G354" s="183"/>
      <c r="H354" s="69"/>
      <c r="I354" s="261"/>
      <c r="J354" s="262"/>
    </row>
    <row r="355" spans="1:10" ht="60" customHeight="1" x14ac:dyDescent="0.25">
      <c r="A355" s="1">
        <f t="shared" si="5"/>
        <v>343</v>
      </c>
      <c r="B355" s="104"/>
      <c r="C355" s="33"/>
      <c r="D355" s="111"/>
      <c r="E355" s="113"/>
      <c r="F355" s="180"/>
      <c r="G355" s="183"/>
      <c r="H355" s="69"/>
      <c r="I355" s="261"/>
      <c r="J355" s="262"/>
    </row>
    <row r="356" spans="1:10" ht="60" customHeight="1" x14ac:dyDescent="0.25">
      <c r="A356" s="1">
        <f t="shared" si="5"/>
        <v>344</v>
      </c>
      <c r="B356" s="104"/>
      <c r="C356" s="33"/>
      <c r="D356" s="111"/>
      <c r="E356" s="113"/>
      <c r="F356" s="180"/>
      <c r="G356" s="183"/>
      <c r="H356" s="69"/>
      <c r="I356" s="261"/>
      <c r="J356" s="262"/>
    </row>
    <row r="357" spans="1:10" ht="60" customHeight="1" x14ac:dyDescent="0.25">
      <c r="A357" s="1">
        <f t="shared" si="5"/>
        <v>345</v>
      </c>
      <c r="B357" s="104"/>
      <c r="C357" s="33"/>
      <c r="D357" s="111"/>
      <c r="E357" s="113"/>
      <c r="F357" s="180"/>
      <c r="G357" s="183"/>
      <c r="H357" s="69"/>
      <c r="I357" s="261"/>
      <c r="J357" s="262"/>
    </row>
    <row r="358" spans="1:10" ht="60" customHeight="1" x14ac:dyDescent="0.25">
      <c r="A358" s="1">
        <f t="shared" si="5"/>
        <v>346</v>
      </c>
      <c r="B358" s="104"/>
      <c r="C358" s="33"/>
      <c r="D358" s="111"/>
      <c r="E358" s="113"/>
      <c r="F358" s="180"/>
      <c r="G358" s="183"/>
      <c r="H358" s="69"/>
      <c r="I358" s="261"/>
      <c r="J358" s="262"/>
    </row>
    <row r="359" spans="1:10" ht="60" customHeight="1" x14ac:dyDescent="0.25">
      <c r="A359" s="1">
        <f t="shared" si="5"/>
        <v>347</v>
      </c>
      <c r="B359" s="104"/>
      <c r="C359" s="33"/>
      <c r="D359" s="111"/>
      <c r="E359" s="113"/>
      <c r="F359" s="180"/>
      <c r="G359" s="183"/>
      <c r="H359" s="69"/>
      <c r="I359" s="261"/>
      <c r="J359" s="262"/>
    </row>
    <row r="360" spans="1:10" ht="60" customHeight="1" x14ac:dyDescent="0.25">
      <c r="A360" s="1">
        <f t="shared" si="5"/>
        <v>348</v>
      </c>
      <c r="B360" s="104"/>
      <c r="C360" s="33"/>
      <c r="D360" s="111"/>
      <c r="E360" s="113"/>
      <c r="F360" s="180"/>
      <c r="G360" s="183"/>
      <c r="H360" s="69"/>
      <c r="I360" s="261"/>
      <c r="J360" s="262"/>
    </row>
    <row r="361" spans="1:10" ht="60" customHeight="1" x14ac:dyDescent="0.25">
      <c r="A361" s="1">
        <f t="shared" si="5"/>
        <v>349</v>
      </c>
      <c r="B361" s="104"/>
      <c r="C361" s="33"/>
      <c r="D361" s="111"/>
      <c r="E361" s="113"/>
      <c r="F361" s="181"/>
      <c r="G361" s="183"/>
      <c r="H361" s="69"/>
      <c r="I361" s="261"/>
      <c r="J361" s="262"/>
    </row>
    <row r="362" spans="1:10" ht="60" customHeight="1" x14ac:dyDescent="0.25">
      <c r="A362" s="1">
        <f t="shared" si="5"/>
        <v>350</v>
      </c>
      <c r="B362" s="104"/>
      <c r="C362" s="33"/>
      <c r="D362" s="111"/>
      <c r="E362" s="113"/>
      <c r="F362" s="181"/>
      <c r="G362" s="183"/>
      <c r="H362" s="69"/>
      <c r="I362" s="261"/>
      <c r="J362" s="262"/>
    </row>
    <row r="363" spans="1:10" ht="60" customHeight="1" x14ac:dyDescent="0.25">
      <c r="A363" s="1">
        <f t="shared" si="5"/>
        <v>351</v>
      </c>
      <c r="B363" s="104"/>
      <c r="C363" s="33"/>
      <c r="D363" s="111"/>
      <c r="E363" s="113"/>
      <c r="F363" s="180"/>
      <c r="G363" s="183"/>
      <c r="H363" s="69"/>
      <c r="I363" s="261"/>
      <c r="J363" s="262"/>
    </row>
    <row r="364" spans="1:10" ht="60" customHeight="1" x14ac:dyDescent="0.25">
      <c r="A364" s="1">
        <f t="shared" si="5"/>
        <v>352</v>
      </c>
      <c r="B364" s="104"/>
      <c r="C364" s="33"/>
      <c r="D364" s="111"/>
      <c r="E364" s="113"/>
      <c r="F364" s="180"/>
      <c r="G364" s="183"/>
      <c r="H364" s="69"/>
      <c r="I364" s="261"/>
      <c r="J364" s="262"/>
    </row>
    <row r="365" spans="1:10" ht="60" customHeight="1" x14ac:dyDescent="0.25">
      <c r="A365" s="1">
        <f t="shared" si="5"/>
        <v>353</v>
      </c>
      <c r="B365" s="104"/>
      <c r="C365" s="33"/>
      <c r="D365" s="111"/>
      <c r="E365" s="113"/>
      <c r="F365" s="180"/>
      <c r="G365" s="183"/>
      <c r="H365" s="69"/>
      <c r="I365" s="261"/>
      <c r="J365" s="262"/>
    </row>
    <row r="366" spans="1:10" ht="60" customHeight="1" x14ac:dyDescent="0.25">
      <c r="A366" s="1">
        <f t="shared" si="5"/>
        <v>354</v>
      </c>
      <c r="B366" s="104"/>
      <c r="C366" s="33"/>
      <c r="D366" s="111"/>
      <c r="E366" s="113"/>
      <c r="F366" s="180"/>
      <c r="G366" s="183"/>
      <c r="H366" s="69"/>
      <c r="I366" s="261"/>
      <c r="J366" s="262"/>
    </row>
    <row r="367" spans="1:10" ht="60" customHeight="1" x14ac:dyDescent="0.25">
      <c r="A367" s="1">
        <f t="shared" si="5"/>
        <v>355</v>
      </c>
      <c r="B367" s="104"/>
      <c r="C367" s="33"/>
      <c r="D367" s="111"/>
      <c r="E367" s="113"/>
      <c r="F367" s="180"/>
      <c r="G367" s="183"/>
      <c r="H367" s="69"/>
      <c r="I367" s="261"/>
      <c r="J367" s="262"/>
    </row>
    <row r="368" spans="1:10" ht="60" customHeight="1" x14ac:dyDescent="0.25">
      <c r="A368" s="1">
        <f t="shared" si="5"/>
        <v>356</v>
      </c>
      <c r="B368" s="104"/>
      <c r="C368" s="33"/>
      <c r="D368" s="111"/>
      <c r="E368" s="113"/>
      <c r="F368" s="180"/>
      <c r="G368" s="183"/>
      <c r="H368" s="69"/>
      <c r="I368" s="261"/>
      <c r="J368" s="262"/>
    </row>
    <row r="369" spans="1:10" ht="60" customHeight="1" x14ac:dyDescent="0.25">
      <c r="A369" s="1">
        <f t="shared" si="5"/>
        <v>357</v>
      </c>
      <c r="B369" s="104"/>
      <c r="C369" s="33"/>
      <c r="D369" s="111"/>
      <c r="E369" s="113"/>
      <c r="F369" s="180"/>
      <c r="G369" s="183"/>
      <c r="H369" s="69"/>
      <c r="I369" s="261"/>
      <c r="J369" s="262"/>
    </row>
    <row r="370" spans="1:10" ht="60" customHeight="1" x14ac:dyDescent="0.25">
      <c r="A370" s="1">
        <f t="shared" si="5"/>
        <v>358</v>
      </c>
      <c r="B370" s="104"/>
      <c r="C370" s="33"/>
      <c r="D370" s="111"/>
      <c r="E370" s="113"/>
      <c r="F370" s="180"/>
      <c r="G370" s="183"/>
      <c r="H370" s="69"/>
      <c r="I370" s="261"/>
      <c r="J370" s="262"/>
    </row>
    <row r="371" spans="1:10" ht="60" customHeight="1" x14ac:dyDescent="0.25">
      <c r="A371" s="1">
        <f t="shared" si="5"/>
        <v>359</v>
      </c>
      <c r="B371" s="104"/>
      <c r="C371" s="33"/>
      <c r="D371" s="111"/>
      <c r="E371" s="113"/>
      <c r="F371" s="181"/>
      <c r="G371" s="183"/>
      <c r="H371" s="69"/>
      <c r="I371" s="261"/>
      <c r="J371" s="262"/>
    </row>
    <row r="372" spans="1:10" ht="60" customHeight="1" x14ac:dyDescent="0.25">
      <c r="A372" s="1">
        <f t="shared" si="5"/>
        <v>360</v>
      </c>
      <c r="B372" s="104"/>
      <c r="C372" s="33"/>
      <c r="D372" s="111"/>
      <c r="E372" s="113"/>
      <c r="F372" s="181"/>
      <c r="G372" s="183"/>
      <c r="H372" s="69"/>
      <c r="I372" s="261"/>
      <c r="J372" s="262"/>
    </row>
    <row r="373" spans="1:10" ht="60" customHeight="1" x14ac:dyDescent="0.25">
      <c r="A373" s="1">
        <f t="shared" si="5"/>
        <v>361</v>
      </c>
      <c r="B373" s="104"/>
      <c r="C373" s="33"/>
      <c r="D373" s="111"/>
      <c r="E373" s="113"/>
      <c r="F373" s="180"/>
      <c r="G373" s="183"/>
      <c r="H373" s="69"/>
      <c r="I373" s="261"/>
      <c r="J373" s="262"/>
    </row>
    <row r="374" spans="1:10" ht="60" customHeight="1" x14ac:dyDescent="0.25">
      <c r="A374" s="1">
        <f t="shared" si="5"/>
        <v>362</v>
      </c>
      <c r="B374" s="104"/>
      <c r="C374" s="33"/>
      <c r="D374" s="111"/>
      <c r="E374" s="113"/>
      <c r="F374" s="180"/>
      <c r="G374" s="183"/>
      <c r="H374" s="69"/>
      <c r="I374" s="261"/>
      <c r="J374" s="262"/>
    </row>
    <row r="375" spans="1:10" ht="60" customHeight="1" x14ac:dyDescent="0.25">
      <c r="A375" s="1">
        <f t="shared" si="5"/>
        <v>363</v>
      </c>
      <c r="B375" s="104"/>
      <c r="C375" s="33"/>
      <c r="D375" s="111"/>
      <c r="E375" s="113"/>
      <c r="F375" s="180"/>
      <c r="G375" s="183"/>
      <c r="H375" s="69"/>
      <c r="I375" s="261"/>
      <c r="J375" s="262"/>
    </row>
    <row r="376" spans="1:10" ht="60" customHeight="1" x14ac:dyDescent="0.25">
      <c r="A376" s="1">
        <f t="shared" si="5"/>
        <v>364</v>
      </c>
      <c r="B376" s="104"/>
      <c r="C376" s="33"/>
      <c r="D376" s="111"/>
      <c r="E376" s="113"/>
      <c r="F376" s="180"/>
      <c r="G376" s="183"/>
      <c r="H376" s="69"/>
      <c r="I376" s="261"/>
      <c r="J376" s="262"/>
    </row>
    <row r="377" spans="1:10" ht="60" customHeight="1" x14ac:dyDescent="0.25">
      <c r="A377" s="1">
        <f t="shared" si="5"/>
        <v>365</v>
      </c>
      <c r="B377" s="104"/>
      <c r="C377" s="33"/>
      <c r="D377" s="111"/>
      <c r="E377" s="113"/>
      <c r="F377" s="180"/>
      <c r="G377" s="183"/>
      <c r="H377" s="69"/>
      <c r="I377" s="261"/>
      <c r="J377" s="262"/>
    </row>
    <row r="378" spans="1:10" ht="60" customHeight="1" x14ac:dyDescent="0.25">
      <c r="A378" s="1">
        <f t="shared" si="5"/>
        <v>366</v>
      </c>
      <c r="B378" s="104"/>
      <c r="C378" s="33"/>
      <c r="D378" s="111"/>
      <c r="E378" s="113"/>
      <c r="F378" s="180"/>
      <c r="G378" s="183"/>
      <c r="H378" s="69"/>
      <c r="I378" s="261"/>
      <c r="J378" s="262"/>
    </row>
    <row r="379" spans="1:10" ht="60" customHeight="1" x14ac:dyDescent="0.25">
      <c r="A379" s="1">
        <f t="shared" si="5"/>
        <v>367</v>
      </c>
      <c r="B379" s="104"/>
      <c r="C379" s="33"/>
      <c r="D379" s="111"/>
      <c r="E379" s="113"/>
      <c r="F379" s="180"/>
      <c r="G379" s="183"/>
      <c r="H379" s="69"/>
      <c r="I379" s="261"/>
      <c r="J379" s="262"/>
    </row>
    <row r="380" spans="1:10" ht="60" customHeight="1" x14ac:dyDescent="0.25">
      <c r="A380" s="1">
        <f t="shared" si="5"/>
        <v>368</v>
      </c>
      <c r="B380" s="104"/>
      <c r="C380" s="33"/>
      <c r="D380" s="111"/>
      <c r="E380" s="113"/>
      <c r="F380" s="180"/>
      <c r="G380" s="183"/>
      <c r="H380" s="69"/>
      <c r="I380" s="261"/>
      <c r="J380" s="262"/>
    </row>
    <row r="381" spans="1:10" ht="60" customHeight="1" x14ac:dyDescent="0.25">
      <c r="A381" s="1">
        <f t="shared" si="5"/>
        <v>369</v>
      </c>
      <c r="B381" s="104"/>
      <c r="C381" s="33"/>
      <c r="D381" s="111"/>
      <c r="E381" s="113"/>
      <c r="F381" s="181"/>
      <c r="G381" s="183"/>
      <c r="H381" s="69"/>
      <c r="I381" s="261"/>
      <c r="J381" s="262"/>
    </row>
    <row r="382" spans="1:10" ht="60" customHeight="1" x14ac:dyDescent="0.25">
      <c r="A382" s="1">
        <f t="shared" si="5"/>
        <v>370</v>
      </c>
      <c r="B382" s="104"/>
      <c r="C382" s="33"/>
      <c r="D382" s="111"/>
      <c r="E382" s="113"/>
      <c r="F382" s="181"/>
      <c r="G382" s="183"/>
      <c r="H382" s="69"/>
      <c r="I382" s="261"/>
      <c r="J382" s="262"/>
    </row>
    <row r="383" spans="1:10" ht="60" customHeight="1" x14ac:dyDescent="0.25">
      <c r="A383" s="1">
        <f t="shared" si="5"/>
        <v>371</v>
      </c>
      <c r="B383" s="104"/>
      <c r="C383" s="33"/>
      <c r="D383" s="111"/>
      <c r="E383" s="113"/>
      <c r="F383" s="180"/>
      <c r="G383" s="183"/>
      <c r="H383" s="69"/>
      <c r="I383" s="261"/>
      <c r="J383" s="262"/>
    </row>
    <row r="384" spans="1:10" ht="60" customHeight="1" x14ac:dyDescent="0.25">
      <c r="A384" s="1">
        <f t="shared" si="5"/>
        <v>372</v>
      </c>
      <c r="B384" s="104"/>
      <c r="C384" s="33"/>
      <c r="D384" s="111"/>
      <c r="E384" s="113"/>
      <c r="F384" s="180"/>
      <c r="G384" s="183"/>
      <c r="H384" s="69"/>
      <c r="I384" s="261"/>
      <c r="J384" s="262"/>
    </row>
    <row r="385" spans="1:10" ht="60" customHeight="1" x14ac:dyDescent="0.25">
      <c r="A385" s="1">
        <f t="shared" si="5"/>
        <v>373</v>
      </c>
      <c r="B385" s="104"/>
      <c r="C385" s="33"/>
      <c r="D385" s="111"/>
      <c r="E385" s="113"/>
      <c r="F385" s="180"/>
      <c r="G385" s="183"/>
      <c r="H385" s="69"/>
      <c r="I385" s="261"/>
      <c r="J385" s="262"/>
    </row>
    <row r="386" spans="1:10" ht="60" customHeight="1" x14ac:dyDescent="0.25">
      <c r="A386" s="1">
        <f t="shared" si="5"/>
        <v>374</v>
      </c>
      <c r="B386" s="104"/>
      <c r="C386" s="33"/>
      <c r="D386" s="111"/>
      <c r="E386" s="113"/>
      <c r="F386" s="180"/>
      <c r="G386" s="183"/>
      <c r="H386" s="69"/>
      <c r="I386" s="261"/>
      <c r="J386" s="262"/>
    </row>
    <row r="387" spans="1:10" ht="60" customHeight="1" x14ac:dyDescent="0.25">
      <c r="A387" s="1">
        <f t="shared" si="5"/>
        <v>375</v>
      </c>
      <c r="B387" s="104"/>
      <c r="C387" s="33"/>
      <c r="D387" s="111"/>
      <c r="E387" s="113"/>
      <c r="F387" s="180"/>
      <c r="G387" s="183"/>
      <c r="H387" s="69"/>
      <c r="I387" s="261"/>
      <c r="J387" s="262"/>
    </row>
    <row r="388" spans="1:10" ht="60" customHeight="1" x14ac:dyDescent="0.25">
      <c r="A388" s="1">
        <f t="shared" si="5"/>
        <v>376</v>
      </c>
      <c r="B388" s="104"/>
      <c r="C388" s="33"/>
      <c r="D388" s="111"/>
      <c r="E388" s="113"/>
      <c r="F388" s="180"/>
      <c r="G388" s="183"/>
      <c r="H388" s="69"/>
      <c r="I388" s="261"/>
      <c r="J388" s="262"/>
    </row>
    <row r="389" spans="1:10" ht="60" customHeight="1" x14ac:dyDescent="0.25">
      <c r="A389" s="1">
        <f t="shared" si="5"/>
        <v>377</v>
      </c>
      <c r="B389" s="104"/>
      <c r="C389" s="33"/>
      <c r="D389" s="111"/>
      <c r="E389" s="113"/>
      <c r="F389" s="180"/>
      <c r="G389" s="183"/>
      <c r="H389" s="69"/>
      <c r="I389" s="261"/>
      <c r="J389" s="262"/>
    </row>
    <row r="390" spans="1:10" ht="60" customHeight="1" x14ac:dyDescent="0.25">
      <c r="A390" s="1">
        <f t="shared" si="5"/>
        <v>378</v>
      </c>
      <c r="B390" s="104"/>
      <c r="C390" s="33"/>
      <c r="D390" s="111"/>
      <c r="E390" s="113"/>
      <c r="F390" s="180"/>
      <c r="G390" s="183"/>
      <c r="H390" s="69"/>
      <c r="I390" s="261"/>
      <c r="J390" s="262"/>
    </row>
    <row r="391" spans="1:10" ht="60" customHeight="1" x14ac:dyDescent="0.25">
      <c r="A391" s="1">
        <f t="shared" si="5"/>
        <v>379</v>
      </c>
      <c r="B391" s="104"/>
      <c r="C391" s="33"/>
      <c r="D391" s="111"/>
      <c r="E391" s="113"/>
      <c r="F391" s="181"/>
      <c r="G391" s="183"/>
      <c r="H391" s="69"/>
      <c r="I391" s="261"/>
      <c r="J391" s="262"/>
    </row>
    <row r="392" spans="1:10" ht="60" customHeight="1" x14ac:dyDescent="0.25">
      <c r="A392" s="1">
        <f t="shared" si="5"/>
        <v>380</v>
      </c>
      <c r="B392" s="104"/>
      <c r="C392" s="33"/>
      <c r="D392" s="111"/>
      <c r="E392" s="113"/>
      <c r="F392" s="181"/>
      <c r="G392" s="183"/>
      <c r="H392" s="69"/>
      <c r="I392" s="261"/>
      <c r="J392" s="262"/>
    </row>
    <row r="393" spans="1:10" ht="60" customHeight="1" x14ac:dyDescent="0.25">
      <c r="A393" s="1">
        <f t="shared" si="5"/>
        <v>381</v>
      </c>
      <c r="B393" s="104"/>
      <c r="C393" s="33"/>
      <c r="D393" s="111"/>
      <c r="E393" s="113"/>
      <c r="F393" s="180"/>
      <c r="G393" s="183"/>
      <c r="H393" s="69"/>
      <c r="I393" s="261"/>
      <c r="J393" s="262"/>
    </row>
    <row r="394" spans="1:10" ht="60" customHeight="1" x14ac:dyDescent="0.25">
      <c r="A394" s="1">
        <f t="shared" si="5"/>
        <v>382</v>
      </c>
      <c r="B394" s="104"/>
      <c r="C394" s="33"/>
      <c r="D394" s="111"/>
      <c r="E394" s="113"/>
      <c r="F394" s="180"/>
      <c r="G394" s="183"/>
      <c r="H394" s="69"/>
      <c r="I394" s="261"/>
      <c r="J394" s="262"/>
    </row>
    <row r="395" spans="1:10" ht="60" customHeight="1" x14ac:dyDescent="0.25">
      <c r="A395" s="1">
        <f t="shared" si="5"/>
        <v>383</v>
      </c>
      <c r="B395" s="104"/>
      <c r="C395" s="33"/>
      <c r="D395" s="111"/>
      <c r="E395" s="113"/>
      <c r="F395" s="180"/>
      <c r="G395" s="183"/>
      <c r="H395" s="69"/>
      <c r="I395" s="261"/>
      <c r="J395" s="262"/>
    </row>
    <row r="396" spans="1:10" ht="60" customHeight="1" x14ac:dyDescent="0.25">
      <c r="A396" s="1">
        <f t="shared" si="5"/>
        <v>384</v>
      </c>
      <c r="B396" s="104"/>
      <c r="C396" s="33"/>
      <c r="D396" s="111"/>
      <c r="E396" s="113"/>
      <c r="F396" s="180"/>
      <c r="G396" s="183"/>
      <c r="H396" s="69"/>
      <c r="I396" s="261"/>
      <c r="J396" s="262"/>
    </row>
    <row r="397" spans="1:10" ht="60" customHeight="1" x14ac:dyDescent="0.25">
      <c r="A397" s="1">
        <f t="shared" si="5"/>
        <v>385</v>
      </c>
      <c r="B397" s="104"/>
      <c r="C397" s="33"/>
      <c r="D397" s="111"/>
      <c r="E397" s="113"/>
      <c r="F397" s="180"/>
      <c r="G397" s="183"/>
      <c r="H397" s="69"/>
      <c r="I397" s="261"/>
      <c r="J397" s="262"/>
    </row>
    <row r="398" spans="1:10" ht="60" customHeight="1" x14ac:dyDescent="0.25">
      <c r="A398" s="1">
        <f t="shared" ref="A398:A461" si="6">ROW(A386)</f>
        <v>386</v>
      </c>
      <c r="B398" s="104"/>
      <c r="C398" s="33"/>
      <c r="D398" s="111"/>
      <c r="E398" s="113"/>
      <c r="F398" s="180"/>
      <c r="G398" s="183"/>
      <c r="H398" s="69"/>
      <c r="I398" s="261"/>
      <c r="J398" s="262"/>
    </row>
    <row r="399" spans="1:10" ht="60" customHeight="1" x14ac:dyDescent="0.25">
      <c r="A399" s="1">
        <f t="shared" si="6"/>
        <v>387</v>
      </c>
      <c r="B399" s="104"/>
      <c r="C399" s="33"/>
      <c r="D399" s="111"/>
      <c r="E399" s="113"/>
      <c r="F399" s="180"/>
      <c r="G399" s="183"/>
      <c r="H399" s="69"/>
      <c r="I399" s="261"/>
      <c r="J399" s="262"/>
    </row>
    <row r="400" spans="1:10" ht="60" customHeight="1" x14ac:dyDescent="0.25">
      <c r="A400" s="1">
        <f t="shared" si="6"/>
        <v>388</v>
      </c>
      <c r="B400" s="104"/>
      <c r="C400" s="33"/>
      <c r="D400" s="111"/>
      <c r="E400" s="113"/>
      <c r="F400" s="180"/>
      <c r="G400" s="183"/>
      <c r="H400" s="69"/>
      <c r="I400" s="261"/>
      <c r="J400" s="262"/>
    </row>
    <row r="401" spans="1:10" ht="60" customHeight="1" x14ac:dyDescent="0.25">
      <c r="A401" s="1">
        <f t="shared" si="6"/>
        <v>389</v>
      </c>
      <c r="B401" s="104"/>
      <c r="C401" s="33"/>
      <c r="D401" s="111"/>
      <c r="E401" s="113"/>
      <c r="F401" s="181"/>
      <c r="G401" s="183"/>
      <c r="H401" s="69"/>
      <c r="I401" s="261"/>
      <c r="J401" s="262"/>
    </row>
    <row r="402" spans="1:10" ht="60" customHeight="1" x14ac:dyDescent="0.25">
      <c r="A402" s="1">
        <f t="shared" si="6"/>
        <v>390</v>
      </c>
      <c r="B402" s="104"/>
      <c r="C402" s="33"/>
      <c r="D402" s="111"/>
      <c r="E402" s="113"/>
      <c r="F402" s="181"/>
      <c r="G402" s="183"/>
      <c r="H402" s="69"/>
      <c r="I402" s="261"/>
      <c r="J402" s="262"/>
    </row>
    <row r="403" spans="1:10" ht="60" customHeight="1" x14ac:dyDescent="0.25">
      <c r="A403" s="1">
        <f t="shared" si="6"/>
        <v>391</v>
      </c>
      <c r="B403" s="104"/>
      <c r="C403" s="33"/>
      <c r="D403" s="111"/>
      <c r="E403" s="113"/>
      <c r="F403" s="180"/>
      <c r="G403" s="183"/>
      <c r="H403" s="69"/>
      <c r="I403" s="261"/>
      <c r="J403" s="262"/>
    </row>
    <row r="404" spans="1:10" ht="60" customHeight="1" x14ac:dyDescent="0.25">
      <c r="A404" s="1">
        <f t="shared" si="6"/>
        <v>392</v>
      </c>
      <c r="B404" s="104"/>
      <c r="C404" s="33"/>
      <c r="D404" s="111"/>
      <c r="E404" s="113"/>
      <c r="F404" s="180"/>
      <c r="G404" s="183"/>
      <c r="H404" s="69"/>
      <c r="I404" s="261"/>
      <c r="J404" s="262"/>
    </row>
    <row r="405" spans="1:10" ht="60" customHeight="1" x14ac:dyDescent="0.25">
      <c r="A405" s="1">
        <f t="shared" si="6"/>
        <v>393</v>
      </c>
      <c r="B405" s="104"/>
      <c r="C405" s="33"/>
      <c r="D405" s="111"/>
      <c r="E405" s="113"/>
      <c r="F405" s="180"/>
      <c r="G405" s="183"/>
      <c r="H405" s="69"/>
      <c r="I405" s="261"/>
      <c r="J405" s="262"/>
    </row>
    <row r="406" spans="1:10" ht="60" customHeight="1" x14ac:dyDescent="0.25">
      <c r="A406" s="1">
        <f t="shared" si="6"/>
        <v>394</v>
      </c>
      <c r="B406" s="104"/>
      <c r="C406" s="33"/>
      <c r="D406" s="111"/>
      <c r="E406" s="113"/>
      <c r="F406" s="180"/>
      <c r="G406" s="183"/>
      <c r="H406" s="69"/>
      <c r="I406" s="261"/>
      <c r="J406" s="262"/>
    </row>
    <row r="407" spans="1:10" ht="60" customHeight="1" x14ac:dyDescent="0.25">
      <c r="A407" s="1">
        <f t="shared" si="6"/>
        <v>395</v>
      </c>
      <c r="B407" s="104"/>
      <c r="C407" s="33"/>
      <c r="D407" s="111"/>
      <c r="E407" s="113"/>
      <c r="F407" s="180"/>
      <c r="G407" s="183"/>
      <c r="H407" s="69"/>
      <c r="I407" s="261"/>
      <c r="J407" s="262"/>
    </row>
    <row r="408" spans="1:10" ht="60" customHeight="1" x14ac:dyDescent="0.25">
      <c r="A408" s="1">
        <f t="shared" si="6"/>
        <v>396</v>
      </c>
      <c r="B408" s="104"/>
      <c r="C408" s="33"/>
      <c r="D408" s="111"/>
      <c r="E408" s="113"/>
      <c r="F408" s="180"/>
      <c r="G408" s="183"/>
      <c r="H408" s="69"/>
      <c r="I408" s="261"/>
      <c r="J408" s="262"/>
    </row>
    <row r="409" spans="1:10" ht="60" customHeight="1" x14ac:dyDescent="0.25">
      <c r="A409" s="1">
        <f t="shared" si="6"/>
        <v>397</v>
      </c>
      <c r="B409" s="104"/>
      <c r="C409" s="33"/>
      <c r="D409" s="111"/>
      <c r="E409" s="113"/>
      <c r="F409" s="180"/>
      <c r="G409" s="183"/>
      <c r="H409" s="69"/>
      <c r="I409" s="261"/>
      <c r="J409" s="262"/>
    </row>
    <row r="410" spans="1:10" ht="60" customHeight="1" x14ac:dyDescent="0.25">
      <c r="A410" s="1">
        <f t="shared" si="6"/>
        <v>398</v>
      </c>
      <c r="B410" s="104"/>
      <c r="C410" s="33"/>
      <c r="D410" s="111"/>
      <c r="E410" s="113"/>
      <c r="F410" s="180"/>
      <c r="G410" s="183"/>
      <c r="H410" s="69"/>
      <c r="I410" s="261"/>
      <c r="J410" s="262"/>
    </row>
    <row r="411" spans="1:10" ht="60" customHeight="1" x14ac:dyDescent="0.25">
      <c r="A411" s="1">
        <f t="shared" si="6"/>
        <v>399</v>
      </c>
      <c r="B411" s="104"/>
      <c r="C411" s="33"/>
      <c r="D411" s="111"/>
      <c r="E411" s="113"/>
      <c r="F411" s="181"/>
      <c r="G411" s="183"/>
      <c r="H411" s="69"/>
      <c r="I411" s="261"/>
      <c r="J411" s="262"/>
    </row>
    <row r="412" spans="1:10" ht="60" customHeight="1" x14ac:dyDescent="0.25">
      <c r="A412" s="1">
        <f t="shared" si="6"/>
        <v>400</v>
      </c>
      <c r="B412" s="104"/>
      <c r="C412" s="33"/>
      <c r="D412" s="111"/>
      <c r="E412" s="113"/>
      <c r="F412" s="181"/>
      <c r="G412" s="183"/>
      <c r="H412" s="69"/>
      <c r="I412" s="261"/>
      <c r="J412" s="262"/>
    </row>
    <row r="413" spans="1:10" ht="60" customHeight="1" x14ac:dyDescent="0.25">
      <c r="A413" s="1">
        <f t="shared" si="6"/>
        <v>401</v>
      </c>
      <c r="B413" s="104"/>
      <c r="C413" s="33"/>
      <c r="D413" s="111"/>
      <c r="E413" s="113"/>
      <c r="F413" s="180"/>
      <c r="G413" s="183"/>
      <c r="H413" s="69"/>
      <c r="I413" s="261"/>
      <c r="J413" s="262"/>
    </row>
    <row r="414" spans="1:10" ht="60" customHeight="1" x14ac:dyDescent="0.25">
      <c r="A414" s="1">
        <f t="shared" si="6"/>
        <v>402</v>
      </c>
      <c r="B414" s="104"/>
      <c r="C414" s="33"/>
      <c r="D414" s="111"/>
      <c r="E414" s="113"/>
      <c r="F414" s="180"/>
      <c r="G414" s="183"/>
      <c r="H414" s="69"/>
      <c r="I414" s="261"/>
      <c r="J414" s="262"/>
    </row>
    <row r="415" spans="1:10" ht="60" customHeight="1" x14ac:dyDescent="0.25">
      <c r="A415" s="1">
        <f t="shared" si="6"/>
        <v>403</v>
      </c>
      <c r="B415" s="104"/>
      <c r="C415" s="33"/>
      <c r="D415" s="111"/>
      <c r="E415" s="113"/>
      <c r="F415" s="180"/>
      <c r="G415" s="183"/>
      <c r="H415" s="69"/>
      <c r="I415" s="261"/>
      <c r="J415" s="262"/>
    </row>
    <row r="416" spans="1:10" ht="60" customHeight="1" x14ac:dyDescent="0.25">
      <c r="A416" s="1">
        <f t="shared" si="6"/>
        <v>404</v>
      </c>
      <c r="B416" s="104"/>
      <c r="C416" s="33"/>
      <c r="D416" s="111"/>
      <c r="E416" s="113"/>
      <c r="F416" s="180"/>
      <c r="G416" s="183"/>
      <c r="H416" s="69"/>
      <c r="I416" s="261"/>
      <c r="J416" s="262"/>
    </row>
    <row r="417" spans="1:10" ht="60" customHeight="1" x14ac:dyDescent="0.25">
      <c r="A417" s="1">
        <f t="shared" si="6"/>
        <v>405</v>
      </c>
      <c r="B417" s="104"/>
      <c r="C417" s="33"/>
      <c r="D417" s="111"/>
      <c r="E417" s="113"/>
      <c r="F417" s="180"/>
      <c r="G417" s="183"/>
      <c r="H417" s="69"/>
      <c r="I417" s="261"/>
      <c r="J417" s="262"/>
    </row>
    <row r="418" spans="1:10" ht="60" customHeight="1" x14ac:dyDescent="0.25">
      <c r="A418" s="1">
        <f t="shared" si="6"/>
        <v>406</v>
      </c>
      <c r="B418" s="104"/>
      <c r="C418" s="33"/>
      <c r="D418" s="111"/>
      <c r="E418" s="113"/>
      <c r="F418" s="180"/>
      <c r="G418" s="183"/>
      <c r="H418" s="69"/>
      <c r="I418" s="261"/>
      <c r="J418" s="262"/>
    </row>
    <row r="419" spans="1:10" ht="60" customHeight="1" x14ac:dyDescent="0.25">
      <c r="A419" s="1">
        <f t="shared" si="6"/>
        <v>407</v>
      </c>
      <c r="B419" s="104"/>
      <c r="C419" s="33"/>
      <c r="D419" s="111"/>
      <c r="E419" s="113"/>
      <c r="F419" s="180"/>
      <c r="G419" s="183"/>
      <c r="H419" s="69"/>
      <c r="I419" s="261"/>
      <c r="J419" s="262"/>
    </row>
    <row r="420" spans="1:10" ht="60" customHeight="1" x14ac:dyDescent="0.25">
      <c r="A420" s="1">
        <f t="shared" si="6"/>
        <v>408</v>
      </c>
      <c r="B420" s="104"/>
      <c r="C420" s="33"/>
      <c r="D420" s="111"/>
      <c r="E420" s="113"/>
      <c r="F420" s="180"/>
      <c r="G420" s="183"/>
      <c r="H420" s="69"/>
      <c r="I420" s="261"/>
      <c r="J420" s="262"/>
    </row>
    <row r="421" spans="1:10" ht="60" customHeight="1" x14ac:dyDescent="0.25">
      <c r="A421" s="1">
        <f t="shared" si="6"/>
        <v>409</v>
      </c>
      <c r="B421" s="104"/>
      <c r="C421" s="33"/>
      <c r="D421" s="111"/>
      <c r="E421" s="113"/>
      <c r="F421" s="181"/>
      <c r="G421" s="183"/>
      <c r="H421" s="69"/>
      <c r="I421" s="261"/>
      <c r="J421" s="262"/>
    </row>
    <row r="422" spans="1:10" ht="60" customHeight="1" x14ac:dyDescent="0.25">
      <c r="A422" s="1">
        <f t="shared" si="6"/>
        <v>410</v>
      </c>
      <c r="B422" s="104"/>
      <c r="C422" s="33"/>
      <c r="D422" s="111"/>
      <c r="E422" s="113"/>
      <c r="F422" s="181"/>
      <c r="G422" s="183"/>
      <c r="H422" s="69"/>
      <c r="I422" s="261"/>
      <c r="J422" s="262"/>
    </row>
    <row r="423" spans="1:10" ht="60" customHeight="1" x14ac:dyDescent="0.25">
      <c r="A423" s="1">
        <f t="shared" si="6"/>
        <v>411</v>
      </c>
      <c r="B423" s="104"/>
      <c r="C423" s="33"/>
      <c r="D423" s="111"/>
      <c r="E423" s="113"/>
      <c r="F423" s="180"/>
      <c r="G423" s="183"/>
      <c r="H423" s="69"/>
      <c r="I423" s="261"/>
      <c r="J423" s="262"/>
    </row>
    <row r="424" spans="1:10" ht="60" customHeight="1" x14ac:dyDescent="0.25">
      <c r="A424" s="1">
        <f t="shared" si="6"/>
        <v>412</v>
      </c>
      <c r="B424" s="104"/>
      <c r="C424" s="33"/>
      <c r="D424" s="111"/>
      <c r="E424" s="113"/>
      <c r="F424" s="180"/>
      <c r="G424" s="183"/>
      <c r="H424" s="69"/>
      <c r="I424" s="261"/>
      <c r="J424" s="262"/>
    </row>
    <row r="425" spans="1:10" ht="60" customHeight="1" x14ac:dyDescent="0.25">
      <c r="A425" s="1">
        <f t="shared" si="6"/>
        <v>413</v>
      </c>
      <c r="B425" s="104"/>
      <c r="C425" s="33"/>
      <c r="D425" s="111"/>
      <c r="E425" s="113"/>
      <c r="F425" s="180"/>
      <c r="G425" s="183"/>
      <c r="H425" s="69"/>
      <c r="I425" s="261"/>
      <c r="J425" s="262"/>
    </row>
    <row r="426" spans="1:10" ht="60" customHeight="1" x14ac:dyDescent="0.25">
      <c r="A426" s="1">
        <f t="shared" si="6"/>
        <v>414</v>
      </c>
      <c r="B426" s="104"/>
      <c r="C426" s="33"/>
      <c r="D426" s="111"/>
      <c r="E426" s="113"/>
      <c r="F426" s="180"/>
      <c r="G426" s="183"/>
      <c r="H426" s="69"/>
      <c r="I426" s="261"/>
      <c r="J426" s="262"/>
    </row>
    <row r="427" spans="1:10" ht="60" customHeight="1" x14ac:dyDescent="0.25">
      <c r="A427" s="1">
        <f t="shared" si="6"/>
        <v>415</v>
      </c>
      <c r="B427" s="104"/>
      <c r="C427" s="33"/>
      <c r="D427" s="111"/>
      <c r="E427" s="113"/>
      <c r="F427" s="180"/>
      <c r="G427" s="183"/>
      <c r="H427" s="69"/>
      <c r="I427" s="261"/>
      <c r="J427" s="262"/>
    </row>
    <row r="428" spans="1:10" ht="60" customHeight="1" x14ac:dyDescent="0.25">
      <c r="A428" s="1">
        <f t="shared" si="6"/>
        <v>416</v>
      </c>
      <c r="B428" s="104"/>
      <c r="C428" s="33"/>
      <c r="D428" s="111"/>
      <c r="E428" s="113"/>
      <c r="F428" s="180"/>
      <c r="G428" s="183"/>
      <c r="H428" s="69"/>
      <c r="I428" s="261"/>
      <c r="J428" s="262"/>
    </row>
    <row r="429" spans="1:10" ht="60" customHeight="1" x14ac:dyDescent="0.25">
      <c r="A429" s="1">
        <f t="shared" si="6"/>
        <v>417</v>
      </c>
      <c r="B429" s="104"/>
      <c r="C429" s="33"/>
      <c r="D429" s="111"/>
      <c r="E429" s="113"/>
      <c r="F429" s="180"/>
      <c r="G429" s="183"/>
      <c r="H429" s="69"/>
      <c r="I429" s="261"/>
      <c r="J429" s="262"/>
    </row>
    <row r="430" spans="1:10" ht="60" customHeight="1" x14ac:dyDescent="0.25">
      <c r="A430" s="1">
        <f t="shared" si="6"/>
        <v>418</v>
      </c>
      <c r="B430" s="104"/>
      <c r="C430" s="33"/>
      <c r="D430" s="111"/>
      <c r="E430" s="113"/>
      <c r="F430" s="180"/>
      <c r="G430" s="183"/>
      <c r="H430" s="69"/>
      <c r="I430" s="261"/>
      <c r="J430" s="262"/>
    </row>
    <row r="431" spans="1:10" ht="60" customHeight="1" x14ac:dyDescent="0.25">
      <c r="A431" s="1">
        <f t="shared" si="6"/>
        <v>419</v>
      </c>
      <c r="B431" s="104"/>
      <c r="C431" s="33"/>
      <c r="D431" s="111"/>
      <c r="E431" s="113"/>
      <c r="F431" s="181"/>
      <c r="G431" s="183"/>
      <c r="H431" s="69"/>
      <c r="I431" s="261"/>
      <c r="J431" s="262"/>
    </row>
    <row r="432" spans="1:10" ht="60" customHeight="1" x14ac:dyDescent="0.25">
      <c r="A432" s="1">
        <f t="shared" si="6"/>
        <v>420</v>
      </c>
      <c r="B432" s="104"/>
      <c r="C432" s="33"/>
      <c r="D432" s="111"/>
      <c r="E432" s="113"/>
      <c r="F432" s="181"/>
      <c r="G432" s="183"/>
      <c r="H432" s="69"/>
      <c r="I432" s="261"/>
      <c r="J432" s="262"/>
    </row>
    <row r="433" spans="1:10" ht="60" customHeight="1" x14ac:dyDescent="0.25">
      <c r="A433" s="1">
        <f t="shared" si="6"/>
        <v>421</v>
      </c>
      <c r="B433" s="104"/>
      <c r="C433" s="33"/>
      <c r="D433" s="111"/>
      <c r="E433" s="113"/>
      <c r="F433" s="180"/>
      <c r="G433" s="183"/>
      <c r="H433" s="69"/>
      <c r="I433" s="261"/>
      <c r="J433" s="262"/>
    </row>
    <row r="434" spans="1:10" ht="60" customHeight="1" x14ac:dyDescent="0.25">
      <c r="A434" s="1">
        <f t="shared" si="6"/>
        <v>422</v>
      </c>
      <c r="B434" s="104"/>
      <c r="C434" s="33"/>
      <c r="D434" s="111"/>
      <c r="E434" s="113"/>
      <c r="F434" s="180"/>
      <c r="G434" s="183"/>
      <c r="H434" s="69"/>
      <c r="I434" s="261"/>
      <c r="J434" s="262"/>
    </row>
    <row r="435" spans="1:10" ht="60" customHeight="1" x14ac:dyDescent="0.25">
      <c r="A435" s="1">
        <f t="shared" si="6"/>
        <v>423</v>
      </c>
      <c r="B435" s="104"/>
      <c r="C435" s="33"/>
      <c r="D435" s="111"/>
      <c r="E435" s="113"/>
      <c r="F435" s="180"/>
      <c r="G435" s="183"/>
      <c r="H435" s="69"/>
      <c r="I435" s="261"/>
      <c r="J435" s="262"/>
    </row>
    <row r="436" spans="1:10" ht="60" customHeight="1" x14ac:dyDescent="0.25">
      <c r="A436" s="1">
        <f t="shared" si="6"/>
        <v>424</v>
      </c>
      <c r="B436" s="104"/>
      <c r="C436" s="33"/>
      <c r="D436" s="111"/>
      <c r="E436" s="113"/>
      <c r="F436" s="180"/>
      <c r="G436" s="183"/>
      <c r="H436" s="69"/>
      <c r="I436" s="261"/>
      <c r="J436" s="262"/>
    </row>
    <row r="437" spans="1:10" ht="60" customHeight="1" x14ac:dyDescent="0.25">
      <c r="A437" s="1">
        <f t="shared" si="6"/>
        <v>425</v>
      </c>
      <c r="B437" s="104"/>
      <c r="C437" s="33"/>
      <c r="D437" s="111"/>
      <c r="E437" s="113"/>
      <c r="F437" s="180"/>
      <c r="G437" s="183"/>
      <c r="H437" s="69"/>
      <c r="I437" s="261"/>
      <c r="J437" s="262"/>
    </row>
    <row r="438" spans="1:10" ht="60" customHeight="1" x14ac:dyDescent="0.25">
      <c r="A438" s="1">
        <f t="shared" si="6"/>
        <v>426</v>
      </c>
      <c r="B438" s="104"/>
      <c r="C438" s="33"/>
      <c r="D438" s="111"/>
      <c r="E438" s="113"/>
      <c r="F438" s="180"/>
      <c r="G438" s="183"/>
      <c r="H438" s="69"/>
      <c r="I438" s="261"/>
      <c r="J438" s="262"/>
    </row>
    <row r="439" spans="1:10" ht="60" customHeight="1" x14ac:dyDescent="0.25">
      <c r="A439" s="1">
        <f t="shared" si="6"/>
        <v>427</v>
      </c>
      <c r="B439" s="104"/>
      <c r="C439" s="33"/>
      <c r="D439" s="111"/>
      <c r="E439" s="113"/>
      <c r="F439" s="180"/>
      <c r="G439" s="183"/>
      <c r="H439" s="69"/>
      <c r="I439" s="261"/>
      <c r="J439" s="262"/>
    </row>
    <row r="440" spans="1:10" ht="60" customHeight="1" x14ac:dyDescent="0.25">
      <c r="A440" s="1">
        <f t="shared" si="6"/>
        <v>428</v>
      </c>
      <c r="B440" s="104"/>
      <c r="C440" s="33"/>
      <c r="D440" s="111"/>
      <c r="E440" s="113"/>
      <c r="F440" s="180"/>
      <c r="G440" s="183"/>
      <c r="H440" s="69"/>
      <c r="I440" s="261"/>
      <c r="J440" s="262"/>
    </row>
    <row r="441" spans="1:10" ht="60" customHeight="1" x14ac:dyDescent="0.25">
      <c r="A441" s="1">
        <f t="shared" si="6"/>
        <v>429</v>
      </c>
      <c r="B441" s="104"/>
      <c r="C441" s="33"/>
      <c r="D441" s="111"/>
      <c r="E441" s="113"/>
      <c r="F441" s="181"/>
      <c r="G441" s="183"/>
      <c r="H441" s="69"/>
      <c r="I441" s="261"/>
      <c r="J441" s="262"/>
    </row>
    <row r="442" spans="1:10" ht="60" customHeight="1" x14ac:dyDescent="0.25">
      <c r="A442" s="1">
        <f t="shared" si="6"/>
        <v>430</v>
      </c>
      <c r="B442" s="104"/>
      <c r="C442" s="33"/>
      <c r="D442" s="111"/>
      <c r="E442" s="113"/>
      <c r="F442" s="181"/>
      <c r="G442" s="183"/>
      <c r="H442" s="69"/>
      <c r="I442" s="261"/>
      <c r="J442" s="262"/>
    </row>
    <row r="443" spans="1:10" ht="60" customHeight="1" x14ac:dyDescent="0.25">
      <c r="A443" s="1">
        <f t="shared" si="6"/>
        <v>431</v>
      </c>
      <c r="B443" s="104"/>
      <c r="C443" s="33"/>
      <c r="D443" s="111"/>
      <c r="E443" s="113"/>
      <c r="F443" s="180"/>
      <c r="G443" s="183"/>
      <c r="H443" s="69"/>
      <c r="I443" s="261"/>
      <c r="J443" s="262"/>
    </row>
    <row r="444" spans="1:10" ht="60" customHeight="1" x14ac:dyDescent="0.25">
      <c r="A444" s="1">
        <f t="shared" si="6"/>
        <v>432</v>
      </c>
      <c r="B444" s="104"/>
      <c r="C444" s="33"/>
      <c r="D444" s="111"/>
      <c r="E444" s="113"/>
      <c r="F444" s="180"/>
      <c r="G444" s="183"/>
      <c r="H444" s="69"/>
      <c r="I444" s="261"/>
      <c r="J444" s="262"/>
    </row>
    <row r="445" spans="1:10" ht="60" customHeight="1" x14ac:dyDescent="0.25">
      <c r="A445" s="1">
        <f t="shared" si="6"/>
        <v>433</v>
      </c>
      <c r="B445" s="104"/>
      <c r="C445" s="33"/>
      <c r="D445" s="111"/>
      <c r="E445" s="113"/>
      <c r="F445" s="180"/>
      <c r="G445" s="183"/>
      <c r="H445" s="69"/>
      <c r="I445" s="261"/>
      <c r="J445" s="262"/>
    </row>
    <row r="446" spans="1:10" ht="60" customHeight="1" x14ac:dyDescent="0.25">
      <c r="A446" s="1">
        <f t="shared" si="6"/>
        <v>434</v>
      </c>
      <c r="B446" s="104"/>
      <c r="C446" s="33"/>
      <c r="D446" s="111"/>
      <c r="E446" s="113"/>
      <c r="F446" s="180"/>
      <c r="G446" s="183"/>
      <c r="H446" s="69"/>
      <c r="I446" s="261"/>
      <c r="J446" s="262"/>
    </row>
    <row r="447" spans="1:10" ht="60" customHeight="1" x14ac:dyDescent="0.25">
      <c r="A447" s="1">
        <f t="shared" si="6"/>
        <v>435</v>
      </c>
      <c r="B447" s="104"/>
      <c r="C447" s="33"/>
      <c r="D447" s="111"/>
      <c r="E447" s="113"/>
      <c r="F447" s="180"/>
      <c r="G447" s="183"/>
      <c r="H447" s="69"/>
      <c r="I447" s="261"/>
      <c r="J447" s="262"/>
    </row>
    <row r="448" spans="1:10" ht="60" customHeight="1" x14ac:dyDescent="0.25">
      <c r="A448" s="1">
        <f t="shared" si="6"/>
        <v>436</v>
      </c>
      <c r="B448" s="104"/>
      <c r="C448" s="33"/>
      <c r="D448" s="111"/>
      <c r="E448" s="113"/>
      <c r="F448" s="180"/>
      <c r="G448" s="183"/>
      <c r="H448" s="69"/>
      <c r="I448" s="261"/>
      <c r="J448" s="262"/>
    </row>
    <row r="449" spans="1:10" ht="60" customHeight="1" x14ac:dyDescent="0.25">
      <c r="A449" s="1">
        <f t="shared" si="6"/>
        <v>437</v>
      </c>
      <c r="B449" s="104"/>
      <c r="C449" s="33"/>
      <c r="D449" s="111"/>
      <c r="E449" s="113"/>
      <c r="F449" s="180"/>
      <c r="G449" s="183"/>
      <c r="H449" s="69"/>
      <c r="I449" s="261"/>
      <c r="J449" s="262"/>
    </row>
    <row r="450" spans="1:10" ht="60" customHeight="1" x14ac:dyDescent="0.25">
      <c r="A450" s="1">
        <f t="shared" si="6"/>
        <v>438</v>
      </c>
      <c r="B450" s="104"/>
      <c r="C450" s="33"/>
      <c r="D450" s="111"/>
      <c r="E450" s="113"/>
      <c r="F450" s="180"/>
      <c r="G450" s="183"/>
      <c r="H450" s="69"/>
      <c r="I450" s="261"/>
      <c r="J450" s="262"/>
    </row>
    <row r="451" spans="1:10" ht="60" customHeight="1" x14ac:dyDescent="0.25">
      <c r="A451" s="1">
        <f t="shared" si="6"/>
        <v>439</v>
      </c>
      <c r="B451" s="104"/>
      <c r="C451" s="33"/>
      <c r="D451" s="111"/>
      <c r="E451" s="113"/>
      <c r="F451" s="181"/>
      <c r="G451" s="183"/>
      <c r="H451" s="69"/>
      <c r="I451" s="261"/>
      <c r="J451" s="262"/>
    </row>
    <row r="452" spans="1:10" ht="60" customHeight="1" x14ac:dyDescent="0.25">
      <c r="A452" s="1">
        <f t="shared" si="6"/>
        <v>440</v>
      </c>
      <c r="B452" s="104"/>
      <c r="C452" s="33"/>
      <c r="D452" s="111"/>
      <c r="E452" s="113"/>
      <c r="F452" s="181"/>
      <c r="G452" s="183"/>
      <c r="H452" s="69"/>
      <c r="I452" s="261"/>
      <c r="J452" s="262"/>
    </row>
    <row r="453" spans="1:10" ht="60" customHeight="1" x14ac:dyDescent="0.25">
      <c r="A453" s="1">
        <f t="shared" si="6"/>
        <v>441</v>
      </c>
      <c r="B453" s="104"/>
      <c r="C453" s="33"/>
      <c r="D453" s="111"/>
      <c r="E453" s="113"/>
      <c r="F453" s="180"/>
      <c r="G453" s="183"/>
      <c r="H453" s="69"/>
      <c r="I453" s="261"/>
      <c r="J453" s="262"/>
    </row>
    <row r="454" spans="1:10" ht="60" customHeight="1" x14ac:dyDescent="0.25">
      <c r="A454" s="1">
        <f t="shared" si="6"/>
        <v>442</v>
      </c>
      <c r="B454" s="104"/>
      <c r="C454" s="33"/>
      <c r="D454" s="111"/>
      <c r="E454" s="113"/>
      <c r="F454" s="180"/>
      <c r="G454" s="183"/>
      <c r="H454" s="69"/>
      <c r="I454" s="261"/>
      <c r="J454" s="262"/>
    </row>
    <row r="455" spans="1:10" ht="60" customHeight="1" x14ac:dyDescent="0.25">
      <c r="A455" s="1">
        <f t="shared" si="6"/>
        <v>443</v>
      </c>
      <c r="B455" s="104"/>
      <c r="C455" s="33"/>
      <c r="D455" s="111"/>
      <c r="E455" s="113"/>
      <c r="F455" s="180"/>
      <c r="G455" s="183"/>
      <c r="H455" s="69"/>
      <c r="I455" s="261"/>
      <c r="J455" s="262"/>
    </row>
    <row r="456" spans="1:10" ht="60" customHeight="1" x14ac:dyDescent="0.25">
      <c r="A456" s="1">
        <f t="shared" si="6"/>
        <v>444</v>
      </c>
      <c r="B456" s="104"/>
      <c r="C456" s="33"/>
      <c r="D456" s="111"/>
      <c r="E456" s="113"/>
      <c r="F456" s="180"/>
      <c r="G456" s="183"/>
      <c r="H456" s="69"/>
      <c r="I456" s="261"/>
      <c r="J456" s="262"/>
    </row>
    <row r="457" spans="1:10" ht="60" customHeight="1" x14ac:dyDescent="0.25">
      <c r="A457" s="1">
        <f t="shared" si="6"/>
        <v>445</v>
      </c>
      <c r="B457" s="104"/>
      <c r="C457" s="33"/>
      <c r="D457" s="111"/>
      <c r="E457" s="113"/>
      <c r="F457" s="180"/>
      <c r="G457" s="183"/>
      <c r="H457" s="69"/>
      <c r="I457" s="261"/>
      <c r="J457" s="262"/>
    </row>
    <row r="458" spans="1:10" ht="60" customHeight="1" x14ac:dyDescent="0.25">
      <c r="A458" s="1">
        <f t="shared" si="6"/>
        <v>446</v>
      </c>
      <c r="B458" s="104"/>
      <c r="C458" s="33"/>
      <c r="D458" s="111"/>
      <c r="E458" s="113"/>
      <c r="F458" s="180"/>
      <c r="G458" s="183"/>
      <c r="H458" s="69"/>
      <c r="I458" s="261"/>
      <c r="J458" s="262"/>
    </row>
    <row r="459" spans="1:10" ht="60" customHeight="1" x14ac:dyDescent="0.25">
      <c r="A459" s="1">
        <f t="shared" si="6"/>
        <v>447</v>
      </c>
      <c r="B459" s="104"/>
      <c r="C459" s="33"/>
      <c r="D459" s="111"/>
      <c r="E459" s="113"/>
      <c r="F459" s="180"/>
      <c r="G459" s="183"/>
      <c r="H459" s="69"/>
      <c r="I459" s="261"/>
      <c r="J459" s="262"/>
    </row>
    <row r="460" spans="1:10" ht="60" customHeight="1" x14ac:dyDescent="0.25">
      <c r="A460" s="1">
        <f t="shared" si="6"/>
        <v>448</v>
      </c>
      <c r="B460" s="104"/>
      <c r="C460" s="33"/>
      <c r="D460" s="111"/>
      <c r="E460" s="113"/>
      <c r="F460" s="180"/>
      <c r="G460" s="183"/>
      <c r="H460" s="69"/>
      <c r="I460" s="261"/>
      <c r="J460" s="262"/>
    </row>
    <row r="461" spans="1:10" ht="60" customHeight="1" x14ac:dyDescent="0.25">
      <c r="A461" s="1">
        <f t="shared" si="6"/>
        <v>449</v>
      </c>
      <c r="B461" s="104"/>
      <c r="C461" s="33"/>
      <c r="D461" s="111"/>
      <c r="E461" s="113"/>
      <c r="F461" s="181"/>
      <c r="G461" s="183"/>
      <c r="H461" s="69"/>
      <c r="I461" s="261"/>
      <c r="J461" s="262"/>
    </row>
    <row r="462" spans="1:10" ht="60" customHeight="1" x14ac:dyDescent="0.25">
      <c r="A462" s="1">
        <f t="shared" ref="A462:A512" si="7">ROW(A450)</f>
        <v>450</v>
      </c>
      <c r="B462" s="104"/>
      <c r="C462" s="33"/>
      <c r="D462" s="111"/>
      <c r="E462" s="113"/>
      <c r="F462" s="181"/>
      <c r="G462" s="183"/>
      <c r="H462" s="69"/>
      <c r="I462" s="261"/>
      <c r="J462" s="262"/>
    </row>
    <row r="463" spans="1:10" ht="60" customHeight="1" x14ac:dyDescent="0.25">
      <c r="A463" s="1">
        <f t="shared" si="7"/>
        <v>451</v>
      </c>
      <c r="B463" s="104"/>
      <c r="C463" s="33"/>
      <c r="D463" s="111"/>
      <c r="E463" s="113"/>
      <c r="F463" s="180"/>
      <c r="G463" s="183"/>
      <c r="H463" s="69"/>
      <c r="I463" s="261"/>
      <c r="J463" s="262"/>
    </row>
    <row r="464" spans="1:10" ht="60" customHeight="1" x14ac:dyDescent="0.25">
      <c r="A464" s="1">
        <f t="shared" si="7"/>
        <v>452</v>
      </c>
      <c r="B464" s="104"/>
      <c r="C464" s="33"/>
      <c r="D464" s="111"/>
      <c r="E464" s="113"/>
      <c r="F464" s="180"/>
      <c r="G464" s="183"/>
      <c r="H464" s="69"/>
      <c r="I464" s="261"/>
      <c r="J464" s="262"/>
    </row>
    <row r="465" spans="1:10" ht="60" customHeight="1" x14ac:dyDescent="0.25">
      <c r="A465" s="1">
        <f t="shared" si="7"/>
        <v>453</v>
      </c>
      <c r="B465" s="104"/>
      <c r="C465" s="33"/>
      <c r="D465" s="111"/>
      <c r="E465" s="113"/>
      <c r="F465" s="180"/>
      <c r="G465" s="183"/>
      <c r="H465" s="69"/>
      <c r="I465" s="261"/>
      <c r="J465" s="262"/>
    </row>
    <row r="466" spans="1:10" ht="60" customHeight="1" x14ac:dyDescent="0.25">
      <c r="A466" s="1">
        <f t="shared" si="7"/>
        <v>454</v>
      </c>
      <c r="B466" s="104"/>
      <c r="C466" s="33"/>
      <c r="D466" s="111"/>
      <c r="E466" s="113"/>
      <c r="F466" s="180"/>
      <c r="G466" s="183"/>
      <c r="H466" s="69"/>
      <c r="I466" s="261"/>
      <c r="J466" s="262"/>
    </row>
    <row r="467" spans="1:10" ht="60" customHeight="1" x14ac:dyDescent="0.25">
      <c r="A467" s="1">
        <f t="shared" si="7"/>
        <v>455</v>
      </c>
      <c r="B467" s="104"/>
      <c r="C467" s="33"/>
      <c r="D467" s="111"/>
      <c r="E467" s="113"/>
      <c r="F467" s="180"/>
      <c r="G467" s="183"/>
      <c r="H467" s="69"/>
      <c r="I467" s="261"/>
      <c r="J467" s="262"/>
    </row>
    <row r="468" spans="1:10" ht="60" customHeight="1" x14ac:dyDescent="0.25">
      <c r="A468" s="1">
        <f t="shared" si="7"/>
        <v>456</v>
      </c>
      <c r="B468" s="104"/>
      <c r="C468" s="33"/>
      <c r="D468" s="111"/>
      <c r="E468" s="113"/>
      <c r="F468" s="180"/>
      <c r="G468" s="183"/>
      <c r="H468" s="69"/>
      <c r="I468" s="261"/>
      <c r="J468" s="262"/>
    </row>
    <row r="469" spans="1:10" ht="60" customHeight="1" x14ac:dyDescent="0.25">
      <c r="A469" s="1">
        <f t="shared" si="7"/>
        <v>457</v>
      </c>
      <c r="B469" s="104"/>
      <c r="C469" s="33"/>
      <c r="D469" s="111"/>
      <c r="E469" s="113"/>
      <c r="F469" s="180"/>
      <c r="G469" s="183"/>
      <c r="H469" s="69"/>
      <c r="I469" s="261"/>
      <c r="J469" s="262"/>
    </row>
    <row r="470" spans="1:10" ht="60" customHeight="1" x14ac:dyDescent="0.25">
      <c r="A470" s="1">
        <f t="shared" si="7"/>
        <v>458</v>
      </c>
      <c r="B470" s="104"/>
      <c r="C470" s="33"/>
      <c r="D470" s="111"/>
      <c r="E470" s="113"/>
      <c r="F470" s="180"/>
      <c r="G470" s="183"/>
      <c r="H470" s="69"/>
      <c r="I470" s="261"/>
      <c r="J470" s="262"/>
    </row>
    <row r="471" spans="1:10" ht="60" customHeight="1" x14ac:dyDescent="0.25">
      <c r="A471" s="1">
        <f t="shared" si="7"/>
        <v>459</v>
      </c>
      <c r="B471" s="104"/>
      <c r="C471" s="33"/>
      <c r="D471" s="111"/>
      <c r="E471" s="113"/>
      <c r="F471" s="181"/>
      <c r="G471" s="183"/>
      <c r="H471" s="69"/>
      <c r="I471" s="261"/>
      <c r="J471" s="262"/>
    </row>
    <row r="472" spans="1:10" ht="60" customHeight="1" x14ac:dyDescent="0.25">
      <c r="A472" s="1">
        <f t="shared" si="7"/>
        <v>460</v>
      </c>
      <c r="B472" s="104"/>
      <c r="C472" s="33"/>
      <c r="D472" s="111"/>
      <c r="E472" s="113"/>
      <c r="F472" s="181"/>
      <c r="G472" s="183"/>
      <c r="H472" s="69"/>
      <c r="I472" s="261"/>
      <c r="J472" s="262"/>
    </row>
    <row r="473" spans="1:10" ht="60" customHeight="1" x14ac:dyDescent="0.25">
      <c r="A473" s="1">
        <f t="shared" si="7"/>
        <v>461</v>
      </c>
      <c r="B473" s="104"/>
      <c r="C473" s="33"/>
      <c r="D473" s="111"/>
      <c r="E473" s="113"/>
      <c r="F473" s="180"/>
      <c r="G473" s="183"/>
      <c r="H473" s="69"/>
      <c r="I473" s="261"/>
      <c r="J473" s="262"/>
    </row>
    <row r="474" spans="1:10" ht="60" customHeight="1" x14ac:dyDescent="0.25">
      <c r="A474" s="1">
        <f t="shared" si="7"/>
        <v>462</v>
      </c>
      <c r="B474" s="104"/>
      <c r="C474" s="33"/>
      <c r="D474" s="111"/>
      <c r="E474" s="113"/>
      <c r="F474" s="180"/>
      <c r="G474" s="183"/>
      <c r="H474" s="69"/>
      <c r="I474" s="261"/>
      <c r="J474" s="262"/>
    </row>
    <row r="475" spans="1:10" ht="60" customHeight="1" x14ac:dyDescent="0.25">
      <c r="A475" s="1">
        <f t="shared" si="7"/>
        <v>463</v>
      </c>
      <c r="B475" s="104"/>
      <c r="C475" s="33"/>
      <c r="D475" s="111"/>
      <c r="E475" s="113"/>
      <c r="F475" s="180"/>
      <c r="G475" s="183"/>
      <c r="H475" s="69"/>
      <c r="I475" s="261"/>
      <c r="J475" s="262"/>
    </row>
    <row r="476" spans="1:10" ht="60" customHeight="1" x14ac:dyDescent="0.25">
      <c r="A476" s="1">
        <f t="shared" si="7"/>
        <v>464</v>
      </c>
      <c r="B476" s="104"/>
      <c r="C476" s="33"/>
      <c r="D476" s="111"/>
      <c r="E476" s="113"/>
      <c r="F476" s="180"/>
      <c r="G476" s="183"/>
      <c r="H476" s="69"/>
      <c r="I476" s="261"/>
      <c r="J476" s="262"/>
    </row>
    <row r="477" spans="1:10" ht="60" customHeight="1" x14ac:dyDescent="0.25">
      <c r="A477" s="1">
        <f t="shared" si="7"/>
        <v>465</v>
      </c>
      <c r="B477" s="104"/>
      <c r="C477" s="33"/>
      <c r="D477" s="111"/>
      <c r="E477" s="113"/>
      <c r="F477" s="180"/>
      <c r="G477" s="183"/>
      <c r="H477" s="69"/>
      <c r="I477" s="261"/>
      <c r="J477" s="262"/>
    </row>
    <row r="478" spans="1:10" ht="60" customHeight="1" x14ac:dyDescent="0.25">
      <c r="A478" s="1">
        <f t="shared" si="7"/>
        <v>466</v>
      </c>
      <c r="B478" s="104"/>
      <c r="C478" s="33"/>
      <c r="D478" s="111"/>
      <c r="E478" s="113"/>
      <c r="F478" s="180"/>
      <c r="G478" s="183"/>
      <c r="H478" s="69"/>
      <c r="I478" s="261"/>
      <c r="J478" s="262"/>
    </row>
    <row r="479" spans="1:10" ht="60" customHeight="1" x14ac:dyDescent="0.25">
      <c r="A479" s="1">
        <f t="shared" si="7"/>
        <v>467</v>
      </c>
      <c r="B479" s="104"/>
      <c r="C479" s="33"/>
      <c r="D479" s="111"/>
      <c r="E479" s="113"/>
      <c r="F479" s="180"/>
      <c r="G479" s="183"/>
      <c r="H479" s="69"/>
      <c r="I479" s="261"/>
      <c r="J479" s="262"/>
    </row>
    <row r="480" spans="1:10" ht="60" customHeight="1" x14ac:dyDescent="0.25">
      <c r="A480" s="1">
        <f t="shared" si="7"/>
        <v>468</v>
      </c>
      <c r="B480" s="104"/>
      <c r="C480" s="33"/>
      <c r="D480" s="111"/>
      <c r="E480" s="113"/>
      <c r="F480" s="180"/>
      <c r="G480" s="183"/>
      <c r="H480" s="69"/>
      <c r="I480" s="261"/>
      <c r="J480" s="262"/>
    </row>
    <row r="481" spans="1:10" ht="60" customHeight="1" x14ac:dyDescent="0.25">
      <c r="A481" s="1">
        <f t="shared" si="7"/>
        <v>469</v>
      </c>
      <c r="B481" s="104"/>
      <c r="C481" s="33"/>
      <c r="D481" s="111"/>
      <c r="E481" s="113"/>
      <c r="F481" s="181"/>
      <c r="G481" s="183"/>
      <c r="H481" s="69"/>
      <c r="I481" s="261"/>
      <c r="J481" s="262"/>
    </row>
    <row r="482" spans="1:10" ht="60" customHeight="1" x14ac:dyDescent="0.25">
      <c r="A482" s="1">
        <f t="shared" si="7"/>
        <v>470</v>
      </c>
      <c r="B482" s="104"/>
      <c r="C482" s="33"/>
      <c r="D482" s="111"/>
      <c r="E482" s="113"/>
      <c r="F482" s="181"/>
      <c r="G482" s="183"/>
      <c r="H482" s="69"/>
      <c r="I482" s="261"/>
      <c r="J482" s="262"/>
    </row>
    <row r="483" spans="1:10" ht="60" customHeight="1" x14ac:dyDescent="0.25">
      <c r="A483" s="1">
        <f t="shared" si="7"/>
        <v>471</v>
      </c>
      <c r="B483" s="104"/>
      <c r="C483" s="33"/>
      <c r="D483" s="111"/>
      <c r="E483" s="113"/>
      <c r="F483" s="180"/>
      <c r="G483" s="183"/>
      <c r="H483" s="69"/>
      <c r="I483" s="261"/>
      <c r="J483" s="262"/>
    </row>
    <row r="484" spans="1:10" ht="60" customHeight="1" x14ac:dyDescent="0.25">
      <c r="A484" s="1">
        <f t="shared" si="7"/>
        <v>472</v>
      </c>
      <c r="B484" s="104"/>
      <c r="C484" s="33"/>
      <c r="D484" s="111"/>
      <c r="E484" s="113"/>
      <c r="F484" s="180"/>
      <c r="G484" s="183"/>
      <c r="H484" s="69"/>
      <c r="I484" s="261"/>
      <c r="J484" s="262"/>
    </row>
    <row r="485" spans="1:10" ht="60" customHeight="1" x14ac:dyDescent="0.25">
      <c r="A485" s="1">
        <f t="shared" si="7"/>
        <v>473</v>
      </c>
      <c r="B485" s="104"/>
      <c r="C485" s="33"/>
      <c r="D485" s="111"/>
      <c r="E485" s="113"/>
      <c r="F485" s="180"/>
      <c r="G485" s="183"/>
      <c r="H485" s="69"/>
      <c r="I485" s="261"/>
      <c r="J485" s="262"/>
    </row>
    <row r="486" spans="1:10" ht="60" customHeight="1" x14ac:dyDescent="0.25">
      <c r="A486" s="1">
        <f t="shared" si="7"/>
        <v>474</v>
      </c>
      <c r="B486" s="104"/>
      <c r="C486" s="33"/>
      <c r="D486" s="111"/>
      <c r="E486" s="113"/>
      <c r="F486" s="180"/>
      <c r="G486" s="183"/>
      <c r="H486" s="69"/>
      <c r="I486" s="261"/>
      <c r="J486" s="262"/>
    </row>
    <row r="487" spans="1:10" ht="60" customHeight="1" x14ac:dyDescent="0.25">
      <c r="A487" s="1">
        <f t="shared" si="7"/>
        <v>475</v>
      </c>
      <c r="B487" s="104"/>
      <c r="C487" s="33"/>
      <c r="D487" s="111"/>
      <c r="E487" s="113"/>
      <c r="F487" s="180"/>
      <c r="G487" s="183"/>
      <c r="H487" s="69"/>
      <c r="I487" s="261"/>
      <c r="J487" s="262"/>
    </row>
    <row r="488" spans="1:10" ht="60" customHeight="1" x14ac:dyDescent="0.25">
      <c r="A488" s="1">
        <f t="shared" si="7"/>
        <v>476</v>
      </c>
      <c r="B488" s="104"/>
      <c r="C488" s="33"/>
      <c r="D488" s="111"/>
      <c r="E488" s="113"/>
      <c r="F488" s="180"/>
      <c r="G488" s="183"/>
      <c r="H488" s="69"/>
      <c r="I488" s="261"/>
      <c r="J488" s="262"/>
    </row>
    <row r="489" spans="1:10" ht="60" customHeight="1" x14ac:dyDescent="0.25">
      <c r="A489" s="1">
        <f t="shared" si="7"/>
        <v>477</v>
      </c>
      <c r="B489" s="104"/>
      <c r="C489" s="33"/>
      <c r="D489" s="111"/>
      <c r="E489" s="113"/>
      <c r="F489" s="180"/>
      <c r="G489" s="183"/>
      <c r="H489" s="69"/>
      <c r="I489" s="261"/>
      <c r="J489" s="262"/>
    </row>
    <row r="490" spans="1:10" ht="60" customHeight="1" x14ac:dyDescent="0.25">
      <c r="A490" s="1">
        <f t="shared" si="7"/>
        <v>478</v>
      </c>
      <c r="B490" s="104"/>
      <c r="C490" s="33"/>
      <c r="D490" s="111"/>
      <c r="E490" s="113"/>
      <c r="F490" s="180"/>
      <c r="G490" s="183"/>
      <c r="H490" s="69"/>
      <c r="I490" s="261"/>
      <c r="J490" s="262"/>
    </row>
    <row r="491" spans="1:10" ht="60" customHeight="1" x14ac:dyDescent="0.25">
      <c r="A491" s="1">
        <f t="shared" si="7"/>
        <v>479</v>
      </c>
      <c r="B491" s="104"/>
      <c r="C491" s="33"/>
      <c r="D491" s="111"/>
      <c r="E491" s="113"/>
      <c r="F491" s="181"/>
      <c r="G491" s="183"/>
      <c r="H491" s="69"/>
      <c r="I491" s="261"/>
      <c r="J491" s="262"/>
    </row>
    <row r="492" spans="1:10" ht="60" customHeight="1" x14ac:dyDescent="0.25">
      <c r="A492" s="1">
        <f t="shared" si="7"/>
        <v>480</v>
      </c>
      <c r="B492" s="104"/>
      <c r="C492" s="33"/>
      <c r="D492" s="111"/>
      <c r="E492" s="113"/>
      <c r="F492" s="181"/>
      <c r="G492" s="183"/>
      <c r="H492" s="69"/>
      <c r="I492" s="261"/>
      <c r="J492" s="262"/>
    </row>
    <row r="493" spans="1:10" ht="60" customHeight="1" x14ac:dyDescent="0.25">
      <c r="A493" s="1">
        <f t="shared" si="7"/>
        <v>481</v>
      </c>
      <c r="B493" s="104"/>
      <c r="C493" s="33"/>
      <c r="D493" s="111"/>
      <c r="E493" s="113"/>
      <c r="F493" s="180"/>
      <c r="G493" s="183"/>
      <c r="H493" s="69"/>
      <c r="I493" s="261"/>
      <c r="J493" s="262"/>
    </row>
    <row r="494" spans="1:10" ht="60" customHeight="1" x14ac:dyDescent="0.25">
      <c r="A494" s="1">
        <f t="shared" si="7"/>
        <v>482</v>
      </c>
      <c r="B494" s="104"/>
      <c r="C494" s="33"/>
      <c r="D494" s="111"/>
      <c r="E494" s="113"/>
      <c r="F494" s="180"/>
      <c r="G494" s="183"/>
      <c r="H494" s="69"/>
      <c r="I494" s="261"/>
      <c r="J494" s="262"/>
    </row>
    <row r="495" spans="1:10" ht="60" customHeight="1" x14ac:dyDescent="0.25">
      <c r="A495" s="1">
        <f t="shared" si="7"/>
        <v>483</v>
      </c>
      <c r="B495" s="104"/>
      <c r="C495" s="33"/>
      <c r="D495" s="111"/>
      <c r="E495" s="113"/>
      <c r="F495" s="180"/>
      <c r="G495" s="183"/>
      <c r="H495" s="69"/>
      <c r="I495" s="261"/>
      <c r="J495" s="262"/>
    </row>
    <row r="496" spans="1:10" ht="60" customHeight="1" x14ac:dyDescent="0.25">
      <c r="A496" s="1">
        <f t="shared" si="7"/>
        <v>484</v>
      </c>
      <c r="B496" s="104"/>
      <c r="C496" s="33"/>
      <c r="D496" s="111"/>
      <c r="E496" s="113"/>
      <c r="F496" s="180"/>
      <c r="G496" s="183"/>
      <c r="H496" s="69"/>
      <c r="I496" s="261"/>
      <c r="J496" s="262"/>
    </row>
    <row r="497" spans="1:10" ht="60" customHeight="1" x14ac:dyDescent="0.25">
      <c r="A497" s="1">
        <f t="shared" si="7"/>
        <v>485</v>
      </c>
      <c r="B497" s="104"/>
      <c r="C497" s="33"/>
      <c r="D497" s="111"/>
      <c r="E497" s="113"/>
      <c r="F497" s="180"/>
      <c r="G497" s="183"/>
      <c r="H497" s="69"/>
      <c r="I497" s="261"/>
      <c r="J497" s="262"/>
    </row>
    <row r="498" spans="1:10" ht="60" customHeight="1" x14ac:dyDescent="0.25">
      <c r="A498" s="1">
        <f t="shared" si="7"/>
        <v>486</v>
      </c>
      <c r="B498" s="104"/>
      <c r="C498" s="33"/>
      <c r="D498" s="111"/>
      <c r="E498" s="113"/>
      <c r="F498" s="180"/>
      <c r="G498" s="183"/>
      <c r="H498" s="69"/>
      <c r="I498" s="261"/>
      <c r="J498" s="262"/>
    </row>
    <row r="499" spans="1:10" ht="60" customHeight="1" x14ac:dyDescent="0.25">
      <c r="A499" s="1">
        <f t="shared" si="7"/>
        <v>487</v>
      </c>
      <c r="B499" s="104"/>
      <c r="C499" s="33"/>
      <c r="D499" s="111"/>
      <c r="E499" s="113"/>
      <c r="F499" s="180"/>
      <c r="G499" s="183"/>
      <c r="H499" s="69"/>
      <c r="I499" s="261"/>
      <c r="J499" s="262"/>
    </row>
    <row r="500" spans="1:10" ht="60" customHeight="1" x14ac:dyDescent="0.25">
      <c r="A500" s="1">
        <f t="shared" si="7"/>
        <v>488</v>
      </c>
      <c r="B500" s="104"/>
      <c r="C500" s="33"/>
      <c r="D500" s="111"/>
      <c r="E500" s="113"/>
      <c r="F500" s="180"/>
      <c r="G500" s="183"/>
      <c r="H500" s="69"/>
      <c r="I500" s="261"/>
      <c r="J500" s="262"/>
    </row>
    <row r="501" spans="1:10" ht="60" customHeight="1" x14ac:dyDescent="0.25">
      <c r="A501" s="1">
        <f t="shared" si="7"/>
        <v>489</v>
      </c>
      <c r="B501" s="104"/>
      <c r="C501" s="33"/>
      <c r="D501" s="111"/>
      <c r="E501" s="113"/>
      <c r="F501" s="181"/>
      <c r="G501" s="183"/>
      <c r="H501" s="69"/>
      <c r="I501" s="261"/>
      <c r="J501" s="262"/>
    </row>
    <row r="502" spans="1:10" ht="60" customHeight="1" x14ac:dyDescent="0.25">
      <c r="A502" s="1">
        <f t="shared" si="7"/>
        <v>490</v>
      </c>
      <c r="B502" s="104"/>
      <c r="C502" s="33"/>
      <c r="D502" s="111"/>
      <c r="E502" s="113"/>
      <c r="F502" s="181"/>
      <c r="G502" s="183"/>
      <c r="H502" s="69"/>
      <c r="I502" s="261"/>
      <c r="J502" s="262"/>
    </row>
    <row r="503" spans="1:10" ht="60" customHeight="1" x14ac:dyDescent="0.25">
      <c r="A503" s="1">
        <f t="shared" si="7"/>
        <v>491</v>
      </c>
      <c r="B503" s="104"/>
      <c r="C503" s="33"/>
      <c r="D503" s="111"/>
      <c r="E503" s="113"/>
      <c r="F503" s="180"/>
      <c r="G503" s="183"/>
      <c r="H503" s="69"/>
      <c r="I503" s="261"/>
      <c r="J503" s="262"/>
    </row>
    <row r="504" spans="1:10" ht="60" customHeight="1" x14ac:dyDescent="0.25">
      <c r="A504" s="1">
        <f t="shared" si="7"/>
        <v>492</v>
      </c>
      <c r="B504" s="104"/>
      <c r="C504" s="33"/>
      <c r="D504" s="111"/>
      <c r="E504" s="113"/>
      <c r="F504" s="180"/>
      <c r="G504" s="183"/>
      <c r="H504" s="69"/>
      <c r="I504" s="261"/>
      <c r="J504" s="262"/>
    </row>
    <row r="505" spans="1:10" ht="60" customHeight="1" x14ac:dyDescent="0.25">
      <c r="A505" s="1">
        <f t="shared" si="7"/>
        <v>493</v>
      </c>
      <c r="B505" s="104"/>
      <c r="C505" s="33"/>
      <c r="D505" s="111"/>
      <c r="E505" s="113"/>
      <c r="F505" s="180"/>
      <c r="G505" s="183"/>
      <c r="H505" s="69"/>
      <c r="I505" s="261"/>
      <c r="J505" s="262"/>
    </row>
    <row r="506" spans="1:10" ht="60" customHeight="1" x14ac:dyDescent="0.25">
      <c r="A506" s="1">
        <f t="shared" si="7"/>
        <v>494</v>
      </c>
      <c r="B506" s="104"/>
      <c r="C506" s="33"/>
      <c r="D506" s="111"/>
      <c r="E506" s="113"/>
      <c r="F506" s="180"/>
      <c r="G506" s="183"/>
      <c r="H506" s="69"/>
      <c r="I506" s="261"/>
      <c r="J506" s="262"/>
    </row>
    <row r="507" spans="1:10" ht="60" customHeight="1" x14ac:dyDescent="0.25">
      <c r="A507" s="1">
        <f t="shared" si="7"/>
        <v>495</v>
      </c>
      <c r="B507" s="104"/>
      <c r="C507" s="33"/>
      <c r="D507" s="111"/>
      <c r="E507" s="113"/>
      <c r="F507" s="180"/>
      <c r="G507" s="183"/>
      <c r="H507" s="69"/>
      <c r="I507" s="261"/>
      <c r="J507" s="262"/>
    </row>
    <row r="508" spans="1:10" ht="60" customHeight="1" x14ac:dyDescent="0.25">
      <c r="A508" s="1">
        <f t="shared" si="7"/>
        <v>496</v>
      </c>
      <c r="B508" s="104"/>
      <c r="C508" s="33"/>
      <c r="D508" s="111"/>
      <c r="E508" s="113"/>
      <c r="F508" s="180"/>
      <c r="G508" s="183"/>
      <c r="H508" s="69"/>
      <c r="I508" s="261"/>
      <c r="J508" s="262"/>
    </row>
    <row r="509" spans="1:10" ht="60" customHeight="1" x14ac:dyDescent="0.25">
      <c r="A509" s="1">
        <f t="shared" si="7"/>
        <v>497</v>
      </c>
      <c r="B509" s="104"/>
      <c r="C509" s="33"/>
      <c r="D509" s="111"/>
      <c r="E509" s="113"/>
      <c r="F509" s="180"/>
      <c r="G509" s="183"/>
      <c r="H509" s="69"/>
      <c r="I509" s="261"/>
      <c r="J509" s="262"/>
    </row>
    <row r="510" spans="1:10" ht="60" customHeight="1" x14ac:dyDescent="0.25">
      <c r="A510" s="1">
        <f t="shared" si="7"/>
        <v>498</v>
      </c>
      <c r="B510" s="104"/>
      <c r="C510" s="33"/>
      <c r="D510" s="111"/>
      <c r="E510" s="113"/>
      <c r="F510" s="180"/>
      <c r="G510" s="183"/>
      <c r="H510" s="69"/>
      <c r="I510" s="261"/>
      <c r="J510" s="262"/>
    </row>
    <row r="511" spans="1:10" ht="60" customHeight="1" x14ac:dyDescent="0.25">
      <c r="A511" s="1">
        <f t="shared" si="7"/>
        <v>499</v>
      </c>
      <c r="B511" s="104"/>
      <c r="C511" s="33"/>
      <c r="D511" s="111"/>
      <c r="E511" s="113"/>
      <c r="F511" s="181"/>
      <c r="G511" s="183"/>
      <c r="H511" s="69"/>
      <c r="I511" s="261"/>
      <c r="J511" s="262"/>
    </row>
    <row r="512" spans="1:10" ht="60" customHeight="1" x14ac:dyDescent="0.25">
      <c r="A512" s="1">
        <f t="shared" si="7"/>
        <v>500</v>
      </c>
      <c r="B512" s="104"/>
      <c r="C512" s="33"/>
      <c r="D512" s="111"/>
      <c r="E512" s="113"/>
      <c r="F512" s="181"/>
      <c r="G512" s="183"/>
      <c r="H512" s="69"/>
      <c r="I512" s="261"/>
      <c r="J512" s="262"/>
    </row>
    <row r="513" spans="1:10" ht="60" customHeight="1" x14ac:dyDescent="0.25">
      <c r="A513" s="1">
        <f>ROW(A501)</f>
        <v>501</v>
      </c>
      <c r="B513" s="104"/>
      <c r="C513" s="33"/>
      <c r="D513" s="111"/>
      <c r="E513" s="113"/>
      <c r="F513" s="180"/>
      <c r="G513" s="183"/>
      <c r="H513" s="69"/>
      <c r="I513" s="261"/>
      <c r="J513" s="262"/>
    </row>
    <row r="514" spans="1:10" ht="60" customHeight="1" x14ac:dyDescent="0.25">
      <c r="A514" s="1">
        <f t="shared" ref="A514:A577" si="8">ROW(A502)</f>
        <v>502</v>
      </c>
      <c r="B514" s="104"/>
      <c r="C514" s="33"/>
      <c r="D514" s="111"/>
      <c r="E514" s="113"/>
      <c r="F514" s="180"/>
      <c r="G514" s="183"/>
      <c r="H514" s="69"/>
      <c r="I514" s="261"/>
      <c r="J514" s="262"/>
    </row>
    <row r="515" spans="1:10" ht="60" customHeight="1" x14ac:dyDescent="0.25">
      <c r="A515" s="1">
        <f t="shared" si="8"/>
        <v>503</v>
      </c>
      <c r="B515" s="104"/>
      <c r="C515" s="33"/>
      <c r="D515" s="111"/>
      <c r="E515" s="113"/>
      <c r="F515" s="180"/>
      <c r="G515" s="183"/>
      <c r="H515" s="69"/>
      <c r="I515" s="261"/>
      <c r="J515" s="262"/>
    </row>
    <row r="516" spans="1:10" ht="60" customHeight="1" x14ac:dyDescent="0.25">
      <c r="A516" s="1">
        <f t="shared" si="8"/>
        <v>504</v>
      </c>
      <c r="B516" s="104"/>
      <c r="C516" s="33"/>
      <c r="D516" s="111"/>
      <c r="E516" s="113"/>
      <c r="F516" s="180"/>
      <c r="G516" s="183"/>
      <c r="H516" s="69"/>
      <c r="I516" s="261"/>
      <c r="J516" s="262"/>
    </row>
    <row r="517" spans="1:10" ht="60" customHeight="1" x14ac:dyDescent="0.25">
      <c r="A517" s="1">
        <f t="shared" si="8"/>
        <v>505</v>
      </c>
      <c r="B517" s="104"/>
      <c r="C517" s="33"/>
      <c r="D517" s="111"/>
      <c r="E517" s="113"/>
      <c r="F517" s="180"/>
      <c r="G517" s="183"/>
      <c r="H517" s="69"/>
      <c r="I517" s="261"/>
      <c r="J517" s="262"/>
    </row>
    <row r="518" spans="1:10" ht="60" customHeight="1" x14ac:dyDescent="0.25">
      <c r="A518" s="1">
        <f t="shared" si="8"/>
        <v>506</v>
      </c>
      <c r="B518" s="104"/>
      <c r="C518" s="33"/>
      <c r="D518" s="111"/>
      <c r="E518" s="113"/>
      <c r="F518" s="180"/>
      <c r="G518" s="183"/>
      <c r="H518" s="69"/>
      <c r="I518" s="261"/>
      <c r="J518" s="262"/>
    </row>
    <row r="519" spans="1:10" ht="60" customHeight="1" x14ac:dyDescent="0.25">
      <c r="A519" s="1">
        <f t="shared" si="8"/>
        <v>507</v>
      </c>
      <c r="B519" s="104"/>
      <c r="C519" s="33"/>
      <c r="D519" s="111"/>
      <c r="E519" s="113"/>
      <c r="F519" s="180"/>
      <c r="G519" s="183"/>
      <c r="H519" s="69"/>
      <c r="I519" s="261"/>
      <c r="J519" s="262"/>
    </row>
    <row r="520" spans="1:10" ht="60" customHeight="1" x14ac:dyDescent="0.25">
      <c r="A520" s="1">
        <f t="shared" si="8"/>
        <v>508</v>
      </c>
      <c r="B520" s="104"/>
      <c r="C520" s="33"/>
      <c r="D520" s="111"/>
      <c r="E520" s="113"/>
      <c r="F520" s="180"/>
      <c r="G520" s="183"/>
      <c r="H520" s="69"/>
      <c r="I520" s="261"/>
      <c r="J520" s="262"/>
    </row>
    <row r="521" spans="1:10" ht="60" customHeight="1" x14ac:dyDescent="0.25">
      <c r="A521" s="1">
        <f t="shared" si="8"/>
        <v>509</v>
      </c>
      <c r="B521" s="104"/>
      <c r="C521" s="33"/>
      <c r="D521" s="111"/>
      <c r="E521" s="113"/>
      <c r="F521" s="181"/>
      <c r="G521" s="183"/>
      <c r="H521" s="69"/>
      <c r="I521" s="261"/>
      <c r="J521" s="262"/>
    </row>
    <row r="522" spans="1:10" ht="60" customHeight="1" x14ac:dyDescent="0.25">
      <c r="A522" s="1">
        <f t="shared" si="8"/>
        <v>510</v>
      </c>
      <c r="B522" s="104"/>
      <c r="C522" s="33"/>
      <c r="D522" s="111"/>
      <c r="E522" s="113"/>
      <c r="F522" s="181"/>
      <c r="G522" s="183"/>
      <c r="H522" s="69"/>
      <c r="I522" s="261"/>
      <c r="J522" s="262"/>
    </row>
    <row r="523" spans="1:10" ht="60" customHeight="1" x14ac:dyDescent="0.25">
      <c r="A523" s="1">
        <f t="shared" si="8"/>
        <v>511</v>
      </c>
      <c r="B523" s="104"/>
      <c r="C523" s="33"/>
      <c r="D523" s="111"/>
      <c r="E523" s="113"/>
      <c r="F523" s="180"/>
      <c r="G523" s="183"/>
      <c r="H523" s="69"/>
      <c r="I523" s="261"/>
      <c r="J523" s="262"/>
    </row>
    <row r="524" spans="1:10" ht="60" customHeight="1" x14ac:dyDescent="0.25">
      <c r="A524" s="1">
        <f t="shared" si="8"/>
        <v>512</v>
      </c>
      <c r="B524" s="104"/>
      <c r="C524" s="33"/>
      <c r="D524" s="111"/>
      <c r="E524" s="113"/>
      <c r="F524" s="180"/>
      <c r="G524" s="183"/>
      <c r="H524" s="69"/>
      <c r="I524" s="261"/>
      <c r="J524" s="262"/>
    </row>
    <row r="525" spans="1:10" ht="60" customHeight="1" x14ac:dyDescent="0.25">
      <c r="A525" s="1">
        <f t="shared" si="8"/>
        <v>513</v>
      </c>
      <c r="B525" s="104"/>
      <c r="C525" s="33"/>
      <c r="D525" s="111"/>
      <c r="E525" s="113"/>
      <c r="F525" s="180"/>
      <c r="G525" s="183"/>
      <c r="H525" s="69"/>
      <c r="I525" s="261"/>
      <c r="J525" s="262"/>
    </row>
    <row r="526" spans="1:10" ht="60" customHeight="1" x14ac:dyDescent="0.25">
      <c r="A526" s="1">
        <f t="shared" si="8"/>
        <v>514</v>
      </c>
      <c r="B526" s="104"/>
      <c r="C526" s="33"/>
      <c r="D526" s="111"/>
      <c r="E526" s="113"/>
      <c r="F526" s="180"/>
      <c r="G526" s="183"/>
      <c r="H526" s="69"/>
      <c r="I526" s="261"/>
      <c r="J526" s="262"/>
    </row>
    <row r="527" spans="1:10" ht="60" customHeight="1" x14ac:dyDescent="0.25">
      <c r="A527" s="1">
        <f t="shared" si="8"/>
        <v>515</v>
      </c>
      <c r="B527" s="104"/>
      <c r="C527" s="33"/>
      <c r="D527" s="111"/>
      <c r="E527" s="113"/>
      <c r="F527" s="180"/>
      <c r="G527" s="183"/>
      <c r="H527" s="69"/>
      <c r="I527" s="261"/>
      <c r="J527" s="262"/>
    </row>
    <row r="528" spans="1:10" ht="60" customHeight="1" x14ac:dyDescent="0.25">
      <c r="A528" s="1">
        <f t="shared" si="8"/>
        <v>516</v>
      </c>
      <c r="B528" s="104"/>
      <c r="C528" s="33"/>
      <c r="D528" s="111"/>
      <c r="E528" s="113"/>
      <c r="F528" s="180"/>
      <c r="G528" s="183"/>
      <c r="H528" s="69"/>
      <c r="I528" s="261"/>
      <c r="J528" s="262"/>
    </row>
    <row r="529" spans="1:10" ht="60" customHeight="1" x14ac:dyDescent="0.25">
      <c r="A529" s="1">
        <f t="shared" si="8"/>
        <v>517</v>
      </c>
      <c r="B529" s="104"/>
      <c r="C529" s="33"/>
      <c r="D529" s="111"/>
      <c r="E529" s="113"/>
      <c r="F529" s="180"/>
      <c r="G529" s="183"/>
      <c r="H529" s="69"/>
      <c r="I529" s="261"/>
      <c r="J529" s="262"/>
    </row>
    <row r="530" spans="1:10" ht="60" customHeight="1" x14ac:dyDescent="0.25">
      <c r="A530" s="1">
        <f t="shared" si="8"/>
        <v>518</v>
      </c>
      <c r="B530" s="104"/>
      <c r="C530" s="33"/>
      <c r="D530" s="111"/>
      <c r="E530" s="113"/>
      <c r="F530" s="180"/>
      <c r="G530" s="183"/>
      <c r="H530" s="69"/>
      <c r="I530" s="261"/>
      <c r="J530" s="262"/>
    </row>
    <row r="531" spans="1:10" ht="60" customHeight="1" x14ac:dyDescent="0.25">
      <c r="A531" s="1">
        <f t="shared" si="8"/>
        <v>519</v>
      </c>
      <c r="B531" s="104"/>
      <c r="C531" s="33"/>
      <c r="D531" s="111"/>
      <c r="E531" s="113"/>
      <c r="F531" s="181"/>
      <c r="G531" s="183"/>
      <c r="H531" s="69"/>
      <c r="I531" s="261"/>
      <c r="J531" s="262"/>
    </row>
    <row r="532" spans="1:10" ht="60" customHeight="1" x14ac:dyDescent="0.25">
      <c r="A532" s="1">
        <f t="shared" si="8"/>
        <v>520</v>
      </c>
      <c r="B532" s="104"/>
      <c r="C532" s="33"/>
      <c r="D532" s="111"/>
      <c r="E532" s="113"/>
      <c r="F532" s="181"/>
      <c r="G532" s="183"/>
      <c r="H532" s="69"/>
      <c r="I532" s="261"/>
      <c r="J532" s="262"/>
    </row>
    <row r="533" spans="1:10" ht="60" customHeight="1" x14ac:dyDescent="0.25">
      <c r="A533" s="1">
        <f t="shared" si="8"/>
        <v>521</v>
      </c>
      <c r="B533" s="104"/>
      <c r="C533" s="33"/>
      <c r="D533" s="111"/>
      <c r="E533" s="113"/>
      <c r="F533" s="180"/>
      <c r="G533" s="183"/>
      <c r="H533" s="69"/>
      <c r="I533" s="261"/>
      <c r="J533" s="262"/>
    </row>
    <row r="534" spans="1:10" ht="60" customHeight="1" x14ac:dyDescent="0.25">
      <c r="A534" s="1">
        <f t="shared" si="8"/>
        <v>522</v>
      </c>
      <c r="B534" s="104"/>
      <c r="C534" s="33"/>
      <c r="D534" s="111"/>
      <c r="E534" s="113"/>
      <c r="F534" s="180"/>
      <c r="G534" s="183"/>
      <c r="H534" s="69"/>
      <c r="I534" s="261"/>
      <c r="J534" s="262"/>
    </row>
    <row r="535" spans="1:10" ht="60" customHeight="1" x14ac:dyDescent="0.25">
      <c r="A535" s="1">
        <f t="shared" si="8"/>
        <v>523</v>
      </c>
      <c r="B535" s="104"/>
      <c r="C535" s="33"/>
      <c r="D535" s="111"/>
      <c r="E535" s="113"/>
      <c r="F535" s="180"/>
      <c r="G535" s="183"/>
      <c r="H535" s="69"/>
      <c r="I535" s="261"/>
      <c r="J535" s="262"/>
    </row>
    <row r="536" spans="1:10" ht="60" customHeight="1" x14ac:dyDescent="0.25">
      <c r="A536" s="1">
        <f t="shared" si="8"/>
        <v>524</v>
      </c>
      <c r="B536" s="104"/>
      <c r="C536" s="33"/>
      <c r="D536" s="111"/>
      <c r="E536" s="113"/>
      <c r="F536" s="180"/>
      <c r="G536" s="183"/>
      <c r="H536" s="69"/>
      <c r="I536" s="261"/>
      <c r="J536" s="262"/>
    </row>
    <row r="537" spans="1:10" ht="60" customHeight="1" x14ac:dyDescent="0.25">
      <c r="A537" s="1">
        <f t="shared" si="8"/>
        <v>525</v>
      </c>
      <c r="B537" s="104"/>
      <c r="C537" s="33"/>
      <c r="D537" s="111"/>
      <c r="E537" s="113"/>
      <c r="F537" s="180"/>
      <c r="G537" s="183"/>
      <c r="H537" s="69"/>
      <c r="I537" s="261"/>
      <c r="J537" s="262"/>
    </row>
    <row r="538" spans="1:10" ht="60" customHeight="1" x14ac:dyDescent="0.25">
      <c r="A538" s="1">
        <f t="shared" si="8"/>
        <v>526</v>
      </c>
      <c r="B538" s="104"/>
      <c r="C538" s="33"/>
      <c r="D538" s="111"/>
      <c r="E538" s="113"/>
      <c r="F538" s="180"/>
      <c r="G538" s="183"/>
      <c r="H538" s="69"/>
      <c r="I538" s="261"/>
      <c r="J538" s="262"/>
    </row>
    <row r="539" spans="1:10" ht="60" customHeight="1" x14ac:dyDescent="0.25">
      <c r="A539" s="1">
        <f t="shared" si="8"/>
        <v>527</v>
      </c>
      <c r="B539" s="104"/>
      <c r="C539" s="33"/>
      <c r="D539" s="111"/>
      <c r="E539" s="113"/>
      <c r="F539" s="180"/>
      <c r="G539" s="183"/>
      <c r="H539" s="69"/>
      <c r="I539" s="261"/>
      <c r="J539" s="262"/>
    </row>
    <row r="540" spans="1:10" ht="60" customHeight="1" x14ac:dyDescent="0.25">
      <c r="A540" s="1">
        <f t="shared" si="8"/>
        <v>528</v>
      </c>
      <c r="B540" s="104"/>
      <c r="C540" s="33"/>
      <c r="D540" s="111"/>
      <c r="E540" s="113"/>
      <c r="F540" s="180"/>
      <c r="G540" s="183"/>
      <c r="H540" s="69"/>
      <c r="I540" s="261"/>
      <c r="J540" s="262"/>
    </row>
    <row r="541" spans="1:10" ht="60" customHeight="1" x14ac:dyDescent="0.25">
      <c r="A541" s="1">
        <f t="shared" si="8"/>
        <v>529</v>
      </c>
      <c r="B541" s="104"/>
      <c r="C541" s="33"/>
      <c r="D541" s="111"/>
      <c r="E541" s="113"/>
      <c r="F541" s="181"/>
      <c r="G541" s="183"/>
      <c r="H541" s="69"/>
      <c r="I541" s="261"/>
      <c r="J541" s="262"/>
    </row>
    <row r="542" spans="1:10" ht="60" customHeight="1" x14ac:dyDescent="0.25">
      <c r="A542" s="1">
        <f t="shared" si="8"/>
        <v>530</v>
      </c>
      <c r="B542" s="104"/>
      <c r="C542" s="33"/>
      <c r="D542" s="111"/>
      <c r="E542" s="113"/>
      <c r="F542" s="181"/>
      <c r="G542" s="183"/>
      <c r="H542" s="69"/>
      <c r="I542" s="261"/>
      <c r="J542" s="262"/>
    </row>
    <row r="543" spans="1:10" ht="60" customHeight="1" x14ac:dyDescent="0.25">
      <c r="A543" s="1">
        <f t="shared" si="8"/>
        <v>531</v>
      </c>
      <c r="B543" s="104"/>
      <c r="C543" s="33"/>
      <c r="D543" s="111"/>
      <c r="E543" s="113"/>
      <c r="F543" s="180"/>
      <c r="G543" s="183"/>
      <c r="H543" s="69"/>
      <c r="I543" s="261"/>
      <c r="J543" s="262"/>
    </row>
    <row r="544" spans="1:10" ht="60" customHeight="1" x14ac:dyDescent="0.25">
      <c r="A544" s="1">
        <f t="shared" si="8"/>
        <v>532</v>
      </c>
      <c r="B544" s="104"/>
      <c r="C544" s="33"/>
      <c r="D544" s="111"/>
      <c r="E544" s="113"/>
      <c r="F544" s="180"/>
      <c r="G544" s="183"/>
      <c r="H544" s="69"/>
      <c r="I544" s="261"/>
      <c r="J544" s="262"/>
    </row>
    <row r="545" spans="1:10" ht="60" customHeight="1" x14ac:dyDescent="0.25">
      <c r="A545" s="1">
        <f t="shared" si="8"/>
        <v>533</v>
      </c>
      <c r="B545" s="104"/>
      <c r="C545" s="33"/>
      <c r="D545" s="111"/>
      <c r="E545" s="113"/>
      <c r="F545" s="180"/>
      <c r="G545" s="183"/>
      <c r="H545" s="69"/>
      <c r="I545" s="261"/>
      <c r="J545" s="262"/>
    </row>
    <row r="546" spans="1:10" ht="60" customHeight="1" x14ac:dyDescent="0.25">
      <c r="A546" s="1">
        <f t="shared" si="8"/>
        <v>534</v>
      </c>
      <c r="B546" s="104"/>
      <c r="C546" s="33"/>
      <c r="D546" s="111"/>
      <c r="E546" s="113"/>
      <c r="F546" s="180"/>
      <c r="G546" s="183"/>
      <c r="H546" s="69"/>
      <c r="I546" s="261"/>
      <c r="J546" s="262"/>
    </row>
    <row r="547" spans="1:10" ht="60" customHeight="1" x14ac:dyDescent="0.25">
      <c r="A547" s="1">
        <f t="shared" si="8"/>
        <v>535</v>
      </c>
      <c r="B547" s="104"/>
      <c r="C547" s="33"/>
      <c r="D547" s="111"/>
      <c r="E547" s="113"/>
      <c r="F547" s="180"/>
      <c r="G547" s="183"/>
      <c r="H547" s="69"/>
      <c r="I547" s="261"/>
      <c r="J547" s="262"/>
    </row>
    <row r="548" spans="1:10" ht="60" customHeight="1" x14ac:dyDescent="0.25">
      <c r="A548" s="1">
        <f t="shared" si="8"/>
        <v>536</v>
      </c>
      <c r="B548" s="104"/>
      <c r="C548" s="33"/>
      <c r="D548" s="111"/>
      <c r="E548" s="113"/>
      <c r="F548" s="180"/>
      <c r="G548" s="183"/>
      <c r="H548" s="69"/>
      <c r="I548" s="261"/>
      <c r="J548" s="262"/>
    </row>
    <row r="549" spans="1:10" ht="60" customHeight="1" x14ac:dyDescent="0.25">
      <c r="A549" s="1">
        <f t="shared" si="8"/>
        <v>537</v>
      </c>
      <c r="B549" s="104"/>
      <c r="C549" s="33"/>
      <c r="D549" s="111"/>
      <c r="E549" s="113"/>
      <c r="F549" s="180"/>
      <c r="G549" s="183"/>
      <c r="H549" s="69"/>
      <c r="I549" s="261"/>
      <c r="J549" s="262"/>
    </row>
    <row r="550" spans="1:10" ht="60" customHeight="1" x14ac:dyDescent="0.25">
      <c r="A550" s="1">
        <f t="shared" si="8"/>
        <v>538</v>
      </c>
      <c r="B550" s="104"/>
      <c r="C550" s="33"/>
      <c r="D550" s="111"/>
      <c r="E550" s="113"/>
      <c r="F550" s="180"/>
      <c r="G550" s="183"/>
      <c r="H550" s="69"/>
      <c r="I550" s="261"/>
      <c r="J550" s="262"/>
    </row>
    <row r="551" spans="1:10" ht="60" customHeight="1" x14ac:dyDescent="0.25">
      <c r="A551" s="1">
        <f t="shared" si="8"/>
        <v>539</v>
      </c>
      <c r="B551" s="104"/>
      <c r="C551" s="33"/>
      <c r="D551" s="111"/>
      <c r="E551" s="113"/>
      <c r="F551" s="181"/>
      <c r="G551" s="183"/>
      <c r="H551" s="69"/>
      <c r="I551" s="261"/>
      <c r="J551" s="262"/>
    </row>
    <row r="552" spans="1:10" ht="60" customHeight="1" x14ac:dyDescent="0.25">
      <c r="A552" s="1">
        <f t="shared" si="8"/>
        <v>540</v>
      </c>
      <c r="B552" s="104"/>
      <c r="C552" s="33"/>
      <c r="D552" s="111"/>
      <c r="E552" s="113"/>
      <c r="F552" s="181"/>
      <c r="G552" s="183"/>
      <c r="H552" s="69"/>
      <c r="I552" s="261"/>
      <c r="J552" s="262"/>
    </row>
    <row r="553" spans="1:10" ht="60" customHeight="1" x14ac:dyDescent="0.25">
      <c r="A553" s="1">
        <f t="shared" si="8"/>
        <v>541</v>
      </c>
      <c r="B553" s="104"/>
      <c r="C553" s="33"/>
      <c r="D553" s="111"/>
      <c r="E553" s="113"/>
      <c r="F553" s="180"/>
      <c r="G553" s="183"/>
      <c r="H553" s="69"/>
      <c r="I553" s="261"/>
      <c r="J553" s="262"/>
    </row>
    <row r="554" spans="1:10" ht="60" customHeight="1" x14ac:dyDescent="0.25">
      <c r="A554" s="1">
        <f t="shared" si="8"/>
        <v>542</v>
      </c>
      <c r="B554" s="104"/>
      <c r="C554" s="33"/>
      <c r="D554" s="111"/>
      <c r="E554" s="113"/>
      <c r="F554" s="180"/>
      <c r="G554" s="183"/>
      <c r="H554" s="69"/>
      <c r="I554" s="261"/>
      <c r="J554" s="262"/>
    </row>
    <row r="555" spans="1:10" ht="60" customHeight="1" x14ac:dyDescent="0.25">
      <c r="A555" s="1">
        <f t="shared" si="8"/>
        <v>543</v>
      </c>
      <c r="B555" s="104"/>
      <c r="C555" s="33"/>
      <c r="D555" s="111"/>
      <c r="E555" s="113"/>
      <c r="F555" s="180"/>
      <c r="G555" s="183"/>
      <c r="H555" s="69"/>
      <c r="I555" s="261"/>
      <c r="J555" s="262"/>
    </row>
    <row r="556" spans="1:10" ht="60" customHeight="1" x14ac:dyDescent="0.25">
      <c r="A556" s="1">
        <f t="shared" si="8"/>
        <v>544</v>
      </c>
      <c r="B556" s="104"/>
      <c r="C556" s="33"/>
      <c r="D556" s="111"/>
      <c r="E556" s="113"/>
      <c r="F556" s="180"/>
      <c r="G556" s="183"/>
      <c r="H556" s="69"/>
      <c r="I556" s="261"/>
      <c r="J556" s="262"/>
    </row>
    <row r="557" spans="1:10" ht="60" customHeight="1" x14ac:dyDescent="0.25">
      <c r="A557" s="1">
        <f t="shared" si="8"/>
        <v>545</v>
      </c>
      <c r="B557" s="104"/>
      <c r="C557" s="33"/>
      <c r="D557" s="111"/>
      <c r="E557" s="113"/>
      <c r="F557" s="180"/>
      <c r="G557" s="183"/>
      <c r="H557" s="69"/>
      <c r="I557" s="261"/>
      <c r="J557" s="262"/>
    </row>
    <row r="558" spans="1:10" ht="60" customHeight="1" x14ac:dyDescent="0.25">
      <c r="A558" s="1">
        <f t="shared" si="8"/>
        <v>546</v>
      </c>
      <c r="B558" s="104"/>
      <c r="C558" s="33"/>
      <c r="D558" s="111"/>
      <c r="E558" s="113"/>
      <c r="F558" s="180"/>
      <c r="G558" s="183"/>
      <c r="H558" s="69"/>
      <c r="I558" s="261"/>
      <c r="J558" s="262"/>
    </row>
    <row r="559" spans="1:10" ht="60" customHeight="1" x14ac:dyDescent="0.25">
      <c r="A559" s="1">
        <f t="shared" si="8"/>
        <v>547</v>
      </c>
      <c r="B559" s="104"/>
      <c r="C559" s="33"/>
      <c r="D559" s="111"/>
      <c r="E559" s="113"/>
      <c r="F559" s="180"/>
      <c r="G559" s="183"/>
      <c r="H559" s="69"/>
      <c r="I559" s="261"/>
      <c r="J559" s="262"/>
    </row>
    <row r="560" spans="1:10" ht="60" customHeight="1" x14ac:dyDescent="0.25">
      <c r="A560" s="1">
        <f t="shared" si="8"/>
        <v>548</v>
      </c>
      <c r="B560" s="104"/>
      <c r="C560" s="33"/>
      <c r="D560" s="111"/>
      <c r="E560" s="113"/>
      <c r="F560" s="180"/>
      <c r="G560" s="183"/>
      <c r="H560" s="69"/>
      <c r="I560" s="261"/>
      <c r="J560" s="262"/>
    </row>
    <row r="561" spans="1:10" ht="60" customHeight="1" x14ac:dyDescent="0.25">
      <c r="A561" s="1">
        <f t="shared" si="8"/>
        <v>549</v>
      </c>
      <c r="B561" s="104"/>
      <c r="C561" s="33"/>
      <c r="D561" s="111"/>
      <c r="E561" s="113"/>
      <c r="F561" s="181"/>
      <c r="G561" s="183"/>
      <c r="H561" s="69"/>
      <c r="I561" s="261"/>
      <c r="J561" s="262"/>
    </row>
    <row r="562" spans="1:10" ht="60" customHeight="1" x14ac:dyDescent="0.25">
      <c r="A562" s="1">
        <f t="shared" si="8"/>
        <v>550</v>
      </c>
      <c r="B562" s="104"/>
      <c r="C562" s="33"/>
      <c r="D562" s="111"/>
      <c r="E562" s="113"/>
      <c r="F562" s="181"/>
      <c r="G562" s="183"/>
      <c r="H562" s="69"/>
      <c r="I562" s="261"/>
      <c r="J562" s="262"/>
    </row>
    <row r="563" spans="1:10" ht="60" customHeight="1" x14ac:dyDescent="0.25">
      <c r="A563" s="1">
        <f t="shared" si="8"/>
        <v>551</v>
      </c>
      <c r="B563" s="104"/>
      <c r="C563" s="33"/>
      <c r="D563" s="111"/>
      <c r="E563" s="113"/>
      <c r="F563" s="180"/>
      <c r="G563" s="183"/>
      <c r="H563" s="69"/>
      <c r="I563" s="261"/>
      <c r="J563" s="262"/>
    </row>
    <row r="564" spans="1:10" ht="60" customHeight="1" x14ac:dyDescent="0.25">
      <c r="A564" s="1">
        <f t="shared" si="8"/>
        <v>552</v>
      </c>
      <c r="B564" s="104"/>
      <c r="C564" s="33"/>
      <c r="D564" s="111"/>
      <c r="E564" s="113"/>
      <c r="F564" s="180"/>
      <c r="G564" s="183"/>
      <c r="H564" s="69"/>
      <c r="I564" s="261"/>
      <c r="J564" s="262"/>
    </row>
    <row r="565" spans="1:10" ht="60" customHeight="1" x14ac:dyDescent="0.25">
      <c r="A565" s="1">
        <f t="shared" si="8"/>
        <v>553</v>
      </c>
      <c r="B565" s="104"/>
      <c r="C565" s="33"/>
      <c r="D565" s="111"/>
      <c r="E565" s="113"/>
      <c r="F565" s="180"/>
      <c r="G565" s="183"/>
      <c r="H565" s="69"/>
      <c r="I565" s="261"/>
      <c r="J565" s="262"/>
    </row>
    <row r="566" spans="1:10" ht="60" customHeight="1" x14ac:dyDescent="0.25">
      <c r="A566" s="1">
        <f t="shared" si="8"/>
        <v>554</v>
      </c>
      <c r="B566" s="104"/>
      <c r="C566" s="33"/>
      <c r="D566" s="111"/>
      <c r="E566" s="113"/>
      <c r="F566" s="180"/>
      <c r="G566" s="183"/>
      <c r="H566" s="69"/>
      <c r="I566" s="261"/>
      <c r="J566" s="262"/>
    </row>
    <row r="567" spans="1:10" ht="60" customHeight="1" x14ac:dyDescent="0.25">
      <c r="A567" s="1">
        <f t="shared" si="8"/>
        <v>555</v>
      </c>
      <c r="B567" s="104"/>
      <c r="C567" s="33"/>
      <c r="D567" s="111"/>
      <c r="E567" s="113"/>
      <c r="F567" s="180"/>
      <c r="G567" s="183"/>
      <c r="H567" s="69"/>
      <c r="I567" s="261"/>
      <c r="J567" s="262"/>
    </row>
    <row r="568" spans="1:10" ht="60" customHeight="1" x14ac:dyDescent="0.25">
      <c r="A568" s="1">
        <f t="shared" si="8"/>
        <v>556</v>
      </c>
      <c r="B568" s="104"/>
      <c r="C568" s="33"/>
      <c r="D568" s="111"/>
      <c r="E568" s="113"/>
      <c r="F568" s="180"/>
      <c r="G568" s="183"/>
      <c r="H568" s="69"/>
      <c r="I568" s="261"/>
      <c r="J568" s="262"/>
    </row>
    <row r="569" spans="1:10" ht="60" customHeight="1" x14ac:dyDescent="0.25">
      <c r="A569" s="1">
        <f t="shared" si="8"/>
        <v>557</v>
      </c>
      <c r="B569" s="104"/>
      <c r="C569" s="33"/>
      <c r="D569" s="111"/>
      <c r="E569" s="113"/>
      <c r="F569" s="180"/>
      <c r="G569" s="183"/>
      <c r="H569" s="69"/>
      <c r="I569" s="261"/>
      <c r="J569" s="262"/>
    </row>
    <row r="570" spans="1:10" ht="60" customHeight="1" x14ac:dyDescent="0.25">
      <c r="A570" s="1">
        <f t="shared" si="8"/>
        <v>558</v>
      </c>
      <c r="B570" s="104"/>
      <c r="C570" s="33"/>
      <c r="D570" s="111"/>
      <c r="E570" s="113"/>
      <c r="F570" s="180"/>
      <c r="G570" s="183"/>
      <c r="H570" s="69"/>
      <c r="I570" s="261"/>
      <c r="J570" s="262"/>
    </row>
    <row r="571" spans="1:10" ht="60" customHeight="1" x14ac:dyDescent="0.25">
      <c r="A571" s="1">
        <f t="shared" si="8"/>
        <v>559</v>
      </c>
      <c r="B571" s="104"/>
      <c r="C571" s="33"/>
      <c r="D571" s="111"/>
      <c r="E571" s="113"/>
      <c r="F571" s="181"/>
      <c r="G571" s="183"/>
      <c r="H571" s="69"/>
      <c r="I571" s="261"/>
      <c r="J571" s="262"/>
    </row>
    <row r="572" spans="1:10" ht="60" customHeight="1" x14ac:dyDescent="0.25">
      <c r="A572" s="1">
        <f t="shared" si="8"/>
        <v>560</v>
      </c>
      <c r="B572" s="104"/>
      <c r="C572" s="33"/>
      <c r="D572" s="111"/>
      <c r="E572" s="113"/>
      <c r="F572" s="181"/>
      <c r="G572" s="183"/>
      <c r="H572" s="69"/>
      <c r="I572" s="261"/>
      <c r="J572" s="262"/>
    </row>
    <row r="573" spans="1:10" ht="60" customHeight="1" x14ac:dyDescent="0.25">
      <c r="A573" s="1">
        <f t="shared" si="8"/>
        <v>561</v>
      </c>
      <c r="B573" s="104"/>
      <c r="C573" s="33"/>
      <c r="D573" s="111"/>
      <c r="E573" s="113"/>
      <c r="F573" s="180"/>
      <c r="G573" s="183"/>
      <c r="H573" s="69"/>
      <c r="I573" s="261"/>
      <c r="J573" s="262"/>
    </row>
    <row r="574" spans="1:10" ht="60" customHeight="1" x14ac:dyDescent="0.25">
      <c r="A574" s="1">
        <f t="shared" si="8"/>
        <v>562</v>
      </c>
      <c r="B574" s="104"/>
      <c r="C574" s="33"/>
      <c r="D574" s="111"/>
      <c r="E574" s="113"/>
      <c r="F574" s="180"/>
      <c r="G574" s="183"/>
      <c r="H574" s="69"/>
      <c r="I574" s="261"/>
      <c r="J574" s="262"/>
    </row>
    <row r="575" spans="1:10" ht="60" customHeight="1" x14ac:dyDescent="0.25">
      <c r="A575" s="1">
        <f t="shared" si="8"/>
        <v>563</v>
      </c>
      <c r="B575" s="104"/>
      <c r="C575" s="33"/>
      <c r="D575" s="111"/>
      <c r="E575" s="113"/>
      <c r="F575" s="180"/>
      <c r="G575" s="183"/>
      <c r="H575" s="69"/>
      <c r="I575" s="261"/>
      <c r="J575" s="262"/>
    </row>
    <row r="576" spans="1:10" ht="60" customHeight="1" x14ac:dyDescent="0.25">
      <c r="A576" s="1">
        <f t="shared" si="8"/>
        <v>564</v>
      </c>
      <c r="B576" s="104"/>
      <c r="C576" s="33"/>
      <c r="D576" s="111"/>
      <c r="E576" s="113"/>
      <c r="F576" s="180"/>
      <c r="G576" s="183"/>
      <c r="H576" s="69"/>
      <c r="I576" s="261"/>
      <c r="J576" s="262"/>
    </row>
    <row r="577" spans="1:10" ht="60" customHeight="1" x14ac:dyDescent="0.25">
      <c r="A577" s="1">
        <f t="shared" si="8"/>
        <v>565</v>
      </c>
      <c r="B577" s="104"/>
      <c r="C577" s="33"/>
      <c r="D577" s="111"/>
      <c r="E577" s="113"/>
      <c r="F577" s="180"/>
      <c r="G577" s="183"/>
      <c r="H577" s="69"/>
      <c r="I577" s="261"/>
      <c r="J577" s="262"/>
    </row>
    <row r="578" spans="1:10" ht="60" customHeight="1" x14ac:dyDescent="0.25">
      <c r="A578" s="1">
        <f t="shared" ref="A578:A641" si="9">ROW(A566)</f>
        <v>566</v>
      </c>
      <c r="B578" s="104"/>
      <c r="C578" s="33"/>
      <c r="D578" s="111"/>
      <c r="E578" s="113"/>
      <c r="F578" s="180"/>
      <c r="G578" s="183"/>
      <c r="H578" s="69"/>
      <c r="I578" s="261"/>
      <c r="J578" s="262"/>
    </row>
    <row r="579" spans="1:10" ht="60" customHeight="1" x14ac:dyDescent="0.25">
      <c r="A579" s="1">
        <f t="shared" si="9"/>
        <v>567</v>
      </c>
      <c r="B579" s="104"/>
      <c r="C579" s="33"/>
      <c r="D579" s="111"/>
      <c r="E579" s="113"/>
      <c r="F579" s="180"/>
      <c r="G579" s="183"/>
      <c r="H579" s="69"/>
      <c r="I579" s="261"/>
      <c r="J579" s="262"/>
    </row>
    <row r="580" spans="1:10" ht="60" customHeight="1" x14ac:dyDescent="0.25">
      <c r="A580" s="1">
        <f t="shared" si="9"/>
        <v>568</v>
      </c>
      <c r="B580" s="104"/>
      <c r="C580" s="33"/>
      <c r="D580" s="111"/>
      <c r="E580" s="113"/>
      <c r="F580" s="180"/>
      <c r="G580" s="183"/>
      <c r="H580" s="69"/>
      <c r="I580" s="261"/>
      <c r="J580" s="262"/>
    </row>
    <row r="581" spans="1:10" ht="60" customHeight="1" x14ac:dyDescent="0.25">
      <c r="A581" s="1">
        <f t="shared" si="9"/>
        <v>569</v>
      </c>
      <c r="B581" s="104"/>
      <c r="C581" s="33"/>
      <c r="D581" s="111"/>
      <c r="E581" s="113"/>
      <c r="F581" s="181"/>
      <c r="G581" s="183"/>
      <c r="H581" s="69"/>
      <c r="I581" s="261"/>
      <c r="J581" s="262"/>
    </row>
    <row r="582" spans="1:10" ht="60" customHeight="1" x14ac:dyDescent="0.25">
      <c r="A582" s="1">
        <f t="shared" si="9"/>
        <v>570</v>
      </c>
      <c r="B582" s="104"/>
      <c r="C582" s="33"/>
      <c r="D582" s="111"/>
      <c r="E582" s="113"/>
      <c r="F582" s="181"/>
      <c r="G582" s="183"/>
      <c r="H582" s="69"/>
      <c r="I582" s="261"/>
      <c r="J582" s="262"/>
    </row>
    <row r="583" spans="1:10" ht="60" customHeight="1" x14ac:dyDescent="0.25">
      <c r="A583" s="1">
        <f t="shared" si="9"/>
        <v>571</v>
      </c>
      <c r="B583" s="104"/>
      <c r="C583" s="33"/>
      <c r="D583" s="111"/>
      <c r="E583" s="113"/>
      <c r="F583" s="180"/>
      <c r="G583" s="183"/>
      <c r="H583" s="69"/>
      <c r="I583" s="261"/>
      <c r="J583" s="262"/>
    </row>
    <row r="584" spans="1:10" ht="60" customHeight="1" x14ac:dyDescent="0.25">
      <c r="A584" s="1">
        <f t="shared" si="9"/>
        <v>572</v>
      </c>
      <c r="B584" s="104"/>
      <c r="C584" s="33"/>
      <c r="D584" s="111"/>
      <c r="E584" s="113"/>
      <c r="F584" s="180"/>
      <c r="G584" s="183"/>
      <c r="H584" s="69"/>
      <c r="I584" s="261"/>
      <c r="J584" s="262"/>
    </row>
    <row r="585" spans="1:10" ht="60" customHeight="1" x14ac:dyDescent="0.25">
      <c r="A585" s="1">
        <f t="shared" si="9"/>
        <v>573</v>
      </c>
      <c r="B585" s="104"/>
      <c r="C585" s="33"/>
      <c r="D585" s="111"/>
      <c r="E585" s="113"/>
      <c r="F585" s="180"/>
      <c r="G585" s="183"/>
      <c r="H585" s="69"/>
      <c r="I585" s="261"/>
      <c r="J585" s="262"/>
    </row>
    <row r="586" spans="1:10" ht="60" customHeight="1" x14ac:dyDescent="0.25">
      <c r="A586" s="1">
        <f t="shared" si="9"/>
        <v>574</v>
      </c>
      <c r="B586" s="104"/>
      <c r="C586" s="33"/>
      <c r="D586" s="111"/>
      <c r="E586" s="113"/>
      <c r="F586" s="180"/>
      <c r="G586" s="183"/>
      <c r="H586" s="69"/>
      <c r="I586" s="261"/>
      <c r="J586" s="262"/>
    </row>
    <row r="587" spans="1:10" ht="60" customHeight="1" x14ac:dyDescent="0.25">
      <c r="A587" s="1">
        <f t="shared" si="9"/>
        <v>575</v>
      </c>
      <c r="B587" s="104"/>
      <c r="C587" s="33"/>
      <c r="D587" s="111"/>
      <c r="E587" s="113"/>
      <c r="F587" s="180"/>
      <c r="G587" s="183"/>
      <c r="H587" s="69"/>
      <c r="I587" s="261"/>
      <c r="J587" s="262"/>
    </row>
    <row r="588" spans="1:10" ht="60" customHeight="1" x14ac:dyDescent="0.25">
      <c r="A588" s="1">
        <f t="shared" si="9"/>
        <v>576</v>
      </c>
      <c r="B588" s="104"/>
      <c r="C588" s="33"/>
      <c r="D588" s="111"/>
      <c r="E588" s="113"/>
      <c r="F588" s="180"/>
      <c r="G588" s="183"/>
      <c r="H588" s="69"/>
      <c r="I588" s="261"/>
      <c r="J588" s="262"/>
    </row>
    <row r="589" spans="1:10" ht="60" customHeight="1" x14ac:dyDescent="0.25">
      <c r="A589" s="1">
        <f t="shared" si="9"/>
        <v>577</v>
      </c>
      <c r="B589" s="104"/>
      <c r="C589" s="33"/>
      <c r="D589" s="111"/>
      <c r="E589" s="113"/>
      <c r="F589" s="180"/>
      <c r="G589" s="183"/>
      <c r="H589" s="69"/>
      <c r="I589" s="261"/>
      <c r="J589" s="262"/>
    </row>
    <row r="590" spans="1:10" ht="60" customHeight="1" x14ac:dyDescent="0.25">
      <c r="A590" s="1">
        <f t="shared" si="9"/>
        <v>578</v>
      </c>
      <c r="B590" s="104"/>
      <c r="C590" s="33"/>
      <c r="D590" s="111"/>
      <c r="E590" s="113"/>
      <c r="F590" s="180"/>
      <c r="G590" s="183"/>
      <c r="H590" s="69"/>
      <c r="I590" s="261"/>
      <c r="J590" s="262"/>
    </row>
    <row r="591" spans="1:10" ht="60" customHeight="1" x14ac:dyDescent="0.25">
      <c r="A591" s="1">
        <f t="shared" si="9"/>
        <v>579</v>
      </c>
      <c r="B591" s="104"/>
      <c r="C591" s="33"/>
      <c r="D591" s="111"/>
      <c r="E591" s="113"/>
      <c r="F591" s="181"/>
      <c r="G591" s="183"/>
      <c r="H591" s="69"/>
      <c r="I591" s="261"/>
      <c r="J591" s="262"/>
    </row>
    <row r="592" spans="1:10" ht="60" customHeight="1" x14ac:dyDescent="0.25">
      <c r="A592" s="1">
        <f t="shared" si="9"/>
        <v>580</v>
      </c>
      <c r="B592" s="104"/>
      <c r="C592" s="33"/>
      <c r="D592" s="111"/>
      <c r="E592" s="113"/>
      <c r="F592" s="181"/>
      <c r="G592" s="183"/>
      <c r="H592" s="69"/>
      <c r="I592" s="261"/>
      <c r="J592" s="262"/>
    </row>
    <row r="593" spans="1:10" ht="60" customHeight="1" x14ac:dyDescent="0.25">
      <c r="A593" s="1">
        <f t="shared" si="9"/>
        <v>581</v>
      </c>
      <c r="B593" s="104"/>
      <c r="C593" s="33"/>
      <c r="D593" s="111"/>
      <c r="E593" s="113"/>
      <c r="F593" s="180"/>
      <c r="G593" s="183"/>
      <c r="H593" s="69"/>
      <c r="I593" s="261"/>
      <c r="J593" s="262"/>
    </row>
    <row r="594" spans="1:10" ht="60" customHeight="1" x14ac:dyDescent="0.25">
      <c r="A594" s="1">
        <f t="shared" si="9"/>
        <v>582</v>
      </c>
      <c r="B594" s="104"/>
      <c r="C594" s="33"/>
      <c r="D594" s="111"/>
      <c r="E594" s="113"/>
      <c r="F594" s="180"/>
      <c r="G594" s="183"/>
      <c r="H594" s="69"/>
      <c r="I594" s="261"/>
      <c r="J594" s="262"/>
    </row>
    <row r="595" spans="1:10" ht="60" customHeight="1" x14ac:dyDescent="0.25">
      <c r="A595" s="1">
        <f t="shared" si="9"/>
        <v>583</v>
      </c>
      <c r="B595" s="104"/>
      <c r="C595" s="33"/>
      <c r="D595" s="111"/>
      <c r="E595" s="113"/>
      <c r="F595" s="180"/>
      <c r="G595" s="183"/>
      <c r="H595" s="69"/>
      <c r="I595" s="261"/>
      <c r="J595" s="262"/>
    </row>
    <row r="596" spans="1:10" ht="60" customHeight="1" x14ac:dyDescent="0.25">
      <c r="A596" s="1">
        <f t="shared" si="9"/>
        <v>584</v>
      </c>
      <c r="B596" s="104"/>
      <c r="C596" s="33"/>
      <c r="D596" s="111"/>
      <c r="E596" s="113"/>
      <c r="F596" s="180"/>
      <c r="G596" s="183"/>
      <c r="H596" s="69"/>
      <c r="I596" s="261"/>
      <c r="J596" s="262"/>
    </row>
    <row r="597" spans="1:10" ht="60" customHeight="1" x14ac:dyDescent="0.25">
      <c r="A597" s="1">
        <f t="shared" si="9"/>
        <v>585</v>
      </c>
      <c r="B597" s="104"/>
      <c r="C597" s="33"/>
      <c r="D597" s="111"/>
      <c r="E597" s="113"/>
      <c r="F597" s="180"/>
      <c r="G597" s="183"/>
      <c r="H597" s="69"/>
      <c r="I597" s="261"/>
      <c r="J597" s="262"/>
    </row>
    <row r="598" spans="1:10" ht="60" customHeight="1" x14ac:dyDescent="0.25">
      <c r="A598" s="1">
        <f t="shared" si="9"/>
        <v>586</v>
      </c>
      <c r="B598" s="104"/>
      <c r="C598" s="33"/>
      <c r="D598" s="111"/>
      <c r="E598" s="113"/>
      <c r="F598" s="180"/>
      <c r="G598" s="183"/>
      <c r="H598" s="69"/>
      <c r="I598" s="261"/>
      <c r="J598" s="262"/>
    </row>
    <row r="599" spans="1:10" ht="60" customHeight="1" x14ac:dyDescent="0.25">
      <c r="A599" s="1">
        <f t="shared" si="9"/>
        <v>587</v>
      </c>
      <c r="B599" s="104"/>
      <c r="C599" s="33"/>
      <c r="D599" s="111"/>
      <c r="E599" s="113"/>
      <c r="F599" s="180"/>
      <c r="G599" s="183"/>
      <c r="H599" s="69"/>
      <c r="I599" s="261"/>
      <c r="J599" s="262"/>
    </row>
    <row r="600" spans="1:10" ht="60" customHeight="1" x14ac:dyDescent="0.25">
      <c r="A600" s="1">
        <f t="shared" si="9"/>
        <v>588</v>
      </c>
      <c r="B600" s="104"/>
      <c r="C600" s="33"/>
      <c r="D600" s="111"/>
      <c r="E600" s="113"/>
      <c r="F600" s="180"/>
      <c r="G600" s="183"/>
      <c r="H600" s="69"/>
      <c r="I600" s="261"/>
      <c r="J600" s="262"/>
    </row>
    <row r="601" spans="1:10" ht="60" customHeight="1" x14ac:dyDescent="0.25">
      <c r="A601" s="1">
        <f t="shared" si="9"/>
        <v>589</v>
      </c>
      <c r="B601" s="104"/>
      <c r="C601" s="33"/>
      <c r="D601" s="111"/>
      <c r="E601" s="113"/>
      <c r="F601" s="181"/>
      <c r="G601" s="183"/>
      <c r="H601" s="69"/>
      <c r="I601" s="261"/>
      <c r="J601" s="262"/>
    </row>
    <row r="602" spans="1:10" ht="60" customHeight="1" x14ac:dyDescent="0.25">
      <c r="A602" s="1">
        <f t="shared" si="9"/>
        <v>590</v>
      </c>
      <c r="B602" s="104"/>
      <c r="C602" s="33"/>
      <c r="D602" s="111"/>
      <c r="E602" s="113"/>
      <c r="F602" s="181"/>
      <c r="G602" s="183"/>
      <c r="H602" s="69"/>
      <c r="I602" s="261"/>
      <c r="J602" s="262"/>
    </row>
    <row r="603" spans="1:10" ht="60" customHeight="1" x14ac:dyDescent="0.25">
      <c r="A603" s="1">
        <f t="shared" si="9"/>
        <v>591</v>
      </c>
      <c r="B603" s="104"/>
      <c r="C603" s="33"/>
      <c r="D603" s="111"/>
      <c r="E603" s="113"/>
      <c r="F603" s="180"/>
      <c r="G603" s="183"/>
      <c r="H603" s="69"/>
      <c r="I603" s="261"/>
      <c r="J603" s="262"/>
    </row>
    <row r="604" spans="1:10" ht="60" customHeight="1" x14ac:dyDescent="0.25">
      <c r="A604" s="1">
        <f t="shared" si="9"/>
        <v>592</v>
      </c>
      <c r="B604" s="104"/>
      <c r="C604" s="33"/>
      <c r="D604" s="111"/>
      <c r="E604" s="113"/>
      <c r="F604" s="180"/>
      <c r="G604" s="183"/>
      <c r="H604" s="69"/>
      <c r="I604" s="261"/>
      <c r="J604" s="262"/>
    </row>
    <row r="605" spans="1:10" ht="60" customHeight="1" x14ac:dyDescent="0.25">
      <c r="A605" s="1">
        <f t="shared" si="9"/>
        <v>593</v>
      </c>
      <c r="B605" s="104"/>
      <c r="C605" s="33"/>
      <c r="D605" s="111"/>
      <c r="E605" s="113"/>
      <c r="F605" s="180"/>
      <c r="G605" s="183"/>
      <c r="H605" s="69"/>
      <c r="I605" s="261"/>
      <c r="J605" s="262"/>
    </row>
    <row r="606" spans="1:10" ht="60" customHeight="1" x14ac:dyDescent="0.25">
      <c r="A606" s="1">
        <f t="shared" si="9"/>
        <v>594</v>
      </c>
      <c r="B606" s="104"/>
      <c r="C606" s="33"/>
      <c r="D606" s="111"/>
      <c r="E606" s="113"/>
      <c r="F606" s="180"/>
      <c r="G606" s="183"/>
      <c r="H606" s="69"/>
      <c r="I606" s="261"/>
      <c r="J606" s="262"/>
    </row>
    <row r="607" spans="1:10" ht="60" customHeight="1" x14ac:dyDescent="0.25">
      <c r="A607" s="1">
        <f t="shared" si="9"/>
        <v>595</v>
      </c>
      <c r="B607" s="104"/>
      <c r="C607" s="33"/>
      <c r="D607" s="111"/>
      <c r="E607" s="113"/>
      <c r="F607" s="180"/>
      <c r="G607" s="183"/>
      <c r="H607" s="69"/>
      <c r="I607" s="261"/>
      <c r="J607" s="262"/>
    </row>
    <row r="608" spans="1:10" ht="60" customHeight="1" x14ac:dyDescent="0.25">
      <c r="A608" s="1">
        <f t="shared" si="9"/>
        <v>596</v>
      </c>
      <c r="B608" s="104"/>
      <c r="C608" s="33"/>
      <c r="D608" s="111"/>
      <c r="E608" s="113"/>
      <c r="F608" s="180"/>
      <c r="G608" s="183"/>
      <c r="H608" s="69"/>
      <c r="I608" s="261"/>
      <c r="J608" s="262"/>
    </row>
    <row r="609" spans="1:10" ht="60" customHeight="1" x14ac:dyDescent="0.25">
      <c r="A609" s="1">
        <f t="shared" si="9"/>
        <v>597</v>
      </c>
      <c r="B609" s="104"/>
      <c r="C609" s="33"/>
      <c r="D609" s="111"/>
      <c r="E609" s="113"/>
      <c r="F609" s="180"/>
      <c r="G609" s="183"/>
      <c r="H609" s="69"/>
      <c r="I609" s="261"/>
      <c r="J609" s="262"/>
    </row>
    <row r="610" spans="1:10" ht="60" customHeight="1" x14ac:dyDescent="0.25">
      <c r="A610" s="1">
        <f t="shared" si="9"/>
        <v>598</v>
      </c>
      <c r="B610" s="104"/>
      <c r="C610" s="33"/>
      <c r="D610" s="111"/>
      <c r="E610" s="113"/>
      <c r="F610" s="180"/>
      <c r="G610" s="183"/>
      <c r="H610" s="69"/>
      <c r="I610" s="261"/>
      <c r="J610" s="262"/>
    </row>
    <row r="611" spans="1:10" ht="60" customHeight="1" x14ac:dyDescent="0.25">
      <c r="A611" s="1">
        <f t="shared" si="9"/>
        <v>599</v>
      </c>
      <c r="B611" s="104"/>
      <c r="C611" s="33"/>
      <c r="D611" s="111"/>
      <c r="E611" s="113"/>
      <c r="F611" s="181"/>
      <c r="G611" s="183"/>
      <c r="H611" s="69"/>
      <c r="I611" s="261"/>
      <c r="J611" s="262"/>
    </row>
    <row r="612" spans="1:10" ht="60" customHeight="1" x14ac:dyDescent="0.25">
      <c r="A612" s="1">
        <f t="shared" si="9"/>
        <v>600</v>
      </c>
      <c r="B612" s="104"/>
      <c r="C612" s="33"/>
      <c r="D612" s="111"/>
      <c r="E612" s="113"/>
      <c r="F612" s="181"/>
      <c r="G612" s="183"/>
      <c r="H612" s="69"/>
      <c r="I612" s="261"/>
      <c r="J612" s="262"/>
    </row>
    <row r="613" spans="1:10" ht="60" customHeight="1" x14ac:dyDescent="0.25">
      <c r="A613" s="1">
        <f t="shared" si="9"/>
        <v>601</v>
      </c>
      <c r="B613" s="104"/>
      <c r="C613" s="33"/>
      <c r="D613" s="111"/>
      <c r="E613" s="113"/>
      <c r="F613" s="180"/>
      <c r="G613" s="183"/>
      <c r="H613" s="69"/>
      <c r="I613" s="261"/>
      <c r="J613" s="262"/>
    </row>
    <row r="614" spans="1:10" ht="60" customHeight="1" x14ac:dyDescent="0.25">
      <c r="A614" s="1">
        <f t="shared" si="9"/>
        <v>602</v>
      </c>
      <c r="B614" s="104"/>
      <c r="C614" s="33"/>
      <c r="D614" s="111"/>
      <c r="E614" s="113"/>
      <c r="F614" s="180"/>
      <c r="G614" s="183"/>
      <c r="H614" s="69"/>
      <c r="I614" s="261"/>
      <c r="J614" s="262"/>
    </row>
    <row r="615" spans="1:10" ht="60" customHeight="1" x14ac:dyDescent="0.25">
      <c r="A615" s="1">
        <f t="shared" si="9"/>
        <v>603</v>
      </c>
      <c r="B615" s="104"/>
      <c r="C615" s="33"/>
      <c r="D615" s="111"/>
      <c r="E615" s="113"/>
      <c r="F615" s="180"/>
      <c r="G615" s="183"/>
      <c r="H615" s="69"/>
      <c r="I615" s="261"/>
      <c r="J615" s="262"/>
    </row>
    <row r="616" spans="1:10" ht="60" customHeight="1" x14ac:dyDescent="0.25">
      <c r="A616" s="1">
        <f t="shared" si="9"/>
        <v>604</v>
      </c>
      <c r="B616" s="104"/>
      <c r="C616" s="33"/>
      <c r="D616" s="111"/>
      <c r="E616" s="113"/>
      <c r="F616" s="180"/>
      <c r="G616" s="183"/>
      <c r="H616" s="69"/>
      <c r="I616" s="261"/>
      <c r="J616" s="262"/>
    </row>
    <row r="617" spans="1:10" ht="60" customHeight="1" x14ac:dyDescent="0.25">
      <c r="A617" s="1">
        <f t="shared" si="9"/>
        <v>605</v>
      </c>
      <c r="B617" s="104"/>
      <c r="C617" s="33"/>
      <c r="D617" s="111"/>
      <c r="E617" s="113"/>
      <c r="F617" s="180"/>
      <c r="G617" s="183"/>
      <c r="H617" s="69"/>
      <c r="I617" s="261"/>
      <c r="J617" s="262"/>
    </row>
    <row r="618" spans="1:10" ht="60" customHeight="1" x14ac:dyDescent="0.25">
      <c r="A618" s="1">
        <f t="shared" si="9"/>
        <v>606</v>
      </c>
      <c r="B618" s="104"/>
      <c r="C618" s="33"/>
      <c r="D618" s="111"/>
      <c r="E618" s="113"/>
      <c r="F618" s="180"/>
      <c r="G618" s="183"/>
      <c r="H618" s="69"/>
      <c r="I618" s="261"/>
      <c r="J618" s="262"/>
    </row>
    <row r="619" spans="1:10" ht="60" customHeight="1" x14ac:dyDescent="0.25">
      <c r="A619" s="1">
        <f t="shared" si="9"/>
        <v>607</v>
      </c>
      <c r="B619" s="104"/>
      <c r="C619" s="33"/>
      <c r="D619" s="111"/>
      <c r="E619" s="113"/>
      <c r="F619" s="180"/>
      <c r="G619" s="183"/>
      <c r="H619" s="69"/>
      <c r="I619" s="261"/>
      <c r="J619" s="262"/>
    </row>
    <row r="620" spans="1:10" ht="60" customHeight="1" x14ac:dyDescent="0.25">
      <c r="A620" s="1">
        <f t="shared" si="9"/>
        <v>608</v>
      </c>
      <c r="B620" s="104"/>
      <c r="C620" s="33"/>
      <c r="D620" s="111"/>
      <c r="E620" s="113"/>
      <c r="F620" s="180"/>
      <c r="G620" s="183"/>
      <c r="H620" s="69"/>
      <c r="I620" s="261"/>
      <c r="J620" s="262"/>
    </row>
    <row r="621" spans="1:10" ht="60" customHeight="1" x14ac:dyDescent="0.25">
      <c r="A621" s="1">
        <f t="shared" si="9"/>
        <v>609</v>
      </c>
      <c r="B621" s="104"/>
      <c r="C621" s="33"/>
      <c r="D621" s="111"/>
      <c r="E621" s="113"/>
      <c r="F621" s="181"/>
      <c r="G621" s="183"/>
      <c r="H621" s="69"/>
      <c r="I621" s="261"/>
      <c r="J621" s="262"/>
    </row>
    <row r="622" spans="1:10" ht="60" customHeight="1" x14ac:dyDescent="0.25">
      <c r="A622" s="1">
        <f t="shared" si="9"/>
        <v>610</v>
      </c>
      <c r="B622" s="104"/>
      <c r="C622" s="33"/>
      <c r="D622" s="111"/>
      <c r="E622" s="113"/>
      <c r="F622" s="181"/>
      <c r="G622" s="183"/>
      <c r="H622" s="69"/>
      <c r="I622" s="261"/>
      <c r="J622" s="262"/>
    </row>
    <row r="623" spans="1:10" ht="60" customHeight="1" x14ac:dyDescent="0.25">
      <c r="A623" s="1">
        <f t="shared" si="9"/>
        <v>611</v>
      </c>
      <c r="B623" s="104"/>
      <c r="C623" s="33"/>
      <c r="D623" s="111"/>
      <c r="E623" s="113"/>
      <c r="F623" s="180"/>
      <c r="G623" s="183"/>
      <c r="H623" s="69"/>
      <c r="I623" s="261"/>
      <c r="J623" s="262"/>
    </row>
    <row r="624" spans="1:10" ht="60" customHeight="1" x14ac:dyDescent="0.25">
      <c r="A624" s="1">
        <f t="shared" si="9"/>
        <v>612</v>
      </c>
      <c r="B624" s="104"/>
      <c r="C624" s="33"/>
      <c r="D624" s="111"/>
      <c r="E624" s="113"/>
      <c r="F624" s="180"/>
      <c r="G624" s="183"/>
      <c r="H624" s="69"/>
      <c r="I624" s="261"/>
      <c r="J624" s="262"/>
    </row>
    <row r="625" spans="1:10" ht="60" customHeight="1" x14ac:dyDescent="0.25">
      <c r="A625" s="1">
        <f t="shared" si="9"/>
        <v>613</v>
      </c>
      <c r="B625" s="104"/>
      <c r="C625" s="33"/>
      <c r="D625" s="111"/>
      <c r="E625" s="113"/>
      <c r="F625" s="180"/>
      <c r="G625" s="183"/>
      <c r="H625" s="69"/>
      <c r="I625" s="261"/>
      <c r="J625" s="262"/>
    </row>
    <row r="626" spans="1:10" ht="60" customHeight="1" x14ac:dyDescent="0.25">
      <c r="A626" s="1">
        <f t="shared" si="9"/>
        <v>614</v>
      </c>
      <c r="B626" s="104"/>
      <c r="C626" s="33"/>
      <c r="D626" s="111"/>
      <c r="E626" s="113"/>
      <c r="F626" s="180"/>
      <c r="G626" s="183"/>
      <c r="H626" s="69"/>
      <c r="I626" s="261"/>
      <c r="J626" s="262"/>
    </row>
    <row r="627" spans="1:10" ht="60" customHeight="1" x14ac:dyDescent="0.25">
      <c r="A627" s="1">
        <f t="shared" si="9"/>
        <v>615</v>
      </c>
      <c r="B627" s="104"/>
      <c r="C627" s="33"/>
      <c r="D627" s="111"/>
      <c r="E627" s="113"/>
      <c r="F627" s="180"/>
      <c r="G627" s="183"/>
      <c r="H627" s="69"/>
      <c r="I627" s="261"/>
      <c r="J627" s="262"/>
    </row>
    <row r="628" spans="1:10" ht="60" customHeight="1" x14ac:dyDescent="0.25">
      <c r="A628" s="1">
        <f t="shared" si="9"/>
        <v>616</v>
      </c>
      <c r="B628" s="104"/>
      <c r="C628" s="33"/>
      <c r="D628" s="111"/>
      <c r="E628" s="113"/>
      <c r="F628" s="180"/>
      <c r="G628" s="183"/>
      <c r="H628" s="69"/>
      <c r="I628" s="261"/>
      <c r="J628" s="262"/>
    </row>
    <row r="629" spans="1:10" ht="60" customHeight="1" x14ac:dyDescent="0.25">
      <c r="A629" s="1">
        <f t="shared" si="9"/>
        <v>617</v>
      </c>
      <c r="B629" s="104"/>
      <c r="C629" s="33"/>
      <c r="D629" s="111"/>
      <c r="E629" s="113"/>
      <c r="F629" s="180"/>
      <c r="G629" s="183"/>
      <c r="H629" s="69"/>
      <c r="I629" s="261"/>
      <c r="J629" s="262"/>
    </row>
    <row r="630" spans="1:10" ht="60" customHeight="1" x14ac:dyDescent="0.25">
      <c r="A630" s="1">
        <f t="shared" si="9"/>
        <v>618</v>
      </c>
      <c r="B630" s="104"/>
      <c r="C630" s="33"/>
      <c r="D630" s="111"/>
      <c r="E630" s="113"/>
      <c r="F630" s="180"/>
      <c r="G630" s="183"/>
      <c r="H630" s="69"/>
      <c r="I630" s="261"/>
      <c r="J630" s="262"/>
    </row>
    <row r="631" spans="1:10" ht="60" customHeight="1" x14ac:dyDescent="0.25">
      <c r="A631" s="1">
        <f t="shared" si="9"/>
        <v>619</v>
      </c>
      <c r="B631" s="104"/>
      <c r="C631" s="33"/>
      <c r="D631" s="111"/>
      <c r="E631" s="113"/>
      <c r="F631" s="181"/>
      <c r="G631" s="183"/>
      <c r="H631" s="69"/>
      <c r="I631" s="261"/>
      <c r="J631" s="262"/>
    </row>
    <row r="632" spans="1:10" ht="60" customHeight="1" x14ac:dyDescent="0.25">
      <c r="A632" s="1">
        <f t="shared" si="9"/>
        <v>620</v>
      </c>
      <c r="B632" s="104"/>
      <c r="C632" s="33"/>
      <c r="D632" s="111"/>
      <c r="E632" s="113"/>
      <c r="F632" s="181"/>
      <c r="G632" s="183"/>
      <c r="H632" s="69"/>
      <c r="I632" s="261"/>
      <c r="J632" s="262"/>
    </row>
    <row r="633" spans="1:10" ht="60" customHeight="1" x14ac:dyDescent="0.25">
      <c r="A633" s="1">
        <f t="shared" si="9"/>
        <v>621</v>
      </c>
      <c r="B633" s="104"/>
      <c r="C633" s="33"/>
      <c r="D633" s="111"/>
      <c r="E633" s="113"/>
      <c r="F633" s="180"/>
      <c r="G633" s="183"/>
      <c r="H633" s="69"/>
      <c r="I633" s="261"/>
      <c r="J633" s="262"/>
    </row>
    <row r="634" spans="1:10" ht="60" customHeight="1" x14ac:dyDescent="0.25">
      <c r="A634" s="1">
        <f t="shared" si="9"/>
        <v>622</v>
      </c>
      <c r="B634" s="104"/>
      <c r="C634" s="33"/>
      <c r="D634" s="111"/>
      <c r="E634" s="113"/>
      <c r="F634" s="180"/>
      <c r="G634" s="183"/>
      <c r="H634" s="69"/>
      <c r="I634" s="261"/>
      <c r="J634" s="262"/>
    </row>
    <row r="635" spans="1:10" ht="60" customHeight="1" x14ac:dyDescent="0.25">
      <c r="A635" s="1">
        <f t="shared" si="9"/>
        <v>623</v>
      </c>
      <c r="B635" s="104"/>
      <c r="C635" s="33"/>
      <c r="D635" s="111"/>
      <c r="E635" s="113"/>
      <c r="F635" s="180"/>
      <c r="G635" s="183"/>
      <c r="H635" s="69"/>
      <c r="I635" s="261"/>
      <c r="J635" s="262"/>
    </row>
    <row r="636" spans="1:10" ht="60" customHeight="1" x14ac:dyDescent="0.25">
      <c r="A636" s="1">
        <f t="shared" si="9"/>
        <v>624</v>
      </c>
      <c r="B636" s="104"/>
      <c r="C636" s="33"/>
      <c r="D636" s="111"/>
      <c r="E636" s="113"/>
      <c r="F636" s="180"/>
      <c r="G636" s="183"/>
      <c r="H636" s="69"/>
      <c r="I636" s="261"/>
      <c r="J636" s="262"/>
    </row>
    <row r="637" spans="1:10" ht="60" customHeight="1" x14ac:dyDescent="0.25">
      <c r="A637" s="1">
        <f t="shared" si="9"/>
        <v>625</v>
      </c>
      <c r="B637" s="104"/>
      <c r="C637" s="33"/>
      <c r="D637" s="111"/>
      <c r="E637" s="113"/>
      <c r="F637" s="180"/>
      <c r="G637" s="183"/>
      <c r="H637" s="69"/>
      <c r="I637" s="261"/>
      <c r="J637" s="262"/>
    </row>
    <row r="638" spans="1:10" ht="60" customHeight="1" x14ac:dyDescent="0.25">
      <c r="A638" s="1">
        <f t="shared" si="9"/>
        <v>626</v>
      </c>
      <c r="B638" s="104"/>
      <c r="C638" s="33"/>
      <c r="D638" s="111"/>
      <c r="E638" s="113"/>
      <c r="F638" s="180"/>
      <c r="G638" s="183"/>
      <c r="H638" s="69"/>
      <c r="I638" s="261"/>
      <c r="J638" s="262"/>
    </row>
    <row r="639" spans="1:10" ht="60" customHeight="1" x14ac:dyDescent="0.25">
      <c r="A639" s="1">
        <f t="shared" si="9"/>
        <v>627</v>
      </c>
      <c r="B639" s="104"/>
      <c r="C639" s="33"/>
      <c r="D639" s="111"/>
      <c r="E639" s="113"/>
      <c r="F639" s="180"/>
      <c r="G639" s="183"/>
      <c r="H639" s="69"/>
      <c r="I639" s="261"/>
      <c r="J639" s="262"/>
    </row>
    <row r="640" spans="1:10" ht="60" customHeight="1" x14ac:dyDescent="0.25">
      <c r="A640" s="1">
        <f t="shared" si="9"/>
        <v>628</v>
      </c>
      <c r="B640" s="104"/>
      <c r="C640" s="33"/>
      <c r="D640" s="111"/>
      <c r="E640" s="113"/>
      <c r="F640" s="180"/>
      <c r="G640" s="183"/>
      <c r="H640" s="69"/>
      <c r="I640" s="261"/>
      <c r="J640" s="262"/>
    </row>
    <row r="641" spans="1:10" ht="60" customHeight="1" x14ac:dyDescent="0.25">
      <c r="A641" s="1">
        <f t="shared" si="9"/>
        <v>629</v>
      </c>
      <c r="B641" s="104"/>
      <c r="C641" s="33"/>
      <c r="D641" s="111"/>
      <c r="E641" s="113"/>
      <c r="F641" s="181"/>
      <c r="G641" s="183"/>
      <c r="H641" s="69"/>
      <c r="I641" s="261"/>
      <c r="J641" s="262"/>
    </row>
    <row r="642" spans="1:10" ht="60" customHeight="1" x14ac:dyDescent="0.25">
      <c r="A642" s="1">
        <f t="shared" ref="A642:A705" si="10">ROW(A630)</f>
        <v>630</v>
      </c>
      <c r="B642" s="104"/>
      <c r="C642" s="33"/>
      <c r="D642" s="111"/>
      <c r="E642" s="113"/>
      <c r="F642" s="181"/>
      <c r="G642" s="183"/>
      <c r="H642" s="69"/>
      <c r="I642" s="261"/>
      <c r="J642" s="262"/>
    </row>
    <row r="643" spans="1:10" ht="60" customHeight="1" x14ac:dyDescent="0.25">
      <c r="A643" s="1">
        <f t="shared" si="10"/>
        <v>631</v>
      </c>
      <c r="B643" s="104"/>
      <c r="C643" s="33"/>
      <c r="D643" s="111"/>
      <c r="E643" s="113"/>
      <c r="F643" s="180"/>
      <c r="G643" s="183"/>
      <c r="H643" s="69"/>
      <c r="I643" s="261"/>
      <c r="J643" s="262"/>
    </row>
    <row r="644" spans="1:10" ht="60" customHeight="1" x14ac:dyDescent="0.25">
      <c r="A644" s="1">
        <f t="shared" si="10"/>
        <v>632</v>
      </c>
      <c r="B644" s="104"/>
      <c r="C644" s="33"/>
      <c r="D644" s="111"/>
      <c r="E644" s="113"/>
      <c r="F644" s="180"/>
      <c r="G644" s="183"/>
      <c r="H644" s="69"/>
      <c r="I644" s="261"/>
      <c r="J644" s="262"/>
    </row>
    <row r="645" spans="1:10" ht="60" customHeight="1" x14ac:dyDescent="0.25">
      <c r="A645" s="1">
        <f t="shared" si="10"/>
        <v>633</v>
      </c>
      <c r="B645" s="104"/>
      <c r="C645" s="33"/>
      <c r="D645" s="111"/>
      <c r="E645" s="113"/>
      <c r="F645" s="180"/>
      <c r="G645" s="183"/>
      <c r="H645" s="69"/>
      <c r="I645" s="261"/>
      <c r="J645" s="262"/>
    </row>
    <row r="646" spans="1:10" ht="60" customHeight="1" x14ac:dyDescent="0.25">
      <c r="A646" s="1">
        <f t="shared" si="10"/>
        <v>634</v>
      </c>
      <c r="B646" s="104"/>
      <c r="C646" s="33"/>
      <c r="D646" s="111"/>
      <c r="E646" s="113"/>
      <c r="F646" s="180"/>
      <c r="G646" s="183"/>
      <c r="H646" s="69"/>
      <c r="I646" s="261"/>
      <c r="J646" s="262"/>
    </row>
    <row r="647" spans="1:10" ht="60" customHeight="1" x14ac:dyDescent="0.25">
      <c r="A647" s="1">
        <f t="shared" si="10"/>
        <v>635</v>
      </c>
      <c r="B647" s="104"/>
      <c r="C647" s="33"/>
      <c r="D647" s="111"/>
      <c r="E647" s="113"/>
      <c r="F647" s="180"/>
      <c r="G647" s="183"/>
      <c r="H647" s="69"/>
      <c r="I647" s="261"/>
      <c r="J647" s="262"/>
    </row>
    <row r="648" spans="1:10" ht="60" customHeight="1" x14ac:dyDescent="0.25">
      <c r="A648" s="1">
        <f t="shared" si="10"/>
        <v>636</v>
      </c>
      <c r="B648" s="104"/>
      <c r="C648" s="33"/>
      <c r="D648" s="111"/>
      <c r="E648" s="113"/>
      <c r="F648" s="180"/>
      <c r="G648" s="183"/>
      <c r="H648" s="69"/>
      <c r="I648" s="261"/>
      <c r="J648" s="262"/>
    </row>
    <row r="649" spans="1:10" ht="60" customHeight="1" x14ac:dyDescent="0.25">
      <c r="A649" s="1">
        <f t="shared" si="10"/>
        <v>637</v>
      </c>
      <c r="B649" s="104"/>
      <c r="C649" s="33"/>
      <c r="D649" s="111"/>
      <c r="E649" s="113"/>
      <c r="F649" s="180"/>
      <c r="G649" s="183"/>
      <c r="H649" s="69"/>
      <c r="I649" s="261"/>
      <c r="J649" s="262"/>
    </row>
    <row r="650" spans="1:10" ht="60" customHeight="1" x14ac:dyDescent="0.25">
      <c r="A650" s="1">
        <f t="shared" si="10"/>
        <v>638</v>
      </c>
      <c r="B650" s="104"/>
      <c r="C650" s="33"/>
      <c r="D650" s="111"/>
      <c r="E650" s="113"/>
      <c r="F650" s="180"/>
      <c r="G650" s="183"/>
      <c r="H650" s="69"/>
      <c r="I650" s="261"/>
      <c r="J650" s="262"/>
    </row>
    <row r="651" spans="1:10" ht="60" customHeight="1" x14ac:dyDescent="0.25">
      <c r="A651" s="1">
        <f t="shared" si="10"/>
        <v>639</v>
      </c>
      <c r="B651" s="104"/>
      <c r="C651" s="33"/>
      <c r="D651" s="111"/>
      <c r="E651" s="113"/>
      <c r="F651" s="181"/>
      <c r="G651" s="183"/>
      <c r="H651" s="69"/>
      <c r="I651" s="261"/>
      <c r="J651" s="262"/>
    </row>
    <row r="652" spans="1:10" ht="60" customHeight="1" x14ac:dyDescent="0.25">
      <c r="A652" s="1">
        <f t="shared" si="10"/>
        <v>640</v>
      </c>
      <c r="B652" s="104"/>
      <c r="C652" s="33"/>
      <c r="D652" s="111"/>
      <c r="E652" s="113"/>
      <c r="F652" s="181"/>
      <c r="G652" s="183"/>
      <c r="H652" s="69"/>
      <c r="I652" s="261"/>
      <c r="J652" s="262"/>
    </row>
    <row r="653" spans="1:10" ht="60" customHeight="1" x14ac:dyDescent="0.25">
      <c r="A653" s="1">
        <f t="shared" si="10"/>
        <v>641</v>
      </c>
      <c r="B653" s="104"/>
      <c r="C653" s="33"/>
      <c r="D653" s="111"/>
      <c r="E653" s="113"/>
      <c r="F653" s="180"/>
      <c r="G653" s="183"/>
      <c r="H653" s="69"/>
      <c r="I653" s="261"/>
      <c r="J653" s="262"/>
    </row>
    <row r="654" spans="1:10" ht="60" customHeight="1" x14ac:dyDescent="0.25">
      <c r="A654" s="1">
        <f t="shared" si="10"/>
        <v>642</v>
      </c>
      <c r="B654" s="104"/>
      <c r="C654" s="33"/>
      <c r="D654" s="111"/>
      <c r="E654" s="113"/>
      <c r="F654" s="180"/>
      <c r="G654" s="183"/>
      <c r="H654" s="69"/>
      <c r="I654" s="261"/>
      <c r="J654" s="262"/>
    </row>
    <row r="655" spans="1:10" ht="60" customHeight="1" x14ac:dyDescent="0.25">
      <c r="A655" s="1">
        <f t="shared" si="10"/>
        <v>643</v>
      </c>
      <c r="B655" s="104"/>
      <c r="C655" s="33"/>
      <c r="D655" s="111"/>
      <c r="E655" s="113"/>
      <c r="F655" s="180"/>
      <c r="G655" s="183"/>
      <c r="H655" s="69"/>
      <c r="I655" s="261"/>
      <c r="J655" s="262"/>
    </row>
    <row r="656" spans="1:10" ht="60" customHeight="1" x14ac:dyDescent="0.25">
      <c r="A656" s="1">
        <f t="shared" si="10"/>
        <v>644</v>
      </c>
      <c r="B656" s="104"/>
      <c r="C656" s="33"/>
      <c r="D656" s="111"/>
      <c r="E656" s="113"/>
      <c r="F656" s="180"/>
      <c r="G656" s="183"/>
      <c r="H656" s="69"/>
      <c r="I656" s="261"/>
      <c r="J656" s="262"/>
    </row>
    <row r="657" spans="1:10" ht="60" customHeight="1" x14ac:dyDescent="0.25">
      <c r="A657" s="1">
        <f t="shared" si="10"/>
        <v>645</v>
      </c>
      <c r="B657" s="104"/>
      <c r="C657" s="33"/>
      <c r="D657" s="111"/>
      <c r="E657" s="113"/>
      <c r="F657" s="180"/>
      <c r="G657" s="183"/>
      <c r="H657" s="69"/>
      <c r="I657" s="261"/>
      <c r="J657" s="262"/>
    </row>
    <row r="658" spans="1:10" ht="60" customHeight="1" x14ac:dyDescent="0.25">
      <c r="A658" s="1">
        <f t="shared" si="10"/>
        <v>646</v>
      </c>
      <c r="B658" s="104"/>
      <c r="C658" s="33"/>
      <c r="D658" s="111"/>
      <c r="E658" s="113"/>
      <c r="F658" s="180"/>
      <c r="G658" s="183"/>
      <c r="H658" s="69"/>
      <c r="I658" s="261"/>
      <c r="J658" s="262"/>
    </row>
    <row r="659" spans="1:10" ht="60" customHeight="1" x14ac:dyDescent="0.25">
      <c r="A659" s="1">
        <f t="shared" si="10"/>
        <v>647</v>
      </c>
      <c r="B659" s="104"/>
      <c r="C659" s="33"/>
      <c r="D659" s="111"/>
      <c r="E659" s="113"/>
      <c r="F659" s="180"/>
      <c r="G659" s="183"/>
      <c r="H659" s="69"/>
      <c r="I659" s="261"/>
      <c r="J659" s="262"/>
    </row>
    <row r="660" spans="1:10" ht="60" customHeight="1" x14ac:dyDescent="0.25">
      <c r="A660" s="1">
        <f t="shared" si="10"/>
        <v>648</v>
      </c>
      <c r="B660" s="104"/>
      <c r="C660" s="33"/>
      <c r="D660" s="111"/>
      <c r="E660" s="113"/>
      <c r="F660" s="180"/>
      <c r="G660" s="183"/>
      <c r="H660" s="69"/>
      <c r="I660" s="261"/>
      <c r="J660" s="262"/>
    </row>
    <row r="661" spans="1:10" ht="60" customHeight="1" x14ac:dyDescent="0.25">
      <c r="A661" s="1">
        <f t="shared" si="10"/>
        <v>649</v>
      </c>
      <c r="B661" s="104"/>
      <c r="C661" s="33"/>
      <c r="D661" s="111"/>
      <c r="E661" s="113"/>
      <c r="F661" s="181"/>
      <c r="G661" s="183"/>
      <c r="H661" s="69"/>
      <c r="I661" s="261"/>
      <c r="J661" s="262"/>
    </row>
    <row r="662" spans="1:10" ht="60" customHeight="1" x14ac:dyDescent="0.25">
      <c r="A662" s="1">
        <f t="shared" si="10"/>
        <v>650</v>
      </c>
      <c r="B662" s="104"/>
      <c r="C662" s="33"/>
      <c r="D662" s="111"/>
      <c r="E662" s="113"/>
      <c r="F662" s="181"/>
      <c r="G662" s="183"/>
      <c r="H662" s="69"/>
      <c r="I662" s="261"/>
      <c r="J662" s="262"/>
    </row>
    <row r="663" spans="1:10" ht="60" customHeight="1" x14ac:dyDescent="0.25">
      <c r="A663" s="1">
        <f t="shared" si="10"/>
        <v>651</v>
      </c>
      <c r="B663" s="104"/>
      <c r="C663" s="33"/>
      <c r="D663" s="111"/>
      <c r="E663" s="113"/>
      <c r="F663" s="180"/>
      <c r="G663" s="183"/>
      <c r="H663" s="69"/>
      <c r="I663" s="261"/>
      <c r="J663" s="262"/>
    </row>
    <row r="664" spans="1:10" ht="60" customHeight="1" x14ac:dyDescent="0.25">
      <c r="A664" s="1">
        <f t="shared" si="10"/>
        <v>652</v>
      </c>
      <c r="B664" s="104"/>
      <c r="C664" s="33"/>
      <c r="D664" s="111"/>
      <c r="E664" s="113"/>
      <c r="F664" s="180"/>
      <c r="G664" s="183"/>
      <c r="H664" s="69"/>
      <c r="I664" s="261"/>
      <c r="J664" s="262"/>
    </row>
    <row r="665" spans="1:10" ht="60" customHeight="1" x14ac:dyDescent="0.25">
      <c r="A665" s="1">
        <f t="shared" si="10"/>
        <v>653</v>
      </c>
      <c r="B665" s="104"/>
      <c r="C665" s="33"/>
      <c r="D665" s="111"/>
      <c r="E665" s="113"/>
      <c r="F665" s="180"/>
      <c r="G665" s="183"/>
      <c r="H665" s="69"/>
      <c r="I665" s="261"/>
      <c r="J665" s="262"/>
    </row>
    <row r="666" spans="1:10" ht="60" customHeight="1" x14ac:dyDescent="0.25">
      <c r="A666" s="1">
        <f t="shared" si="10"/>
        <v>654</v>
      </c>
      <c r="B666" s="104"/>
      <c r="C666" s="33"/>
      <c r="D666" s="111"/>
      <c r="E666" s="113"/>
      <c r="F666" s="180"/>
      <c r="G666" s="183"/>
      <c r="H666" s="69"/>
      <c r="I666" s="261"/>
      <c r="J666" s="262"/>
    </row>
    <row r="667" spans="1:10" ht="60" customHeight="1" x14ac:dyDescent="0.25">
      <c r="A667" s="1">
        <f t="shared" si="10"/>
        <v>655</v>
      </c>
      <c r="B667" s="104"/>
      <c r="C667" s="33"/>
      <c r="D667" s="111"/>
      <c r="E667" s="113"/>
      <c r="F667" s="180"/>
      <c r="G667" s="183"/>
      <c r="H667" s="69"/>
      <c r="I667" s="261"/>
      <c r="J667" s="262"/>
    </row>
    <row r="668" spans="1:10" ht="60" customHeight="1" x14ac:dyDescent="0.25">
      <c r="A668" s="1">
        <f t="shared" si="10"/>
        <v>656</v>
      </c>
      <c r="B668" s="104"/>
      <c r="C668" s="33"/>
      <c r="D668" s="111"/>
      <c r="E668" s="113"/>
      <c r="F668" s="180"/>
      <c r="G668" s="183"/>
      <c r="H668" s="69"/>
      <c r="I668" s="261"/>
      <c r="J668" s="262"/>
    </row>
    <row r="669" spans="1:10" ht="60" customHeight="1" x14ac:dyDescent="0.25">
      <c r="A669" s="1">
        <f t="shared" si="10"/>
        <v>657</v>
      </c>
      <c r="B669" s="104"/>
      <c r="C669" s="33"/>
      <c r="D669" s="111"/>
      <c r="E669" s="113"/>
      <c r="F669" s="180"/>
      <c r="G669" s="183"/>
      <c r="H669" s="69"/>
      <c r="I669" s="261"/>
      <c r="J669" s="262"/>
    </row>
    <row r="670" spans="1:10" ht="60" customHeight="1" x14ac:dyDescent="0.25">
      <c r="A670" s="1">
        <f t="shared" si="10"/>
        <v>658</v>
      </c>
      <c r="B670" s="104"/>
      <c r="C670" s="33"/>
      <c r="D670" s="111"/>
      <c r="E670" s="113"/>
      <c r="F670" s="180"/>
      <c r="G670" s="183"/>
      <c r="H670" s="69"/>
      <c r="I670" s="261"/>
      <c r="J670" s="262"/>
    </row>
    <row r="671" spans="1:10" ht="60" customHeight="1" x14ac:dyDescent="0.25">
      <c r="A671" s="1">
        <f t="shared" si="10"/>
        <v>659</v>
      </c>
      <c r="B671" s="104"/>
      <c r="C671" s="33"/>
      <c r="D671" s="111"/>
      <c r="E671" s="113"/>
      <c r="F671" s="181"/>
      <c r="G671" s="183"/>
      <c r="H671" s="69"/>
      <c r="I671" s="261"/>
      <c r="J671" s="262"/>
    </row>
    <row r="672" spans="1:10" ht="60" customHeight="1" x14ac:dyDescent="0.25">
      <c r="A672" s="1">
        <f t="shared" si="10"/>
        <v>660</v>
      </c>
      <c r="B672" s="104"/>
      <c r="C672" s="33"/>
      <c r="D672" s="111"/>
      <c r="E672" s="113"/>
      <c r="F672" s="181"/>
      <c r="G672" s="183"/>
      <c r="H672" s="69"/>
      <c r="I672" s="261"/>
      <c r="J672" s="262"/>
    </row>
    <row r="673" spans="1:10" ht="60" customHeight="1" x14ac:dyDescent="0.25">
      <c r="A673" s="1">
        <f t="shared" si="10"/>
        <v>661</v>
      </c>
      <c r="B673" s="104"/>
      <c r="C673" s="33"/>
      <c r="D673" s="111"/>
      <c r="E673" s="113"/>
      <c r="F673" s="180"/>
      <c r="G673" s="183"/>
      <c r="H673" s="69"/>
      <c r="I673" s="261"/>
      <c r="J673" s="262"/>
    </row>
    <row r="674" spans="1:10" ht="60" customHeight="1" x14ac:dyDescent="0.25">
      <c r="A674" s="1">
        <f t="shared" si="10"/>
        <v>662</v>
      </c>
      <c r="B674" s="104"/>
      <c r="C674" s="33"/>
      <c r="D674" s="111"/>
      <c r="E674" s="113"/>
      <c r="F674" s="180"/>
      <c r="G674" s="183"/>
      <c r="H674" s="69"/>
      <c r="I674" s="261"/>
      <c r="J674" s="262"/>
    </row>
    <row r="675" spans="1:10" ht="60" customHeight="1" x14ac:dyDescent="0.25">
      <c r="A675" s="1">
        <f t="shared" si="10"/>
        <v>663</v>
      </c>
      <c r="B675" s="104"/>
      <c r="C675" s="33"/>
      <c r="D675" s="111"/>
      <c r="E675" s="113"/>
      <c r="F675" s="180"/>
      <c r="G675" s="183"/>
      <c r="H675" s="69"/>
      <c r="I675" s="261"/>
      <c r="J675" s="262"/>
    </row>
    <row r="676" spans="1:10" ht="60" customHeight="1" x14ac:dyDescent="0.25">
      <c r="A676" s="1">
        <f t="shared" si="10"/>
        <v>664</v>
      </c>
      <c r="B676" s="104"/>
      <c r="C676" s="33"/>
      <c r="D676" s="111"/>
      <c r="E676" s="113"/>
      <c r="F676" s="180"/>
      <c r="G676" s="183"/>
      <c r="H676" s="69"/>
      <c r="I676" s="261"/>
      <c r="J676" s="262"/>
    </row>
    <row r="677" spans="1:10" ht="60" customHeight="1" x14ac:dyDescent="0.25">
      <c r="A677" s="1">
        <f t="shared" si="10"/>
        <v>665</v>
      </c>
      <c r="B677" s="104"/>
      <c r="C677" s="33"/>
      <c r="D677" s="111"/>
      <c r="E677" s="113"/>
      <c r="F677" s="180"/>
      <c r="G677" s="183"/>
      <c r="H677" s="69"/>
      <c r="I677" s="261"/>
      <c r="J677" s="262"/>
    </row>
    <row r="678" spans="1:10" ht="60" customHeight="1" x14ac:dyDescent="0.25">
      <c r="A678" s="1">
        <f t="shared" si="10"/>
        <v>666</v>
      </c>
      <c r="B678" s="104"/>
      <c r="C678" s="33"/>
      <c r="D678" s="111"/>
      <c r="E678" s="113"/>
      <c r="F678" s="180"/>
      <c r="G678" s="183"/>
      <c r="H678" s="69"/>
      <c r="I678" s="261"/>
      <c r="J678" s="262"/>
    </row>
    <row r="679" spans="1:10" ht="60" customHeight="1" x14ac:dyDescent="0.25">
      <c r="A679" s="1">
        <f t="shared" si="10"/>
        <v>667</v>
      </c>
      <c r="B679" s="104"/>
      <c r="C679" s="33"/>
      <c r="D679" s="111"/>
      <c r="E679" s="113"/>
      <c r="F679" s="180"/>
      <c r="G679" s="183"/>
      <c r="H679" s="69"/>
      <c r="I679" s="261"/>
      <c r="J679" s="262"/>
    </row>
    <row r="680" spans="1:10" ht="60" customHeight="1" x14ac:dyDescent="0.25">
      <c r="A680" s="1">
        <f t="shared" si="10"/>
        <v>668</v>
      </c>
      <c r="B680" s="104"/>
      <c r="C680" s="33"/>
      <c r="D680" s="111"/>
      <c r="E680" s="113"/>
      <c r="F680" s="180"/>
      <c r="G680" s="183"/>
      <c r="H680" s="69"/>
      <c r="I680" s="261"/>
      <c r="J680" s="262"/>
    </row>
    <row r="681" spans="1:10" ht="60" customHeight="1" x14ac:dyDescent="0.25">
      <c r="A681" s="1">
        <f t="shared" si="10"/>
        <v>669</v>
      </c>
      <c r="B681" s="104"/>
      <c r="C681" s="33"/>
      <c r="D681" s="111"/>
      <c r="E681" s="113"/>
      <c r="F681" s="181"/>
      <c r="G681" s="183"/>
      <c r="H681" s="69"/>
      <c r="I681" s="261"/>
      <c r="J681" s="262"/>
    </row>
    <row r="682" spans="1:10" ht="60" customHeight="1" x14ac:dyDescent="0.25">
      <c r="A682" s="1">
        <f t="shared" si="10"/>
        <v>670</v>
      </c>
      <c r="B682" s="104"/>
      <c r="C682" s="33"/>
      <c r="D682" s="111"/>
      <c r="E682" s="113"/>
      <c r="F682" s="181"/>
      <c r="G682" s="183"/>
      <c r="H682" s="69"/>
      <c r="I682" s="261"/>
      <c r="J682" s="262"/>
    </row>
    <row r="683" spans="1:10" ht="60" customHeight="1" x14ac:dyDescent="0.25">
      <c r="A683" s="1">
        <f t="shared" si="10"/>
        <v>671</v>
      </c>
      <c r="B683" s="104"/>
      <c r="C683" s="33"/>
      <c r="D683" s="111"/>
      <c r="E683" s="113"/>
      <c r="F683" s="180"/>
      <c r="G683" s="183"/>
      <c r="H683" s="69"/>
      <c r="I683" s="261"/>
      <c r="J683" s="262"/>
    </row>
    <row r="684" spans="1:10" ht="60" customHeight="1" x14ac:dyDescent="0.25">
      <c r="A684" s="1">
        <f t="shared" si="10"/>
        <v>672</v>
      </c>
      <c r="B684" s="104"/>
      <c r="C684" s="33"/>
      <c r="D684" s="111"/>
      <c r="E684" s="113"/>
      <c r="F684" s="180"/>
      <c r="G684" s="183"/>
      <c r="H684" s="69"/>
      <c r="I684" s="261"/>
      <c r="J684" s="262"/>
    </row>
    <row r="685" spans="1:10" ht="60" customHeight="1" x14ac:dyDescent="0.25">
      <c r="A685" s="1">
        <f t="shared" si="10"/>
        <v>673</v>
      </c>
      <c r="B685" s="104"/>
      <c r="C685" s="33"/>
      <c r="D685" s="111"/>
      <c r="E685" s="113"/>
      <c r="F685" s="180"/>
      <c r="G685" s="183"/>
      <c r="H685" s="69"/>
      <c r="I685" s="261"/>
      <c r="J685" s="262"/>
    </row>
    <row r="686" spans="1:10" ht="60" customHeight="1" x14ac:dyDescent="0.25">
      <c r="A686" s="1">
        <f t="shared" si="10"/>
        <v>674</v>
      </c>
      <c r="B686" s="104"/>
      <c r="C686" s="33"/>
      <c r="D686" s="111"/>
      <c r="E686" s="113"/>
      <c r="F686" s="180"/>
      <c r="G686" s="183"/>
      <c r="H686" s="69"/>
      <c r="I686" s="261"/>
      <c r="J686" s="262"/>
    </row>
    <row r="687" spans="1:10" ht="60" customHeight="1" x14ac:dyDescent="0.25">
      <c r="A687" s="1">
        <f t="shared" si="10"/>
        <v>675</v>
      </c>
      <c r="B687" s="104"/>
      <c r="C687" s="33"/>
      <c r="D687" s="111"/>
      <c r="E687" s="113"/>
      <c r="F687" s="180"/>
      <c r="G687" s="183"/>
      <c r="H687" s="69"/>
      <c r="I687" s="261"/>
      <c r="J687" s="262"/>
    </row>
    <row r="688" spans="1:10" ht="60" customHeight="1" x14ac:dyDescent="0.25">
      <c r="A688" s="1">
        <f t="shared" si="10"/>
        <v>676</v>
      </c>
      <c r="B688" s="104"/>
      <c r="C688" s="33"/>
      <c r="D688" s="111"/>
      <c r="E688" s="113"/>
      <c r="F688" s="180"/>
      <c r="G688" s="183"/>
      <c r="H688" s="69"/>
      <c r="I688" s="261"/>
      <c r="J688" s="262"/>
    </row>
    <row r="689" spans="1:10" ht="60" customHeight="1" x14ac:dyDescent="0.25">
      <c r="A689" s="1">
        <f t="shared" si="10"/>
        <v>677</v>
      </c>
      <c r="B689" s="104"/>
      <c r="C689" s="33"/>
      <c r="D689" s="111"/>
      <c r="E689" s="113"/>
      <c r="F689" s="180"/>
      <c r="G689" s="183"/>
      <c r="H689" s="69"/>
      <c r="I689" s="261"/>
      <c r="J689" s="262"/>
    </row>
    <row r="690" spans="1:10" ht="60" customHeight="1" x14ac:dyDescent="0.25">
      <c r="A690" s="1">
        <f t="shared" si="10"/>
        <v>678</v>
      </c>
      <c r="B690" s="104"/>
      <c r="C690" s="33"/>
      <c r="D690" s="111"/>
      <c r="E690" s="113"/>
      <c r="F690" s="180"/>
      <c r="G690" s="183"/>
      <c r="H690" s="69"/>
      <c r="I690" s="261"/>
      <c r="J690" s="262"/>
    </row>
    <row r="691" spans="1:10" ht="60" customHeight="1" x14ac:dyDescent="0.25">
      <c r="A691" s="1">
        <f t="shared" si="10"/>
        <v>679</v>
      </c>
      <c r="B691" s="104"/>
      <c r="C691" s="33"/>
      <c r="D691" s="111"/>
      <c r="E691" s="113"/>
      <c r="F691" s="181"/>
      <c r="G691" s="183"/>
      <c r="H691" s="69"/>
      <c r="I691" s="261"/>
      <c r="J691" s="262"/>
    </row>
    <row r="692" spans="1:10" ht="60" customHeight="1" x14ac:dyDescent="0.25">
      <c r="A692" s="1">
        <f t="shared" si="10"/>
        <v>680</v>
      </c>
      <c r="B692" s="104"/>
      <c r="C692" s="33"/>
      <c r="D692" s="111"/>
      <c r="E692" s="113"/>
      <c r="F692" s="181"/>
      <c r="G692" s="183"/>
      <c r="H692" s="69"/>
      <c r="I692" s="261"/>
      <c r="J692" s="262"/>
    </row>
    <row r="693" spans="1:10" ht="60" customHeight="1" x14ac:dyDescent="0.25">
      <c r="A693" s="1">
        <f t="shared" si="10"/>
        <v>681</v>
      </c>
      <c r="B693" s="104"/>
      <c r="C693" s="33"/>
      <c r="D693" s="111"/>
      <c r="E693" s="113"/>
      <c r="F693" s="180"/>
      <c r="G693" s="183"/>
      <c r="H693" s="69"/>
      <c r="I693" s="261"/>
      <c r="J693" s="262"/>
    </row>
    <row r="694" spans="1:10" ht="60" customHeight="1" x14ac:dyDescent="0.25">
      <c r="A694" s="1">
        <f t="shared" si="10"/>
        <v>682</v>
      </c>
      <c r="B694" s="104"/>
      <c r="C694" s="33"/>
      <c r="D694" s="111"/>
      <c r="E694" s="113"/>
      <c r="F694" s="180"/>
      <c r="G694" s="183"/>
      <c r="H694" s="69"/>
      <c r="I694" s="261"/>
      <c r="J694" s="262"/>
    </row>
    <row r="695" spans="1:10" ht="60" customHeight="1" x14ac:dyDescent="0.25">
      <c r="A695" s="1">
        <f t="shared" si="10"/>
        <v>683</v>
      </c>
      <c r="B695" s="104"/>
      <c r="C695" s="33"/>
      <c r="D695" s="111"/>
      <c r="E695" s="113"/>
      <c r="F695" s="180"/>
      <c r="G695" s="183"/>
      <c r="H695" s="69"/>
      <c r="I695" s="261"/>
      <c r="J695" s="262"/>
    </row>
    <row r="696" spans="1:10" ht="60" customHeight="1" x14ac:dyDescent="0.25">
      <c r="A696" s="1">
        <f t="shared" si="10"/>
        <v>684</v>
      </c>
      <c r="B696" s="104"/>
      <c r="C696" s="33"/>
      <c r="D696" s="111"/>
      <c r="E696" s="113"/>
      <c r="F696" s="180"/>
      <c r="G696" s="183"/>
      <c r="H696" s="69"/>
      <c r="I696" s="261"/>
      <c r="J696" s="262"/>
    </row>
    <row r="697" spans="1:10" ht="60" customHeight="1" x14ac:dyDescent="0.25">
      <c r="A697" s="1">
        <f t="shared" si="10"/>
        <v>685</v>
      </c>
      <c r="B697" s="104"/>
      <c r="C697" s="33"/>
      <c r="D697" s="111"/>
      <c r="E697" s="113"/>
      <c r="F697" s="180"/>
      <c r="G697" s="183"/>
      <c r="H697" s="69"/>
      <c r="I697" s="261"/>
      <c r="J697" s="262"/>
    </row>
    <row r="698" spans="1:10" ht="60" customHeight="1" x14ac:dyDescent="0.25">
      <c r="A698" s="1">
        <f t="shared" si="10"/>
        <v>686</v>
      </c>
      <c r="B698" s="104"/>
      <c r="C698" s="33"/>
      <c r="D698" s="111"/>
      <c r="E698" s="113"/>
      <c r="F698" s="180"/>
      <c r="G698" s="183"/>
      <c r="H698" s="69"/>
      <c r="I698" s="261"/>
      <c r="J698" s="262"/>
    </row>
    <row r="699" spans="1:10" ht="60" customHeight="1" x14ac:dyDescent="0.25">
      <c r="A699" s="1">
        <f t="shared" si="10"/>
        <v>687</v>
      </c>
      <c r="B699" s="104"/>
      <c r="C699" s="33"/>
      <c r="D699" s="111"/>
      <c r="E699" s="113"/>
      <c r="F699" s="180"/>
      <c r="G699" s="183"/>
      <c r="H699" s="69"/>
      <c r="I699" s="261"/>
      <c r="J699" s="262"/>
    </row>
    <row r="700" spans="1:10" ht="60" customHeight="1" x14ac:dyDescent="0.25">
      <c r="A700" s="1">
        <f t="shared" si="10"/>
        <v>688</v>
      </c>
      <c r="B700" s="104"/>
      <c r="C700" s="33"/>
      <c r="D700" s="111"/>
      <c r="E700" s="113"/>
      <c r="F700" s="180"/>
      <c r="G700" s="183"/>
      <c r="H700" s="69"/>
      <c r="I700" s="261"/>
      <c r="J700" s="262"/>
    </row>
    <row r="701" spans="1:10" ht="60" customHeight="1" x14ac:dyDescent="0.25">
      <c r="A701" s="1">
        <f t="shared" si="10"/>
        <v>689</v>
      </c>
      <c r="B701" s="104"/>
      <c r="C701" s="33"/>
      <c r="D701" s="111"/>
      <c r="E701" s="113"/>
      <c r="F701" s="181"/>
      <c r="G701" s="183"/>
      <c r="H701" s="69"/>
      <c r="I701" s="261"/>
      <c r="J701" s="262"/>
    </row>
    <row r="702" spans="1:10" ht="60" customHeight="1" x14ac:dyDescent="0.25">
      <c r="A702" s="1">
        <f t="shared" si="10"/>
        <v>690</v>
      </c>
      <c r="B702" s="104"/>
      <c r="C702" s="33"/>
      <c r="D702" s="111"/>
      <c r="E702" s="113"/>
      <c r="F702" s="181"/>
      <c r="G702" s="183"/>
      <c r="H702" s="69"/>
      <c r="I702" s="261"/>
      <c r="J702" s="262"/>
    </row>
    <row r="703" spans="1:10" ht="60" customHeight="1" x14ac:dyDescent="0.25">
      <c r="A703" s="1">
        <f t="shared" si="10"/>
        <v>691</v>
      </c>
      <c r="B703" s="104"/>
      <c r="C703" s="33"/>
      <c r="D703" s="111"/>
      <c r="E703" s="113"/>
      <c r="F703" s="180"/>
      <c r="G703" s="183"/>
      <c r="H703" s="69"/>
      <c r="I703" s="261"/>
      <c r="J703" s="262"/>
    </row>
    <row r="704" spans="1:10" ht="60" customHeight="1" x14ac:dyDescent="0.25">
      <c r="A704" s="1">
        <f t="shared" si="10"/>
        <v>692</v>
      </c>
      <c r="B704" s="104"/>
      <c r="C704" s="33"/>
      <c r="D704" s="111"/>
      <c r="E704" s="113"/>
      <c r="F704" s="180"/>
      <c r="G704" s="183"/>
      <c r="H704" s="69"/>
      <c r="I704" s="261"/>
      <c r="J704" s="262"/>
    </row>
    <row r="705" spans="1:10" ht="60" customHeight="1" x14ac:dyDescent="0.25">
      <c r="A705" s="1">
        <f t="shared" si="10"/>
        <v>693</v>
      </c>
      <c r="B705" s="104"/>
      <c r="C705" s="33"/>
      <c r="D705" s="111"/>
      <c r="E705" s="113"/>
      <c r="F705" s="180"/>
      <c r="G705" s="183"/>
      <c r="H705" s="69"/>
      <c r="I705" s="261"/>
      <c r="J705" s="262"/>
    </row>
    <row r="706" spans="1:10" ht="60" customHeight="1" x14ac:dyDescent="0.25">
      <c r="A706" s="1">
        <f t="shared" ref="A706:A769" si="11">ROW(A694)</f>
        <v>694</v>
      </c>
      <c r="B706" s="104"/>
      <c r="C706" s="33"/>
      <c r="D706" s="111"/>
      <c r="E706" s="113"/>
      <c r="F706" s="180"/>
      <c r="G706" s="183"/>
      <c r="H706" s="69"/>
      <c r="I706" s="261"/>
      <c r="J706" s="262"/>
    </row>
    <row r="707" spans="1:10" ht="60" customHeight="1" x14ac:dyDescent="0.25">
      <c r="A707" s="1">
        <f t="shared" si="11"/>
        <v>695</v>
      </c>
      <c r="B707" s="104"/>
      <c r="C707" s="33"/>
      <c r="D707" s="111"/>
      <c r="E707" s="113"/>
      <c r="F707" s="180"/>
      <c r="G707" s="183"/>
      <c r="H707" s="69"/>
      <c r="I707" s="261"/>
      <c r="J707" s="262"/>
    </row>
    <row r="708" spans="1:10" ht="60" customHeight="1" x14ac:dyDescent="0.25">
      <c r="A708" s="1">
        <f t="shared" si="11"/>
        <v>696</v>
      </c>
      <c r="B708" s="104"/>
      <c r="C708" s="33"/>
      <c r="D708" s="111"/>
      <c r="E708" s="113"/>
      <c r="F708" s="180"/>
      <c r="G708" s="183"/>
      <c r="H708" s="69"/>
      <c r="I708" s="261"/>
      <c r="J708" s="262"/>
    </row>
    <row r="709" spans="1:10" ht="60" customHeight="1" x14ac:dyDescent="0.25">
      <c r="A709" s="1">
        <f t="shared" si="11"/>
        <v>697</v>
      </c>
      <c r="B709" s="104"/>
      <c r="C709" s="33"/>
      <c r="D709" s="111"/>
      <c r="E709" s="113"/>
      <c r="F709" s="180"/>
      <c r="G709" s="183"/>
      <c r="H709" s="69"/>
      <c r="I709" s="261"/>
      <c r="J709" s="262"/>
    </row>
    <row r="710" spans="1:10" ht="60" customHeight="1" x14ac:dyDescent="0.25">
      <c r="A710" s="1">
        <f t="shared" si="11"/>
        <v>698</v>
      </c>
      <c r="B710" s="104"/>
      <c r="C710" s="33"/>
      <c r="D710" s="111"/>
      <c r="E710" s="113"/>
      <c r="F710" s="180"/>
      <c r="G710" s="183"/>
      <c r="H710" s="69"/>
      <c r="I710" s="261"/>
      <c r="J710" s="262"/>
    </row>
    <row r="711" spans="1:10" ht="60" customHeight="1" x14ac:dyDescent="0.25">
      <c r="A711" s="1">
        <f t="shared" si="11"/>
        <v>699</v>
      </c>
      <c r="B711" s="104"/>
      <c r="C711" s="33"/>
      <c r="D711" s="111"/>
      <c r="E711" s="113"/>
      <c r="F711" s="181"/>
      <c r="G711" s="183"/>
      <c r="H711" s="69"/>
      <c r="I711" s="261"/>
      <c r="J711" s="262"/>
    </row>
    <row r="712" spans="1:10" ht="60" customHeight="1" x14ac:dyDescent="0.25">
      <c r="A712" s="1">
        <f t="shared" si="11"/>
        <v>700</v>
      </c>
      <c r="B712" s="104"/>
      <c r="C712" s="33"/>
      <c r="D712" s="111"/>
      <c r="E712" s="113"/>
      <c r="F712" s="181"/>
      <c r="G712" s="183"/>
      <c r="H712" s="69"/>
      <c r="I712" s="261"/>
      <c r="J712" s="262"/>
    </row>
    <row r="713" spans="1:10" ht="60" customHeight="1" x14ac:dyDescent="0.25">
      <c r="A713" s="1">
        <f t="shared" si="11"/>
        <v>701</v>
      </c>
      <c r="B713" s="104"/>
      <c r="C713" s="33"/>
      <c r="D713" s="111"/>
      <c r="E713" s="113"/>
      <c r="F713" s="180"/>
      <c r="G713" s="183"/>
      <c r="H713" s="69"/>
      <c r="I713" s="261"/>
      <c r="J713" s="262"/>
    </row>
    <row r="714" spans="1:10" ht="60" customHeight="1" x14ac:dyDescent="0.25">
      <c r="A714" s="1">
        <f t="shared" si="11"/>
        <v>702</v>
      </c>
      <c r="B714" s="104"/>
      <c r="C714" s="33"/>
      <c r="D714" s="111"/>
      <c r="E714" s="113"/>
      <c r="F714" s="180"/>
      <c r="G714" s="183"/>
      <c r="H714" s="69"/>
      <c r="I714" s="261"/>
      <c r="J714" s="262"/>
    </row>
    <row r="715" spans="1:10" ht="60" customHeight="1" x14ac:dyDescent="0.25">
      <c r="A715" s="1">
        <f t="shared" si="11"/>
        <v>703</v>
      </c>
      <c r="B715" s="104"/>
      <c r="C715" s="33"/>
      <c r="D715" s="111"/>
      <c r="E715" s="113"/>
      <c r="F715" s="180"/>
      <c r="G715" s="183"/>
      <c r="H715" s="69"/>
      <c r="I715" s="261"/>
      <c r="J715" s="262"/>
    </row>
    <row r="716" spans="1:10" ht="60" customHeight="1" x14ac:dyDescent="0.25">
      <c r="A716" s="1">
        <f t="shared" si="11"/>
        <v>704</v>
      </c>
      <c r="B716" s="104"/>
      <c r="C716" s="33"/>
      <c r="D716" s="111"/>
      <c r="E716" s="113"/>
      <c r="F716" s="180"/>
      <c r="G716" s="183"/>
      <c r="H716" s="69"/>
      <c r="I716" s="261"/>
      <c r="J716" s="262"/>
    </row>
    <row r="717" spans="1:10" ht="60" customHeight="1" x14ac:dyDescent="0.25">
      <c r="A717" s="1">
        <f t="shared" si="11"/>
        <v>705</v>
      </c>
      <c r="B717" s="104"/>
      <c r="C717" s="33"/>
      <c r="D717" s="111"/>
      <c r="E717" s="113"/>
      <c r="F717" s="180"/>
      <c r="G717" s="183"/>
      <c r="H717" s="69"/>
      <c r="I717" s="261"/>
      <c r="J717" s="262"/>
    </row>
    <row r="718" spans="1:10" ht="60" customHeight="1" x14ac:dyDescent="0.25">
      <c r="A718" s="1">
        <f t="shared" si="11"/>
        <v>706</v>
      </c>
      <c r="B718" s="104"/>
      <c r="C718" s="33"/>
      <c r="D718" s="111"/>
      <c r="E718" s="113"/>
      <c r="F718" s="180"/>
      <c r="G718" s="183"/>
      <c r="H718" s="69"/>
      <c r="I718" s="261"/>
      <c r="J718" s="262"/>
    </row>
    <row r="719" spans="1:10" ht="60" customHeight="1" x14ac:dyDescent="0.25">
      <c r="A719" s="1">
        <f t="shared" si="11"/>
        <v>707</v>
      </c>
      <c r="B719" s="104"/>
      <c r="C719" s="33"/>
      <c r="D719" s="111"/>
      <c r="E719" s="113"/>
      <c r="F719" s="180"/>
      <c r="G719" s="183"/>
      <c r="H719" s="69"/>
      <c r="I719" s="261"/>
      <c r="J719" s="262"/>
    </row>
    <row r="720" spans="1:10" ht="60" customHeight="1" x14ac:dyDescent="0.25">
      <c r="A720" s="1">
        <f t="shared" si="11"/>
        <v>708</v>
      </c>
      <c r="B720" s="104"/>
      <c r="C720" s="33"/>
      <c r="D720" s="111"/>
      <c r="E720" s="113"/>
      <c r="F720" s="180"/>
      <c r="G720" s="183"/>
      <c r="H720" s="69"/>
      <c r="I720" s="261"/>
      <c r="J720" s="262"/>
    </row>
    <row r="721" spans="1:10" ht="60" customHeight="1" x14ac:dyDescent="0.25">
      <c r="A721" s="1">
        <f t="shared" si="11"/>
        <v>709</v>
      </c>
      <c r="B721" s="104"/>
      <c r="C721" s="33"/>
      <c r="D721" s="111"/>
      <c r="E721" s="113"/>
      <c r="F721" s="181"/>
      <c r="G721" s="183"/>
      <c r="H721" s="69"/>
      <c r="I721" s="261"/>
      <c r="J721" s="262"/>
    </row>
    <row r="722" spans="1:10" ht="60" customHeight="1" x14ac:dyDescent="0.25">
      <c r="A722" s="1">
        <f t="shared" si="11"/>
        <v>710</v>
      </c>
      <c r="B722" s="104"/>
      <c r="C722" s="33"/>
      <c r="D722" s="111"/>
      <c r="E722" s="113"/>
      <c r="F722" s="181"/>
      <c r="G722" s="183"/>
      <c r="H722" s="69"/>
      <c r="I722" s="261"/>
      <c r="J722" s="262"/>
    </row>
    <row r="723" spans="1:10" ht="60" customHeight="1" x14ac:dyDescent="0.25">
      <c r="A723" s="1">
        <f t="shared" si="11"/>
        <v>711</v>
      </c>
      <c r="B723" s="104"/>
      <c r="C723" s="33"/>
      <c r="D723" s="111"/>
      <c r="E723" s="113"/>
      <c r="F723" s="180"/>
      <c r="G723" s="183"/>
      <c r="H723" s="69"/>
      <c r="I723" s="261"/>
      <c r="J723" s="262"/>
    </row>
    <row r="724" spans="1:10" ht="60" customHeight="1" x14ac:dyDescent="0.25">
      <c r="A724" s="1">
        <f t="shared" si="11"/>
        <v>712</v>
      </c>
      <c r="B724" s="104"/>
      <c r="C724" s="33"/>
      <c r="D724" s="111"/>
      <c r="E724" s="113"/>
      <c r="F724" s="180"/>
      <c r="G724" s="183"/>
      <c r="H724" s="69"/>
      <c r="I724" s="261"/>
      <c r="J724" s="262"/>
    </row>
    <row r="725" spans="1:10" ht="60" customHeight="1" x14ac:dyDescent="0.25">
      <c r="A725" s="1">
        <f t="shared" si="11"/>
        <v>713</v>
      </c>
      <c r="B725" s="104"/>
      <c r="C725" s="33"/>
      <c r="D725" s="111"/>
      <c r="E725" s="113"/>
      <c r="F725" s="180"/>
      <c r="G725" s="183"/>
      <c r="H725" s="69"/>
      <c r="I725" s="261"/>
      <c r="J725" s="262"/>
    </row>
    <row r="726" spans="1:10" ht="60" customHeight="1" x14ac:dyDescent="0.25">
      <c r="A726" s="1">
        <f t="shared" si="11"/>
        <v>714</v>
      </c>
      <c r="B726" s="104"/>
      <c r="C726" s="33"/>
      <c r="D726" s="111"/>
      <c r="E726" s="113"/>
      <c r="F726" s="180"/>
      <c r="G726" s="183"/>
      <c r="H726" s="69"/>
      <c r="I726" s="261"/>
      <c r="J726" s="262"/>
    </row>
    <row r="727" spans="1:10" ht="60" customHeight="1" x14ac:dyDescent="0.25">
      <c r="A727" s="1">
        <f t="shared" si="11"/>
        <v>715</v>
      </c>
      <c r="B727" s="104"/>
      <c r="C727" s="33"/>
      <c r="D727" s="111"/>
      <c r="E727" s="113"/>
      <c r="F727" s="180"/>
      <c r="G727" s="183"/>
      <c r="H727" s="69"/>
      <c r="I727" s="261"/>
      <c r="J727" s="262"/>
    </row>
    <row r="728" spans="1:10" ht="60" customHeight="1" x14ac:dyDescent="0.25">
      <c r="A728" s="1">
        <f t="shared" si="11"/>
        <v>716</v>
      </c>
      <c r="B728" s="104"/>
      <c r="C728" s="33"/>
      <c r="D728" s="111"/>
      <c r="E728" s="113"/>
      <c r="F728" s="180"/>
      <c r="G728" s="183"/>
      <c r="H728" s="69"/>
      <c r="I728" s="261"/>
      <c r="J728" s="262"/>
    </row>
    <row r="729" spans="1:10" ht="60" customHeight="1" x14ac:dyDescent="0.25">
      <c r="A729" s="1">
        <f t="shared" si="11"/>
        <v>717</v>
      </c>
      <c r="B729" s="104"/>
      <c r="C729" s="33"/>
      <c r="D729" s="111"/>
      <c r="E729" s="113"/>
      <c r="F729" s="180"/>
      <c r="G729" s="183"/>
      <c r="H729" s="69"/>
      <c r="I729" s="261"/>
      <c r="J729" s="262"/>
    </row>
    <row r="730" spans="1:10" ht="60" customHeight="1" x14ac:dyDescent="0.25">
      <c r="A730" s="1">
        <f t="shared" si="11"/>
        <v>718</v>
      </c>
      <c r="B730" s="104"/>
      <c r="C730" s="33"/>
      <c r="D730" s="111"/>
      <c r="E730" s="113"/>
      <c r="F730" s="180"/>
      <c r="G730" s="183"/>
      <c r="H730" s="69"/>
      <c r="I730" s="261"/>
      <c r="J730" s="262"/>
    </row>
    <row r="731" spans="1:10" ht="60" customHeight="1" x14ac:dyDescent="0.25">
      <c r="A731" s="1">
        <f t="shared" si="11"/>
        <v>719</v>
      </c>
      <c r="B731" s="104"/>
      <c r="C731" s="33"/>
      <c r="D731" s="111"/>
      <c r="E731" s="113"/>
      <c r="F731" s="181"/>
      <c r="G731" s="183"/>
      <c r="H731" s="69"/>
      <c r="I731" s="261"/>
      <c r="J731" s="262"/>
    </row>
    <row r="732" spans="1:10" ht="60" customHeight="1" x14ac:dyDescent="0.25">
      <c r="A732" s="1">
        <f t="shared" si="11"/>
        <v>720</v>
      </c>
      <c r="B732" s="104"/>
      <c r="C732" s="33"/>
      <c r="D732" s="111"/>
      <c r="E732" s="113"/>
      <c r="F732" s="181"/>
      <c r="G732" s="183"/>
      <c r="H732" s="69"/>
      <c r="I732" s="261"/>
      <c r="J732" s="262"/>
    </row>
    <row r="733" spans="1:10" ht="60" customHeight="1" x14ac:dyDescent="0.25">
      <c r="A733" s="1">
        <f t="shared" si="11"/>
        <v>721</v>
      </c>
      <c r="B733" s="104"/>
      <c r="C733" s="33"/>
      <c r="D733" s="111"/>
      <c r="E733" s="113"/>
      <c r="F733" s="180"/>
      <c r="G733" s="183"/>
      <c r="H733" s="69"/>
      <c r="I733" s="261"/>
      <c r="J733" s="262"/>
    </row>
    <row r="734" spans="1:10" ht="60" customHeight="1" x14ac:dyDescent="0.25">
      <c r="A734" s="1">
        <f t="shared" si="11"/>
        <v>722</v>
      </c>
      <c r="B734" s="104"/>
      <c r="C734" s="33"/>
      <c r="D734" s="111"/>
      <c r="E734" s="113"/>
      <c r="F734" s="180"/>
      <c r="G734" s="183"/>
      <c r="H734" s="69"/>
      <c r="I734" s="261"/>
      <c r="J734" s="262"/>
    </row>
    <row r="735" spans="1:10" ht="60" customHeight="1" x14ac:dyDescent="0.25">
      <c r="A735" s="1">
        <f t="shared" si="11"/>
        <v>723</v>
      </c>
      <c r="B735" s="104"/>
      <c r="C735" s="33"/>
      <c r="D735" s="111"/>
      <c r="E735" s="113"/>
      <c r="F735" s="180"/>
      <c r="G735" s="183"/>
      <c r="H735" s="69"/>
      <c r="I735" s="261"/>
      <c r="J735" s="262"/>
    </row>
    <row r="736" spans="1:10" ht="60" customHeight="1" x14ac:dyDescent="0.25">
      <c r="A736" s="1">
        <f t="shared" si="11"/>
        <v>724</v>
      </c>
      <c r="B736" s="104"/>
      <c r="C736" s="33"/>
      <c r="D736" s="111"/>
      <c r="E736" s="113"/>
      <c r="F736" s="180"/>
      <c r="G736" s="183"/>
      <c r="H736" s="69"/>
      <c r="I736" s="261"/>
      <c r="J736" s="262"/>
    </row>
    <row r="737" spans="1:10" ht="60" customHeight="1" x14ac:dyDescent="0.25">
      <c r="A737" s="1">
        <f t="shared" si="11"/>
        <v>725</v>
      </c>
      <c r="B737" s="104"/>
      <c r="C737" s="33"/>
      <c r="D737" s="111"/>
      <c r="E737" s="113"/>
      <c r="F737" s="180"/>
      <c r="G737" s="183"/>
      <c r="H737" s="69"/>
      <c r="I737" s="261"/>
      <c r="J737" s="262"/>
    </row>
    <row r="738" spans="1:10" ht="60" customHeight="1" x14ac:dyDescent="0.25">
      <c r="A738" s="1">
        <f t="shared" si="11"/>
        <v>726</v>
      </c>
      <c r="B738" s="104"/>
      <c r="C738" s="33"/>
      <c r="D738" s="111"/>
      <c r="E738" s="113"/>
      <c r="F738" s="180"/>
      <c r="G738" s="183"/>
      <c r="H738" s="69"/>
      <c r="I738" s="261"/>
      <c r="J738" s="262"/>
    </row>
    <row r="739" spans="1:10" ht="60" customHeight="1" x14ac:dyDescent="0.25">
      <c r="A739" s="1">
        <f t="shared" si="11"/>
        <v>727</v>
      </c>
      <c r="B739" s="104"/>
      <c r="C739" s="33"/>
      <c r="D739" s="111"/>
      <c r="E739" s="113"/>
      <c r="F739" s="180"/>
      <c r="G739" s="183"/>
      <c r="H739" s="69"/>
      <c r="I739" s="261"/>
      <c r="J739" s="262"/>
    </row>
    <row r="740" spans="1:10" ht="60" customHeight="1" x14ac:dyDescent="0.25">
      <c r="A740" s="1">
        <f t="shared" si="11"/>
        <v>728</v>
      </c>
      <c r="B740" s="104"/>
      <c r="C740" s="33"/>
      <c r="D740" s="111"/>
      <c r="E740" s="113"/>
      <c r="F740" s="180"/>
      <c r="G740" s="183"/>
      <c r="H740" s="69"/>
      <c r="I740" s="261"/>
      <c r="J740" s="262"/>
    </row>
    <row r="741" spans="1:10" ht="60" customHeight="1" x14ac:dyDescent="0.25">
      <c r="A741" s="1">
        <f t="shared" si="11"/>
        <v>729</v>
      </c>
      <c r="B741" s="104"/>
      <c r="C741" s="33"/>
      <c r="D741" s="111"/>
      <c r="E741" s="113"/>
      <c r="F741" s="181"/>
      <c r="G741" s="183"/>
      <c r="H741" s="69"/>
      <c r="I741" s="261"/>
      <c r="J741" s="262"/>
    </row>
    <row r="742" spans="1:10" ht="60" customHeight="1" x14ac:dyDescent="0.25">
      <c r="A742" s="1">
        <f t="shared" si="11"/>
        <v>730</v>
      </c>
      <c r="B742" s="104"/>
      <c r="C742" s="33"/>
      <c r="D742" s="111"/>
      <c r="E742" s="113"/>
      <c r="F742" s="181"/>
      <c r="G742" s="183"/>
      <c r="H742" s="69"/>
      <c r="I742" s="261"/>
      <c r="J742" s="262"/>
    </row>
    <row r="743" spans="1:10" ht="60" customHeight="1" x14ac:dyDescent="0.25">
      <c r="A743" s="1">
        <f t="shared" si="11"/>
        <v>731</v>
      </c>
      <c r="B743" s="104"/>
      <c r="C743" s="33"/>
      <c r="D743" s="111"/>
      <c r="E743" s="113"/>
      <c r="F743" s="180"/>
      <c r="G743" s="183"/>
      <c r="H743" s="69"/>
      <c r="I743" s="261"/>
      <c r="J743" s="262"/>
    </row>
    <row r="744" spans="1:10" ht="60" customHeight="1" x14ac:dyDescent="0.25">
      <c r="A744" s="1">
        <f t="shared" si="11"/>
        <v>732</v>
      </c>
      <c r="B744" s="104"/>
      <c r="C744" s="33"/>
      <c r="D744" s="111"/>
      <c r="E744" s="113"/>
      <c r="F744" s="180"/>
      <c r="G744" s="183"/>
      <c r="H744" s="69"/>
      <c r="I744" s="261"/>
      <c r="J744" s="262"/>
    </row>
    <row r="745" spans="1:10" ht="60" customHeight="1" x14ac:dyDescent="0.25">
      <c r="A745" s="1">
        <f t="shared" si="11"/>
        <v>733</v>
      </c>
      <c r="B745" s="104"/>
      <c r="C745" s="33"/>
      <c r="D745" s="111"/>
      <c r="E745" s="113"/>
      <c r="F745" s="180"/>
      <c r="G745" s="183"/>
      <c r="H745" s="69"/>
      <c r="I745" s="261"/>
      <c r="J745" s="262"/>
    </row>
    <row r="746" spans="1:10" ht="60" customHeight="1" x14ac:dyDescent="0.25">
      <c r="A746" s="1">
        <f t="shared" si="11"/>
        <v>734</v>
      </c>
      <c r="B746" s="104"/>
      <c r="C746" s="33"/>
      <c r="D746" s="111"/>
      <c r="E746" s="113"/>
      <c r="F746" s="180"/>
      <c r="G746" s="183"/>
      <c r="H746" s="69"/>
      <c r="I746" s="261"/>
      <c r="J746" s="262"/>
    </row>
    <row r="747" spans="1:10" ht="60" customHeight="1" x14ac:dyDescent="0.25">
      <c r="A747" s="1">
        <f t="shared" si="11"/>
        <v>735</v>
      </c>
      <c r="B747" s="104"/>
      <c r="C747" s="33"/>
      <c r="D747" s="111"/>
      <c r="E747" s="113"/>
      <c r="F747" s="180"/>
      <c r="G747" s="183"/>
      <c r="H747" s="69"/>
      <c r="I747" s="261"/>
      <c r="J747" s="262"/>
    </row>
    <row r="748" spans="1:10" ht="60" customHeight="1" x14ac:dyDescent="0.25">
      <c r="A748" s="1">
        <f t="shared" si="11"/>
        <v>736</v>
      </c>
      <c r="B748" s="104"/>
      <c r="C748" s="33"/>
      <c r="D748" s="111"/>
      <c r="E748" s="113"/>
      <c r="F748" s="180"/>
      <c r="G748" s="183"/>
      <c r="H748" s="69"/>
      <c r="I748" s="261"/>
      <c r="J748" s="262"/>
    </row>
    <row r="749" spans="1:10" ht="60" customHeight="1" x14ac:dyDescent="0.25">
      <c r="A749" s="1">
        <f t="shared" si="11"/>
        <v>737</v>
      </c>
      <c r="B749" s="104"/>
      <c r="C749" s="33"/>
      <c r="D749" s="111"/>
      <c r="E749" s="113"/>
      <c r="F749" s="180"/>
      <c r="G749" s="183"/>
      <c r="H749" s="69"/>
      <c r="I749" s="261"/>
      <c r="J749" s="262"/>
    </row>
    <row r="750" spans="1:10" ht="60" customHeight="1" x14ac:dyDescent="0.25">
      <c r="A750" s="1">
        <f t="shared" si="11"/>
        <v>738</v>
      </c>
      <c r="B750" s="104"/>
      <c r="C750" s="33"/>
      <c r="D750" s="111"/>
      <c r="E750" s="113"/>
      <c r="F750" s="180"/>
      <c r="G750" s="183"/>
      <c r="H750" s="69"/>
      <c r="I750" s="261"/>
      <c r="J750" s="262"/>
    </row>
    <row r="751" spans="1:10" ht="60" customHeight="1" x14ac:dyDescent="0.25">
      <c r="A751" s="1">
        <f t="shared" si="11"/>
        <v>739</v>
      </c>
      <c r="B751" s="104"/>
      <c r="C751" s="33"/>
      <c r="D751" s="111"/>
      <c r="E751" s="113"/>
      <c r="F751" s="181"/>
      <c r="G751" s="183"/>
      <c r="H751" s="69"/>
      <c r="I751" s="261"/>
      <c r="J751" s="262"/>
    </row>
    <row r="752" spans="1:10" ht="60" customHeight="1" x14ac:dyDescent="0.25">
      <c r="A752" s="1">
        <f t="shared" si="11"/>
        <v>740</v>
      </c>
      <c r="B752" s="104"/>
      <c r="C752" s="33"/>
      <c r="D752" s="111"/>
      <c r="E752" s="113"/>
      <c r="F752" s="181"/>
      <c r="G752" s="183"/>
      <c r="H752" s="69"/>
      <c r="I752" s="261"/>
      <c r="J752" s="262"/>
    </row>
    <row r="753" spans="1:10" ht="60" customHeight="1" x14ac:dyDescent="0.25">
      <c r="A753" s="1">
        <f t="shared" si="11"/>
        <v>741</v>
      </c>
      <c r="B753" s="104"/>
      <c r="C753" s="33"/>
      <c r="D753" s="111"/>
      <c r="E753" s="113"/>
      <c r="F753" s="180"/>
      <c r="G753" s="183"/>
      <c r="H753" s="69"/>
      <c r="I753" s="261"/>
      <c r="J753" s="262"/>
    </row>
    <row r="754" spans="1:10" ht="60" customHeight="1" x14ac:dyDescent="0.25">
      <c r="A754" s="1">
        <f t="shared" si="11"/>
        <v>742</v>
      </c>
      <c r="B754" s="104"/>
      <c r="C754" s="33"/>
      <c r="D754" s="111"/>
      <c r="E754" s="113"/>
      <c r="F754" s="180"/>
      <c r="G754" s="183"/>
      <c r="H754" s="69"/>
      <c r="I754" s="261"/>
      <c r="J754" s="262"/>
    </row>
    <row r="755" spans="1:10" ht="60" customHeight="1" x14ac:dyDescent="0.25">
      <c r="A755" s="1">
        <f t="shared" si="11"/>
        <v>743</v>
      </c>
      <c r="B755" s="104"/>
      <c r="C755" s="33"/>
      <c r="D755" s="111"/>
      <c r="E755" s="113"/>
      <c r="F755" s="180"/>
      <c r="G755" s="183"/>
      <c r="H755" s="69"/>
      <c r="I755" s="261"/>
      <c r="J755" s="262"/>
    </row>
    <row r="756" spans="1:10" ht="60" customHeight="1" x14ac:dyDescent="0.25">
      <c r="A756" s="1">
        <f t="shared" si="11"/>
        <v>744</v>
      </c>
      <c r="B756" s="104"/>
      <c r="C756" s="33"/>
      <c r="D756" s="111"/>
      <c r="E756" s="113"/>
      <c r="F756" s="180"/>
      <c r="G756" s="183"/>
      <c r="H756" s="69"/>
      <c r="I756" s="261"/>
      <c r="J756" s="262"/>
    </row>
    <row r="757" spans="1:10" ht="60" customHeight="1" x14ac:dyDescent="0.25">
      <c r="A757" s="1">
        <f t="shared" si="11"/>
        <v>745</v>
      </c>
      <c r="B757" s="104"/>
      <c r="C757" s="33"/>
      <c r="D757" s="111"/>
      <c r="E757" s="113"/>
      <c r="F757" s="180"/>
      <c r="G757" s="183"/>
      <c r="H757" s="69"/>
      <c r="I757" s="261"/>
      <c r="J757" s="262"/>
    </row>
    <row r="758" spans="1:10" ht="60" customHeight="1" x14ac:dyDescent="0.25">
      <c r="A758" s="1">
        <f t="shared" si="11"/>
        <v>746</v>
      </c>
      <c r="B758" s="104"/>
      <c r="C758" s="33"/>
      <c r="D758" s="111"/>
      <c r="E758" s="113"/>
      <c r="F758" s="180"/>
      <c r="G758" s="183"/>
      <c r="H758" s="69"/>
      <c r="I758" s="261"/>
      <c r="J758" s="262"/>
    </row>
    <row r="759" spans="1:10" ht="60" customHeight="1" x14ac:dyDescent="0.25">
      <c r="A759" s="1">
        <f t="shared" si="11"/>
        <v>747</v>
      </c>
      <c r="B759" s="104"/>
      <c r="C759" s="33"/>
      <c r="D759" s="111"/>
      <c r="E759" s="113"/>
      <c r="F759" s="180"/>
      <c r="G759" s="183"/>
      <c r="H759" s="69"/>
      <c r="I759" s="261"/>
      <c r="J759" s="262"/>
    </row>
    <row r="760" spans="1:10" ht="60" customHeight="1" x14ac:dyDescent="0.25">
      <c r="A760" s="1">
        <f t="shared" si="11"/>
        <v>748</v>
      </c>
      <c r="B760" s="104"/>
      <c r="C760" s="33"/>
      <c r="D760" s="111"/>
      <c r="E760" s="113"/>
      <c r="F760" s="180"/>
      <c r="G760" s="183"/>
      <c r="H760" s="69"/>
      <c r="I760" s="261"/>
      <c r="J760" s="262"/>
    </row>
    <row r="761" spans="1:10" ht="60" customHeight="1" x14ac:dyDescent="0.25">
      <c r="A761" s="1">
        <f t="shared" si="11"/>
        <v>749</v>
      </c>
      <c r="B761" s="104"/>
      <c r="C761" s="33"/>
      <c r="D761" s="111"/>
      <c r="E761" s="113"/>
      <c r="F761" s="181"/>
      <c r="G761" s="183"/>
      <c r="H761" s="69"/>
      <c r="I761" s="261"/>
      <c r="J761" s="262"/>
    </row>
    <row r="762" spans="1:10" ht="60" customHeight="1" x14ac:dyDescent="0.25">
      <c r="A762" s="1">
        <f t="shared" si="11"/>
        <v>750</v>
      </c>
      <c r="B762" s="104"/>
      <c r="C762" s="33"/>
      <c r="D762" s="111"/>
      <c r="E762" s="113"/>
      <c r="F762" s="181"/>
      <c r="G762" s="183"/>
      <c r="H762" s="69"/>
      <c r="I762" s="261"/>
      <c r="J762" s="262"/>
    </row>
    <row r="763" spans="1:10" ht="60" customHeight="1" x14ac:dyDescent="0.25">
      <c r="A763" s="1">
        <f t="shared" si="11"/>
        <v>751</v>
      </c>
      <c r="B763" s="104"/>
      <c r="C763" s="33"/>
      <c r="D763" s="111"/>
      <c r="E763" s="113"/>
      <c r="F763" s="180"/>
      <c r="G763" s="183"/>
      <c r="H763" s="69"/>
      <c r="I763" s="261"/>
      <c r="J763" s="262"/>
    </row>
    <row r="764" spans="1:10" ht="60" customHeight="1" x14ac:dyDescent="0.25">
      <c r="A764" s="1">
        <f t="shared" si="11"/>
        <v>752</v>
      </c>
      <c r="B764" s="104"/>
      <c r="C764" s="33"/>
      <c r="D764" s="111"/>
      <c r="E764" s="113"/>
      <c r="F764" s="180"/>
      <c r="G764" s="183"/>
      <c r="H764" s="69"/>
      <c r="I764" s="261"/>
      <c r="J764" s="262"/>
    </row>
    <row r="765" spans="1:10" ht="60" customHeight="1" x14ac:dyDescent="0.25">
      <c r="A765" s="1">
        <f t="shared" si="11"/>
        <v>753</v>
      </c>
      <c r="B765" s="104"/>
      <c r="C765" s="33"/>
      <c r="D765" s="111"/>
      <c r="E765" s="113"/>
      <c r="F765" s="180"/>
      <c r="G765" s="183"/>
      <c r="H765" s="69"/>
      <c r="I765" s="261"/>
      <c r="J765" s="262"/>
    </row>
    <row r="766" spans="1:10" ht="60" customHeight="1" x14ac:dyDescent="0.25">
      <c r="A766" s="1">
        <f t="shared" si="11"/>
        <v>754</v>
      </c>
      <c r="B766" s="104"/>
      <c r="C766" s="33"/>
      <c r="D766" s="111"/>
      <c r="E766" s="113"/>
      <c r="F766" s="180"/>
      <c r="G766" s="183"/>
      <c r="H766" s="69"/>
      <c r="I766" s="261"/>
      <c r="J766" s="262"/>
    </row>
    <row r="767" spans="1:10" ht="60" customHeight="1" x14ac:dyDescent="0.25">
      <c r="A767" s="1">
        <f t="shared" si="11"/>
        <v>755</v>
      </c>
      <c r="B767" s="104"/>
      <c r="C767" s="33"/>
      <c r="D767" s="111"/>
      <c r="E767" s="113"/>
      <c r="F767" s="180"/>
      <c r="G767" s="183"/>
      <c r="H767" s="69"/>
      <c r="I767" s="261"/>
      <c r="J767" s="262"/>
    </row>
    <row r="768" spans="1:10" ht="60" customHeight="1" x14ac:dyDescent="0.25">
      <c r="A768" s="1">
        <f t="shared" si="11"/>
        <v>756</v>
      </c>
      <c r="B768" s="104"/>
      <c r="C768" s="33"/>
      <c r="D768" s="111"/>
      <c r="E768" s="113"/>
      <c r="F768" s="180"/>
      <c r="G768" s="183"/>
      <c r="H768" s="69"/>
      <c r="I768" s="261"/>
      <c r="J768" s="262"/>
    </row>
    <row r="769" spans="1:10" ht="60" customHeight="1" x14ac:dyDescent="0.25">
      <c r="A769" s="1">
        <f t="shared" si="11"/>
        <v>757</v>
      </c>
      <c r="B769" s="104"/>
      <c r="C769" s="33"/>
      <c r="D769" s="111"/>
      <c r="E769" s="113"/>
      <c r="F769" s="180"/>
      <c r="G769" s="183"/>
      <c r="H769" s="69"/>
      <c r="I769" s="261"/>
      <c r="J769" s="262"/>
    </row>
    <row r="770" spans="1:10" ht="60" customHeight="1" x14ac:dyDescent="0.25">
      <c r="A770" s="1">
        <f t="shared" ref="A770:A833" si="12">ROW(A758)</f>
        <v>758</v>
      </c>
      <c r="B770" s="104"/>
      <c r="C770" s="33"/>
      <c r="D770" s="111"/>
      <c r="E770" s="113"/>
      <c r="F770" s="180"/>
      <c r="G770" s="183"/>
      <c r="H770" s="69"/>
      <c r="I770" s="261"/>
      <c r="J770" s="262"/>
    </row>
    <row r="771" spans="1:10" ht="60" customHeight="1" x14ac:dyDescent="0.25">
      <c r="A771" s="1">
        <f t="shared" si="12"/>
        <v>759</v>
      </c>
      <c r="B771" s="104"/>
      <c r="C771" s="33"/>
      <c r="D771" s="111"/>
      <c r="E771" s="113"/>
      <c r="F771" s="181"/>
      <c r="G771" s="183"/>
      <c r="H771" s="69"/>
      <c r="I771" s="261"/>
      <c r="J771" s="262"/>
    </row>
    <row r="772" spans="1:10" ht="60" customHeight="1" x14ac:dyDescent="0.25">
      <c r="A772" s="1">
        <f t="shared" si="12"/>
        <v>760</v>
      </c>
      <c r="B772" s="104"/>
      <c r="C772" s="33"/>
      <c r="D772" s="111"/>
      <c r="E772" s="113"/>
      <c r="F772" s="181"/>
      <c r="G772" s="183"/>
      <c r="H772" s="69"/>
      <c r="I772" s="261"/>
      <c r="J772" s="262"/>
    </row>
    <row r="773" spans="1:10" ht="60" customHeight="1" x14ac:dyDescent="0.25">
      <c r="A773" s="1">
        <f t="shared" si="12"/>
        <v>761</v>
      </c>
      <c r="B773" s="104"/>
      <c r="C773" s="33"/>
      <c r="D773" s="111"/>
      <c r="E773" s="113"/>
      <c r="F773" s="180"/>
      <c r="G773" s="183"/>
      <c r="H773" s="69"/>
      <c r="I773" s="261"/>
      <c r="J773" s="262"/>
    </row>
    <row r="774" spans="1:10" ht="60" customHeight="1" x14ac:dyDescent="0.25">
      <c r="A774" s="1">
        <f t="shared" si="12"/>
        <v>762</v>
      </c>
      <c r="B774" s="104"/>
      <c r="C774" s="33"/>
      <c r="D774" s="111"/>
      <c r="E774" s="113"/>
      <c r="F774" s="180"/>
      <c r="G774" s="183"/>
      <c r="H774" s="69"/>
      <c r="I774" s="261"/>
      <c r="J774" s="262"/>
    </row>
    <row r="775" spans="1:10" ht="60" customHeight="1" x14ac:dyDescent="0.25">
      <c r="A775" s="1">
        <f t="shared" si="12"/>
        <v>763</v>
      </c>
      <c r="B775" s="104"/>
      <c r="C775" s="33"/>
      <c r="D775" s="111"/>
      <c r="E775" s="113"/>
      <c r="F775" s="180"/>
      <c r="G775" s="183"/>
      <c r="H775" s="69"/>
      <c r="I775" s="261"/>
      <c r="J775" s="262"/>
    </row>
    <row r="776" spans="1:10" ht="60" customHeight="1" x14ac:dyDescent="0.25">
      <c r="A776" s="1">
        <f t="shared" si="12"/>
        <v>764</v>
      </c>
      <c r="B776" s="104"/>
      <c r="C776" s="33"/>
      <c r="D776" s="111"/>
      <c r="E776" s="113"/>
      <c r="F776" s="180"/>
      <c r="G776" s="183"/>
      <c r="H776" s="69"/>
      <c r="I776" s="261"/>
      <c r="J776" s="262"/>
    </row>
    <row r="777" spans="1:10" ht="60" customHeight="1" x14ac:dyDescent="0.25">
      <c r="A777" s="1">
        <f t="shared" si="12"/>
        <v>765</v>
      </c>
      <c r="B777" s="104"/>
      <c r="C777" s="33"/>
      <c r="D777" s="111"/>
      <c r="E777" s="113"/>
      <c r="F777" s="180"/>
      <c r="G777" s="183"/>
      <c r="H777" s="69"/>
      <c r="I777" s="261"/>
      <c r="J777" s="262"/>
    </row>
    <row r="778" spans="1:10" ht="60" customHeight="1" x14ac:dyDescent="0.25">
      <c r="A778" s="1">
        <f t="shared" si="12"/>
        <v>766</v>
      </c>
      <c r="B778" s="104"/>
      <c r="C778" s="33"/>
      <c r="D778" s="111"/>
      <c r="E778" s="113"/>
      <c r="F778" s="180"/>
      <c r="G778" s="183"/>
      <c r="H778" s="69"/>
      <c r="I778" s="261"/>
      <c r="J778" s="262"/>
    </row>
    <row r="779" spans="1:10" ht="60" customHeight="1" x14ac:dyDescent="0.25">
      <c r="A779" s="1">
        <f t="shared" si="12"/>
        <v>767</v>
      </c>
      <c r="B779" s="104"/>
      <c r="C779" s="33"/>
      <c r="D779" s="111"/>
      <c r="E779" s="113"/>
      <c r="F779" s="180"/>
      <c r="G779" s="183"/>
      <c r="H779" s="69"/>
      <c r="I779" s="261"/>
      <c r="J779" s="262"/>
    </row>
    <row r="780" spans="1:10" ht="60" customHeight="1" x14ac:dyDescent="0.25">
      <c r="A780" s="1">
        <f t="shared" si="12"/>
        <v>768</v>
      </c>
      <c r="B780" s="104"/>
      <c r="C780" s="33"/>
      <c r="D780" s="111"/>
      <c r="E780" s="113"/>
      <c r="F780" s="180"/>
      <c r="G780" s="183"/>
      <c r="H780" s="69"/>
      <c r="I780" s="261"/>
      <c r="J780" s="262"/>
    </row>
    <row r="781" spans="1:10" ht="60" customHeight="1" x14ac:dyDescent="0.25">
      <c r="A781" s="1">
        <f t="shared" si="12"/>
        <v>769</v>
      </c>
      <c r="B781" s="104"/>
      <c r="C781" s="33"/>
      <c r="D781" s="111"/>
      <c r="E781" s="113"/>
      <c r="F781" s="181"/>
      <c r="G781" s="183"/>
      <c r="H781" s="69"/>
      <c r="I781" s="261"/>
      <c r="J781" s="262"/>
    </row>
    <row r="782" spans="1:10" ht="60" customHeight="1" x14ac:dyDescent="0.25">
      <c r="A782" s="1">
        <f t="shared" si="12"/>
        <v>770</v>
      </c>
      <c r="B782" s="104"/>
      <c r="C782" s="33"/>
      <c r="D782" s="111"/>
      <c r="E782" s="113"/>
      <c r="F782" s="181"/>
      <c r="G782" s="183"/>
      <c r="H782" s="69"/>
      <c r="I782" s="261"/>
      <c r="J782" s="262"/>
    </row>
    <row r="783" spans="1:10" ht="60" customHeight="1" x14ac:dyDescent="0.25">
      <c r="A783" s="1">
        <f t="shared" si="12"/>
        <v>771</v>
      </c>
      <c r="B783" s="104"/>
      <c r="C783" s="33"/>
      <c r="D783" s="111"/>
      <c r="E783" s="113"/>
      <c r="F783" s="180"/>
      <c r="G783" s="183"/>
      <c r="H783" s="69"/>
      <c r="I783" s="261"/>
      <c r="J783" s="262"/>
    </row>
    <row r="784" spans="1:10" ht="60" customHeight="1" x14ac:dyDescent="0.25">
      <c r="A784" s="1">
        <f t="shared" si="12"/>
        <v>772</v>
      </c>
      <c r="B784" s="104"/>
      <c r="C784" s="33"/>
      <c r="D784" s="111"/>
      <c r="E784" s="113"/>
      <c r="F784" s="180"/>
      <c r="G784" s="183"/>
      <c r="H784" s="69"/>
      <c r="I784" s="261"/>
      <c r="J784" s="262"/>
    </row>
    <row r="785" spans="1:10" ht="60" customHeight="1" x14ac:dyDescent="0.25">
      <c r="A785" s="1">
        <f t="shared" si="12"/>
        <v>773</v>
      </c>
      <c r="B785" s="104"/>
      <c r="C785" s="33"/>
      <c r="D785" s="111"/>
      <c r="E785" s="113"/>
      <c r="F785" s="180"/>
      <c r="G785" s="183"/>
      <c r="H785" s="69"/>
      <c r="I785" s="261"/>
      <c r="J785" s="262"/>
    </row>
    <row r="786" spans="1:10" ht="60" customHeight="1" x14ac:dyDescent="0.25">
      <c r="A786" s="1">
        <f t="shared" si="12"/>
        <v>774</v>
      </c>
      <c r="B786" s="104"/>
      <c r="C786" s="33"/>
      <c r="D786" s="111"/>
      <c r="E786" s="113"/>
      <c r="F786" s="180"/>
      <c r="G786" s="183"/>
      <c r="H786" s="69"/>
      <c r="I786" s="261"/>
      <c r="J786" s="262"/>
    </row>
    <row r="787" spans="1:10" ht="60" customHeight="1" x14ac:dyDescent="0.25">
      <c r="A787" s="1">
        <f t="shared" si="12"/>
        <v>775</v>
      </c>
      <c r="B787" s="104"/>
      <c r="C787" s="33"/>
      <c r="D787" s="111"/>
      <c r="E787" s="113"/>
      <c r="F787" s="180"/>
      <c r="G787" s="183"/>
      <c r="H787" s="69"/>
      <c r="I787" s="261"/>
      <c r="J787" s="262"/>
    </row>
    <row r="788" spans="1:10" ht="60" customHeight="1" x14ac:dyDescent="0.25">
      <c r="A788" s="1">
        <f t="shared" si="12"/>
        <v>776</v>
      </c>
      <c r="B788" s="104"/>
      <c r="C788" s="33"/>
      <c r="D788" s="111"/>
      <c r="E788" s="113"/>
      <c r="F788" s="180"/>
      <c r="G788" s="183"/>
      <c r="H788" s="69"/>
      <c r="I788" s="261"/>
      <c r="J788" s="262"/>
    </row>
    <row r="789" spans="1:10" ht="60" customHeight="1" x14ac:dyDescent="0.25">
      <c r="A789" s="1">
        <f t="shared" si="12"/>
        <v>777</v>
      </c>
      <c r="B789" s="104"/>
      <c r="C789" s="33"/>
      <c r="D789" s="111"/>
      <c r="E789" s="113"/>
      <c r="F789" s="180"/>
      <c r="G789" s="183"/>
      <c r="H789" s="69"/>
      <c r="I789" s="261"/>
      <c r="J789" s="262"/>
    </row>
    <row r="790" spans="1:10" ht="60" customHeight="1" x14ac:dyDescent="0.25">
      <c r="A790" s="1">
        <f t="shared" si="12"/>
        <v>778</v>
      </c>
      <c r="B790" s="104"/>
      <c r="C790" s="33"/>
      <c r="D790" s="111"/>
      <c r="E790" s="113"/>
      <c r="F790" s="180"/>
      <c r="G790" s="183"/>
      <c r="H790" s="69"/>
      <c r="I790" s="261"/>
      <c r="J790" s="262"/>
    </row>
    <row r="791" spans="1:10" ht="60" customHeight="1" x14ac:dyDescent="0.25">
      <c r="A791" s="1">
        <f t="shared" si="12"/>
        <v>779</v>
      </c>
      <c r="B791" s="104"/>
      <c r="C791" s="33"/>
      <c r="D791" s="111"/>
      <c r="E791" s="113"/>
      <c r="F791" s="181"/>
      <c r="G791" s="183"/>
      <c r="H791" s="69"/>
      <c r="I791" s="261"/>
      <c r="J791" s="262"/>
    </row>
    <row r="792" spans="1:10" ht="60" customHeight="1" x14ac:dyDescent="0.25">
      <c r="A792" s="1">
        <f t="shared" si="12"/>
        <v>780</v>
      </c>
      <c r="B792" s="104"/>
      <c r="C792" s="33"/>
      <c r="D792" s="111"/>
      <c r="E792" s="113"/>
      <c r="F792" s="181"/>
      <c r="G792" s="183"/>
      <c r="H792" s="69"/>
      <c r="I792" s="261"/>
      <c r="J792" s="262"/>
    </row>
    <row r="793" spans="1:10" ht="60" customHeight="1" x14ac:dyDescent="0.25">
      <c r="A793" s="1">
        <f t="shared" si="12"/>
        <v>781</v>
      </c>
      <c r="B793" s="104"/>
      <c r="C793" s="33"/>
      <c r="D793" s="111"/>
      <c r="E793" s="113"/>
      <c r="F793" s="180"/>
      <c r="G793" s="183"/>
      <c r="H793" s="69"/>
      <c r="I793" s="261"/>
      <c r="J793" s="262"/>
    </row>
    <row r="794" spans="1:10" ht="60" customHeight="1" x14ac:dyDescent="0.25">
      <c r="A794" s="1">
        <f t="shared" si="12"/>
        <v>782</v>
      </c>
      <c r="B794" s="104"/>
      <c r="C794" s="33"/>
      <c r="D794" s="111"/>
      <c r="E794" s="113"/>
      <c r="F794" s="180"/>
      <c r="G794" s="183"/>
      <c r="H794" s="69"/>
      <c r="I794" s="261"/>
      <c r="J794" s="262"/>
    </row>
    <row r="795" spans="1:10" ht="60" customHeight="1" x14ac:dyDescent="0.25">
      <c r="A795" s="1">
        <f t="shared" si="12"/>
        <v>783</v>
      </c>
      <c r="B795" s="104"/>
      <c r="C795" s="33"/>
      <c r="D795" s="111"/>
      <c r="E795" s="113"/>
      <c r="F795" s="180"/>
      <c r="G795" s="183"/>
      <c r="H795" s="69"/>
      <c r="I795" s="261"/>
      <c r="J795" s="262"/>
    </row>
    <row r="796" spans="1:10" ht="60" customHeight="1" x14ac:dyDescent="0.25">
      <c r="A796" s="1">
        <f t="shared" si="12"/>
        <v>784</v>
      </c>
      <c r="B796" s="104"/>
      <c r="C796" s="33"/>
      <c r="D796" s="111"/>
      <c r="E796" s="113"/>
      <c r="F796" s="180"/>
      <c r="G796" s="183"/>
      <c r="H796" s="69"/>
      <c r="I796" s="261"/>
      <c r="J796" s="262"/>
    </row>
    <row r="797" spans="1:10" ht="60" customHeight="1" x14ac:dyDescent="0.25">
      <c r="A797" s="1">
        <f t="shared" si="12"/>
        <v>785</v>
      </c>
      <c r="B797" s="104"/>
      <c r="C797" s="33"/>
      <c r="D797" s="111"/>
      <c r="E797" s="113"/>
      <c r="F797" s="180"/>
      <c r="G797" s="183"/>
      <c r="H797" s="69"/>
      <c r="I797" s="261"/>
      <c r="J797" s="262"/>
    </row>
    <row r="798" spans="1:10" ht="60" customHeight="1" x14ac:dyDescent="0.25">
      <c r="A798" s="1">
        <f t="shared" si="12"/>
        <v>786</v>
      </c>
      <c r="B798" s="104"/>
      <c r="C798" s="33"/>
      <c r="D798" s="111"/>
      <c r="E798" s="113"/>
      <c r="F798" s="180"/>
      <c r="G798" s="183"/>
      <c r="H798" s="69"/>
      <c r="I798" s="261"/>
      <c r="J798" s="262"/>
    </row>
    <row r="799" spans="1:10" ht="60" customHeight="1" x14ac:dyDescent="0.25">
      <c r="A799" s="1">
        <f t="shared" si="12"/>
        <v>787</v>
      </c>
      <c r="B799" s="104"/>
      <c r="C799" s="33"/>
      <c r="D799" s="111"/>
      <c r="E799" s="113"/>
      <c r="F799" s="180"/>
      <c r="G799" s="183"/>
      <c r="H799" s="69"/>
      <c r="I799" s="261"/>
      <c r="J799" s="262"/>
    </row>
    <row r="800" spans="1:10" ht="60" customHeight="1" x14ac:dyDescent="0.25">
      <c r="A800" s="1">
        <f t="shared" si="12"/>
        <v>788</v>
      </c>
      <c r="B800" s="104"/>
      <c r="C800" s="33"/>
      <c r="D800" s="111"/>
      <c r="E800" s="113"/>
      <c r="F800" s="180"/>
      <c r="G800" s="183"/>
      <c r="H800" s="69"/>
      <c r="I800" s="261"/>
      <c r="J800" s="262"/>
    </row>
    <row r="801" spans="1:10" ht="60" customHeight="1" x14ac:dyDescent="0.25">
      <c r="A801" s="1">
        <f t="shared" si="12"/>
        <v>789</v>
      </c>
      <c r="B801" s="104"/>
      <c r="C801" s="33"/>
      <c r="D801" s="111"/>
      <c r="E801" s="113"/>
      <c r="F801" s="181"/>
      <c r="G801" s="183"/>
      <c r="H801" s="69"/>
      <c r="I801" s="261"/>
      <c r="J801" s="262"/>
    </row>
    <row r="802" spans="1:10" ht="60" customHeight="1" x14ac:dyDescent="0.25">
      <c r="A802" s="1">
        <f t="shared" si="12"/>
        <v>790</v>
      </c>
      <c r="B802" s="104"/>
      <c r="C802" s="33"/>
      <c r="D802" s="111"/>
      <c r="E802" s="113"/>
      <c r="F802" s="181"/>
      <c r="G802" s="183"/>
      <c r="H802" s="69"/>
      <c r="I802" s="261"/>
      <c r="J802" s="262"/>
    </row>
    <row r="803" spans="1:10" ht="60" customHeight="1" x14ac:dyDescent="0.25">
      <c r="A803" s="1">
        <f t="shared" si="12"/>
        <v>791</v>
      </c>
      <c r="B803" s="104"/>
      <c r="C803" s="33"/>
      <c r="D803" s="111"/>
      <c r="E803" s="113"/>
      <c r="F803" s="180"/>
      <c r="G803" s="183"/>
      <c r="H803" s="69"/>
      <c r="I803" s="261"/>
      <c r="J803" s="262"/>
    </row>
    <row r="804" spans="1:10" ht="60" customHeight="1" x14ac:dyDescent="0.25">
      <c r="A804" s="1">
        <f t="shared" si="12"/>
        <v>792</v>
      </c>
      <c r="B804" s="104"/>
      <c r="C804" s="33"/>
      <c r="D804" s="111"/>
      <c r="E804" s="113"/>
      <c r="F804" s="180"/>
      <c r="G804" s="183"/>
      <c r="H804" s="69"/>
      <c r="I804" s="261"/>
      <c r="J804" s="262"/>
    </row>
    <row r="805" spans="1:10" ht="60" customHeight="1" x14ac:dyDescent="0.25">
      <c r="A805" s="1">
        <f t="shared" si="12"/>
        <v>793</v>
      </c>
      <c r="B805" s="104"/>
      <c r="C805" s="33"/>
      <c r="D805" s="111"/>
      <c r="E805" s="113"/>
      <c r="F805" s="180"/>
      <c r="G805" s="183"/>
      <c r="H805" s="69"/>
      <c r="I805" s="261"/>
      <c r="J805" s="262"/>
    </row>
    <row r="806" spans="1:10" ht="60" customHeight="1" x14ac:dyDescent="0.25">
      <c r="A806" s="1">
        <f t="shared" si="12"/>
        <v>794</v>
      </c>
      <c r="B806" s="104"/>
      <c r="C806" s="33"/>
      <c r="D806" s="111"/>
      <c r="E806" s="113"/>
      <c r="F806" s="180"/>
      <c r="G806" s="183"/>
      <c r="H806" s="69"/>
      <c r="I806" s="261"/>
      <c r="J806" s="262"/>
    </row>
    <row r="807" spans="1:10" ht="60" customHeight="1" x14ac:dyDescent="0.25">
      <c r="A807" s="1">
        <f t="shared" si="12"/>
        <v>795</v>
      </c>
      <c r="B807" s="104"/>
      <c r="C807" s="33"/>
      <c r="D807" s="111"/>
      <c r="E807" s="113"/>
      <c r="F807" s="180"/>
      <c r="G807" s="183"/>
      <c r="H807" s="69"/>
      <c r="I807" s="261"/>
      <c r="J807" s="262"/>
    </row>
    <row r="808" spans="1:10" ht="60" customHeight="1" x14ac:dyDescent="0.25">
      <c r="A808" s="1">
        <f t="shared" si="12"/>
        <v>796</v>
      </c>
      <c r="B808" s="104"/>
      <c r="C808" s="33"/>
      <c r="D808" s="111"/>
      <c r="E808" s="113"/>
      <c r="F808" s="180"/>
      <c r="G808" s="183"/>
      <c r="H808" s="69"/>
      <c r="I808" s="261"/>
      <c r="J808" s="262"/>
    </row>
    <row r="809" spans="1:10" ht="60" customHeight="1" x14ac:dyDescent="0.25">
      <c r="A809" s="1">
        <f t="shared" si="12"/>
        <v>797</v>
      </c>
      <c r="B809" s="104"/>
      <c r="C809" s="33"/>
      <c r="D809" s="111"/>
      <c r="E809" s="113"/>
      <c r="F809" s="180"/>
      <c r="G809" s="183"/>
      <c r="H809" s="69"/>
      <c r="I809" s="261"/>
      <c r="J809" s="262"/>
    </row>
    <row r="810" spans="1:10" ht="60" customHeight="1" x14ac:dyDescent="0.25">
      <c r="A810" s="1">
        <f t="shared" si="12"/>
        <v>798</v>
      </c>
      <c r="B810" s="104"/>
      <c r="C810" s="33"/>
      <c r="D810" s="111"/>
      <c r="E810" s="113"/>
      <c r="F810" s="180"/>
      <c r="G810" s="183"/>
      <c r="H810" s="69"/>
      <c r="I810" s="261"/>
      <c r="J810" s="262"/>
    </row>
    <row r="811" spans="1:10" ht="60" customHeight="1" x14ac:dyDescent="0.25">
      <c r="A811" s="1">
        <f t="shared" si="12"/>
        <v>799</v>
      </c>
      <c r="B811" s="104"/>
      <c r="C811" s="33"/>
      <c r="D811" s="111"/>
      <c r="E811" s="113"/>
      <c r="F811" s="181"/>
      <c r="G811" s="183"/>
      <c r="H811" s="69"/>
      <c r="I811" s="261"/>
      <c r="J811" s="262"/>
    </row>
    <row r="812" spans="1:10" ht="60" customHeight="1" x14ac:dyDescent="0.25">
      <c r="A812" s="1">
        <f t="shared" si="12"/>
        <v>800</v>
      </c>
      <c r="B812" s="104"/>
      <c r="C812" s="33"/>
      <c r="D812" s="111"/>
      <c r="E812" s="113"/>
      <c r="F812" s="181"/>
      <c r="G812" s="183"/>
      <c r="H812" s="69"/>
      <c r="I812" s="261"/>
      <c r="J812" s="262"/>
    </row>
    <row r="813" spans="1:10" ht="60" customHeight="1" x14ac:dyDescent="0.25">
      <c r="A813" s="1">
        <f t="shared" si="12"/>
        <v>801</v>
      </c>
      <c r="B813" s="104"/>
      <c r="C813" s="33"/>
      <c r="D813" s="111"/>
      <c r="E813" s="113"/>
      <c r="F813" s="180"/>
      <c r="G813" s="183"/>
      <c r="H813" s="69"/>
      <c r="I813" s="261"/>
      <c r="J813" s="262"/>
    </row>
    <row r="814" spans="1:10" ht="60" customHeight="1" x14ac:dyDescent="0.25">
      <c r="A814" s="1">
        <f t="shared" si="12"/>
        <v>802</v>
      </c>
      <c r="B814" s="104"/>
      <c r="C814" s="33"/>
      <c r="D814" s="111"/>
      <c r="E814" s="113"/>
      <c r="F814" s="180"/>
      <c r="G814" s="183"/>
      <c r="H814" s="69"/>
      <c r="I814" s="261"/>
      <c r="J814" s="262"/>
    </row>
    <row r="815" spans="1:10" ht="60" customHeight="1" x14ac:dyDescent="0.25">
      <c r="A815" s="1">
        <f t="shared" si="12"/>
        <v>803</v>
      </c>
      <c r="B815" s="104"/>
      <c r="C815" s="33"/>
      <c r="D815" s="111"/>
      <c r="E815" s="113"/>
      <c r="F815" s="180"/>
      <c r="G815" s="183"/>
      <c r="H815" s="69"/>
      <c r="I815" s="261"/>
      <c r="J815" s="262"/>
    </row>
    <row r="816" spans="1:10" ht="60" customHeight="1" x14ac:dyDescent="0.25">
      <c r="A816" s="1">
        <f t="shared" si="12"/>
        <v>804</v>
      </c>
      <c r="B816" s="104"/>
      <c r="C816" s="33"/>
      <c r="D816" s="111"/>
      <c r="E816" s="113"/>
      <c r="F816" s="180"/>
      <c r="G816" s="183"/>
      <c r="H816" s="69"/>
      <c r="I816" s="261"/>
      <c r="J816" s="262"/>
    </row>
    <row r="817" spans="1:10" ht="60" customHeight="1" x14ac:dyDescent="0.25">
      <c r="A817" s="1">
        <f t="shared" si="12"/>
        <v>805</v>
      </c>
      <c r="B817" s="104"/>
      <c r="C817" s="33"/>
      <c r="D817" s="111"/>
      <c r="E817" s="113"/>
      <c r="F817" s="180"/>
      <c r="G817" s="183"/>
      <c r="H817" s="69"/>
      <c r="I817" s="261"/>
      <c r="J817" s="262"/>
    </row>
    <row r="818" spans="1:10" ht="60" customHeight="1" x14ac:dyDescent="0.25">
      <c r="A818" s="1">
        <f t="shared" si="12"/>
        <v>806</v>
      </c>
      <c r="B818" s="104"/>
      <c r="C818" s="33"/>
      <c r="D818" s="111"/>
      <c r="E818" s="113"/>
      <c r="F818" s="180"/>
      <c r="G818" s="183"/>
      <c r="H818" s="69"/>
      <c r="I818" s="261"/>
      <c r="J818" s="262"/>
    </row>
    <row r="819" spans="1:10" ht="60" customHeight="1" x14ac:dyDescent="0.25">
      <c r="A819" s="1">
        <f t="shared" si="12"/>
        <v>807</v>
      </c>
      <c r="B819" s="104"/>
      <c r="C819" s="33"/>
      <c r="D819" s="111"/>
      <c r="E819" s="113"/>
      <c r="F819" s="180"/>
      <c r="G819" s="183"/>
      <c r="H819" s="69"/>
      <c r="I819" s="261"/>
      <c r="J819" s="262"/>
    </row>
    <row r="820" spans="1:10" ht="60" customHeight="1" x14ac:dyDescent="0.25">
      <c r="A820" s="1">
        <f t="shared" si="12"/>
        <v>808</v>
      </c>
      <c r="B820" s="104"/>
      <c r="C820" s="33"/>
      <c r="D820" s="111"/>
      <c r="E820" s="113"/>
      <c r="F820" s="180"/>
      <c r="G820" s="183"/>
      <c r="H820" s="69"/>
      <c r="I820" s="261"/>
      <c r="J820" s="262"/>
    </row>
    <row r="821" spans="1:10" ht="60" customHeight="1" x14ac:dyDescent="0.25">
      <c r="A821" s="1">
        <f t="shared" si="12"/>
        <v>809</v>
      </c>
      <c r="B821" s="104"/>
      <c r="C821" s="33"/>
      <c r="D821" s="111"/>
      <c r="E821" s="113"/>
      <c r="F821" s="181"/>
      <c r="G821" s="183"/>
      <c r="H821" s="69"/>
      <c r="I821" s="261"/>
      <c r="J821" s="262"/>
    </row>
    <row r="822" spans="1:10" ht="60" customHeight="1" x14ac:dyDescent="0.25">
      <c r="A822" s="1">
        <f t="shared" si="12"/>
        <v>810</v>
      </c>
      <c r="B822" s="104"/>
      <c r="C822" s="33"/>
      <c r="D822" s="111"/>
      <c r="E822" s="113"/>
      <c r="F822" s="181"/>
      <c r="G822" s="183"/>
      <c r="H822" s="69"/>
      <c r="I822" s="261"/>
      <c r="J822" s="262"/>
    </row>
    <row r="823" spans="1:10" ht="60" customHeight="1" x14ac:dyDescent="0.25">
      <c r="A823" s="1">
        <f t="shared" si="12"/>
        <v>811</v>
      </c>
      <c r="B823" s="104"/>
      <c r="C823" s="33"/>
      <c r="D823" s="111"/>
      <c r="E823" s="113"/>
      <c r="F823" s="180"/>
      <c r="G823" s="183"/>
      <c r="H823" s="69"/>
      <c r="I823" s="261"/>
      <c r="J823" s="262"/>
    </row>
    <row r="824" spans="1:10" ht="60" customHeight="1" x14ac:dyDescent="0.25">
      <c r="A824" s="1">
        <f t="shared" si="12"/>
        <v>812</v>
      </c>
      <c r="B824" s="104"/>
      <c r="C824" s="33"/>
      <c r="D824" s="111"/>
      <c r="E824" s="113"/>
      <c r="F824" s="180"/>
      <c r="G824" s="183"/>
      <c r="H824" s="69"/>
      <c r="I824" s="261"/>
      <c r="J824" s="262"/>
    </row>
    <row r="825" spans="1:10" ht="60" customHeight="1" x14ac:dyDescent="0.25">
      <c r="A825" s="1">
        <f t="shared" si="12"/>
        <v>813</v>
      </c>
      <c r="B825" s="104"/>
      <c r="C825" s="33"/>
      <c r="D825" s="111"/>
      <c r="E825" s="113"/>
      <c r="F825" s="180"/>
      <c r="G825" s="183"/>
      <c r="H825" s="69"/>
      <c r="I825" s="261"/>
      <c r="J825" s="262"/>
    </row>
    <row r="826" spans="1:10" ht="60" customHeight="1" x14ac:dyDescent="0.25">
      <c r="A826" s="1">
        <f t="shared" si="12"/>
        <v>814</v>
      </c>
      <c r="B826" s="104"/>
      <c r="C826" s="33"/>
      <c r="D826" s="111"/>
      <c r="E826" s="113"/>
      <c r="F826" s="180"/>
      <c r="G826" s="183"/>
      <c r="H826" s="69"/>
      <c r="I826" s="261"/>
      <c r="J826" s="262"/>
    </row>
    <row r="827" spans="1:10" ht="60" customHeight="1" x14ac:dyDescent="0.25">
      <c r="A827" s="1">
        <f t="shared" si="12"/>
        <v>815</v>
      </c>
      <c r="B827" s="104"/>
      <c r="C827" s="33"/>
      <c r="D827" s="111"/>
      <c r="E827" s="113"/>
      <c r="F827" s="180"/>
      <c r="G827" s="183"/>
      <c r="H827" s="69"/>
      <c r="I827" s="261"/>
      <c r="J827" s="262"/>
    </row>
    <row r="828" spans="1:10" ht="60" customHeight="1" x14ac:dyDescent="0.25">
      <c r="A828" s="1">
        <f t="shared" si="12"/>
        <v>816</v>
      </c>
      <c r="B828" s="104"/>
      <c r="C828" s="33"/>
      <c r="D828" s="111"/>
      <c r="E828" s="113"/>
      <c r="F828" s="180"/>
      <c r="G828" s="183"/>
      <c r="H828" s="69"/>
      <c r="I828" s="261"/>
      <c r="J828" s="262"/>
    </row>
    <row r="829" spans="1:10" ht="60" customHeight="1" x14ac:dyDescent="0.25">
      <c r="A829" s="1">
        <f t="shared" si="12"/>
        <v>817</v>
      </c>
      <c r="B829" s="104"/>
      <c r="C829" s="33"/>
      <c r="D829" s="111"/>
      <c r="E829" s="113"/>
      <c r="F829" s="180"/>
      <c r="G829" s="183"/>
      <c r="H829" s="69"/>
      <c r="I829" s="261"/>
      <c r="J829" s="262"/>
    </row>
    <row r="830" spans="1:10" ht="60" customHeight="1" x14ac:dyDescent="0.25">
      <c r="A830" s="1">
        <f t="shared" si="12"/>
        <v>818</v>
      </c>
      <c r="B830" s="104"/>
      <c r="C830" s="33"/>
      <c r="D830" s="111"/>
      <c r="E830" s="113"/>
      <c r="F830" s="180"/>
      <c r="G830" s="183"/>
      <c r="H830" s="69"/>
      <c r="I830" s="261"/>
      <c r="J830" s="262"/>
    </row>
    <row r="831" spans="1:10" ht="60" customHeight="1" x14ac:dyDescent="0.25">
      <c r="A831" s="1">
        <f t="shared" si="12"/>
        <v>819</v>
      </c>
      <c r="B831" s="104"/>
      <c r="C831" s="33"/>
      <c r="D831" s="111"/>
      <c r="E831" s="113"/>
      <c r="F831" s="181"/>
      <c r="G831" s="183"/>
      <c r="H831" s="69"/>
      <c r="I831" s="261"/>
      <c r="J831" s="262"/>
    </row>
    <row r="832" spans="1:10" ht="60" customHeight="1" x14ac:dyDescent="0.25">
      <c r="A832" s="1">
        <f t="shared" si="12"/>
        <v>820</v>
      </c>
      <c r="B832" s="104"/>
      <c r="C832" s="33"/>
      <c r="D832" s="111"/>
      <c r="E832" s="113"/>
      <c r="F832" s="181"/>
      <c r="G832" s="183"/>
      <c r="H832" s="69"/>
      <c r="I832" s="261"/>
      <c r="J832" s="262"/>
    </row>
    <row r="833" spans="1:10" ht="60" customHeight="1" x14ac:dyDescent="0.25">
      <c r="A833" s="1">
        <f t="shared" si="12"/>
        <v>821</v>
      </c>
      <c r="B833" s="104"/>
      <c r="C833" s="33"/>
      <c r="D833" s="111"/>
      <c r="E833" s="113"/>
      <c r="F833" s="180"/>
      <c r="G833" s="183"/>
      <c r="H833" s="69"/>
      <c r="I833" s="261"/>
      <c r="J833" s="262"/>
    </row>
    <row r="834" spans="1:10" ht="60" customHeight="1" x14ac:dyDescent="0.25">
      <c r="A834" s="1">
        <f t="shared" ref="A834:A897" si="13">ROW(A822)</f>
        <v>822</v>
      </c>
      <c r="B834" s="104"/>
      <c r="C834" s="33"/>
      <c r="D834" s="111"/>
      <c r="E834" s="113"/>
      <c r="F834" s="180"/>
      <c r="G834" s="183"/>
      <c r="H834" s="69"/>
      <c r="I834" s="261"/>
      <c r="J834" s="262"/>
    </row>
    <row r="835" spans="1:10" ht="60" customHeight="1" x14ac:dyDescent="0.25">
      <c r="A835" s="1">
        <f t="shared" si="13"/>
        <v>823</v>
      </c>
      <c r="B835" s="104"/>
      <c r="C835" s="33"/>
      <c r="D835" s="111"/>
      <c r="E835" s="113"/>
      <c r="F835" s="180"/>
      <c r="G835" s="183"/>
      <c r="H835" s="69"/>
      <c r="I835" s="261"/>
      <c r="J835" s="262"/>
    </row>
    <row r="836" spans="1:10" ht="60" customHeight="1" x14ac:dyDescent="0.25">
      <c r="A836" s="1">
        <f t="shared" si="13"/>
        <v>824</v>
      </c>
      <c r="B836" s="104"/>
      <c r="C836" s="33"/>
      <c r="D836" s="111"/>
      <c r="E836" s="113"/>
      <c r="F836" s="180"/>
      <c r="G836" s="183"/>
      <c r="H836" s="69"/>
      <c r="I836" s="261"/>
      <c r="J836" s="262"/>
    </row>
    <row r="837" spans="1:10" ht="60" customHeight="1" x14ac:dyDescent="0.25">
      <c r="A837" s="1">
        <f t="shared" si="13"/>
        <v>825</v>
      </c>
      <c r="B837" s="104"/>
      <c r="C837" s="33"/>
      <c r="D837" s="111"/>
      <c r="E837" s="113"/>
      <c r="F837" s="180"/>
      <c r="G837" s="183"/>
      <c r="H837" s="69"/>
      <c r="I837" s="261"/>
      <c r="J837" s="262"/>
    </row>
    <row r="838" spans="1:10" ht="60" customHeight="1" x14ac:dyDescent="0.25">
      <c r="A838" s="1">
        <f t="shared" si="13"/>
        <v>826</v>
      </c>
      <c r="B838" s="104"/>
      <c r="C838" s="33"/>
      <c r="D838" s="111"/>
      <c r="E838" s="113"/>
      <c r="F838" s="180"/>
      <c r="G838" s="183"/>
      <c r="H838" s="69"/>
      <c r="I838" s="261"/>
      <c r="J838" s="262"/>
    </row>
    <row r="839" spans="1:10" ht="60" customHeight="1" x14ac:dyDescent="0.25">
      <c r="A839" s="1">
        <f t="shared" si="13"/>
        <v>827</v>
      </c>
      <c r="B839" s="104"/>
      <c r="C839" s="33"/>
      <c r="D839" s="111"/>
      <c r="E839" s="113"/>
      <c r="F839" s="180"/>
      <c r="G839" s="183"/>
      <c r="H839" s="69"/>
      <c r="I839" s="261"/>
      <c r="J839" s="262"/>
    </row>
    <row r="840" spans="1:10" ht="60" customHeight="1" x14ac:dyDescent="0.25">
      <c r="A840" s="1">
        <f t="shared" si="13"/>
        <v>828</v>
      </c>
      <c r="B840" s="104"/>
      <c r="C840" s="33"/>
      <c r="D840" s="111"/>
      <c r="E840" s="113"/>
      <c r="F840" s="180"/>
      <c r="G840" s="183"/>
      <c r="H840" s="69"/>
      <c r="I840" s="261"/>
      <c r="J840" s="262"/>
    </row>
    <row r="841" spans="1:10" ht="60" customHeight="1" x14ac:dyDescent="0.25">
      <c r="A841" s="1">
        <f t="shared" si="13"/>
        <v>829</v>
      </c>
      <c r="B841" s="104"/>
      <c r="C841" s="33"/>
      <c r="D841" s="111"/>
      <c r="E841" s="113"/>
      <c r="F841" s="181"/>
      <c r="G841" s="183"/>
      <c r="H841" s="69"/>
      <c r="I841" s="261"/>
      <c r="J841" s="262"/>
    </row>
    <row r="842" spans="1:10" ht="60" customHeight="1" x14ac:dyDescent="0.25">
      <c r="A842" s="1">
        <f t="shared" si="13"/>
        <v>830</v>
      </c>
      <c r="B842" s="104"/>
      <c r="C842" s="33"/>
      <c r="D842" s="111"/>
      <c r="E842" s="113"/>
      <c r="F842" s="181"/>
      <c r="G842" s="183"/>
      <c r="H842" s="69"/>
      <c r="I842" s="261"/>
      <c r="J842" s="262"/>
    </row>
    <row r="843" spans="1:10" ht="60" customHeight="1" x14ac:dyDescent="0.25">
      <c r="A843" s="1">
        <f t="shared" si="13"/>
        <v>831</v>
      </c>
      <c r="B843" s="104"/>
      <c r="C843" s="33"/>
      <c r="D843" s="111"/>
      <c r="E843" s="113"/>
      <c r="F843" s="180"/>
      <c r="G843" s="183"/>
      <c r="H843" s="69"/>
      <c r="I843" s="261"/>
      <c r="J843" s="262"/>
    </row>
    <row r="844" spans="1:10" ht="60" customHeight="1" x14ac:dyDescent="0.25">
      <c r="A844" s="1">
        <f t="shared" si="13"/>
        <v>832</v>
      </c>
      <c r="B844" s="104"/>
      <c r="C844" s="33"/>
      <c r="D844" s="111"/>
      <c r="E844" s="113"/>
      <c r="F844" s="180"/>
      <c r="G844" s="183"/>
      <c r="H844" s="69"/>
      <c r="I844" s="261"/>
      <c r="J844" s="262"/>
    </row>
    <row r="845" spans="1:10" ht="60" customHeight="1" x14ac:dyDescent="0.25">
      <c r="A845" s="1">
        <f t="shared" si="13"/>
        <v>833</v>
      </c>
      <c r="B845" s="104"/>
      <c r="C845" s="33"/>
      <c r="D845" s="111"/>
      <c r="E845" s="113"/>
      <c r="F845" s="180"/>
      <c r="G845" s="183"/>
      <c r="H845" s="69"/>
      <c r="I845" s="261"/>
      <c r="J845" s="262"/>
    </row>
    <row r="846" spans="1:10" ht="60" customHeight="1" x14ac:dyDescent="0.25">
      <c r="A846" s="1">
        <f t="shared" si="13"/>
        <v>834</v>
      </c>
      <c r="B846" s="104"/>
      <c r="C846" s="33"/>
      <c r="D846" s="111"/>
      <c r="E846" s="113"/>
      <c r="F846" s="180"/>
      <c r="G846" s="183"/>
      <c r="H846" s="69"/>
      <c r="I846" s="261"/>
      <c r="J846" s="262"/>
    </row>
    <row r="847" spans="1:10" ht="60" customHeight="1" x14ac:dyDescent="0.25">
      <c r="A847" s="1">
        <f t="shared" si="13"/>
        <v>835</v>
      </c>
      <c r="B847" s="104"/>
      <c r="C847" s="33"/>
      <c r="D847" s="111"/>
      <c r="E847" s="113"/>
      <c r="F847" s="180"/>
      <c r="G847" s="183"/>
      <c r="H847" s="69"/>
      <c r="I847" s="261"/>
      <c r="J847" s="262"/>
    </row>
    <row r="848" spans="1:10" ht="60" customHeight="1" x14ac:dyDescent="0.25">
      <c r="A848" s="1">
        <f t="shared" si="13"/>
        <v>836</v>
      </c>
      <c r="B848" s="104"/>
      <c r="C848" s="33"/>
      <c r="D848" s="111"/>
      <c r="E848" s="113"/>
      <c r="F848" s="180"/>
      <c r="G848" s="183"/>
      <c r="H848" s="69"/>
      <c r="I848" s="261"/>
      <c r="J848" s="262"/>
    </row>
    <row r="849" spans="1:10" ht="60" customHeight="1" x14ac:dyDescent="0.25">
      <c r="A849" s="1">
        <f t="shared" si="13"/>
        <v>837</v>
      </c>
      <c r="B849" s="104"/>
      <c r="C849" s="33"/>
      <c r="D849" s="111"/>
      <c r="E849" s="113"/>
      <c r="F849" s="180"/>
      <c r="G849" s="183"/>
      <c r="H849" s="69"/>
      <c r="I849" s="261"/>
      <c r="J849" s="262"/>
    </row>
    <row r="850" spans="1:10" ht="60" customHeight="1" x14ac:dyDescent="0.25">
      <c r="A850" s="1">
        <f t="shared" si="13"/>
        <v>838</v>
      </c>
      <c r="B850" s="104"/>
      <c r="C850" s="33"/>
      <c r="D850" s="111"/>
      <c r="E850" s="113"/>
      <c r="F850" s="180"/>
      <c r="G850" s="183"/>
      <c r="H850" s="69"/>
      <c r="I850" s="261"/>
      <c r="J850" s="262"/>
    </row>
    <row r="851" spans="1:10" ht="60" customHeight="1" x14ac:dyDescent="0.25">
      <c r="A851" s="1">
        <f t="shared" si="13"/>
        <v>839</v>
      </c>
      <c r="B851" s="104"/>
      <c r="C851" s="33"/>
      <c r="D851" s="111"/>
      <c r="E851" s="113"/>
      <c r="F851" s="181"/>
      <c r="G851" s="183"/>
      <c r="H851" s="69"/>
      <c r="I851" s="261"/>
      <c r="J851" s="262"/>
    </row>
    <row r="852" spans="1:10" ht="60" customHeight="1" x14ac:dyDescent="0.25">
      <c r="A852" s="1">
        <f t="shared" si="13"/>
        <v>840</v>
      </c>
      <c r="B852" s="104"/>
      <c r="C852" s="33"/>
      <c r="D852" s="111"/>
      <c r="E852" s="113"/>
      <c r="F852" s="181"/>
      <c r="G852" s="183"/>
      <c r="H852" s="69"/>
      <c r="I852" s="261"/>
      <c r="J852" s="262"/>
    </row>
    <row r="853" spans="1:10" ht="60" customHeight="1" x14ac:dyDescent="0.25">
      <c r="A853" s="1">
        <f t="shared" si="13"/>
        <v>841</v>
      </c>
      <c r="B853" s="104"/>
      <c r="C853" s="33"/>
      <c r="D853" s="111"/>
      <c r="E853" s="113"/>
      <c r="F853" s="180"/>
      <c r="G853" s="183"/>
      <c r="H853" s="69"/>
      <c r="I853" s="261"/>
      <c r="J853" s="262"/>
    </row>
    <row r="854" spans="1:10" ht="60" customHeight="1" x14ac:dyDescent="0.25">
      <c r="A854" s="1">
        <f t="shared" si="13"/>
        <v>842</v>
      </c>
      <c r="B854" s="104"/>
      <c r="C854" s="33"/>
      <c r="D854" s="111"/>
      <c r="E854" s="113"/>
      <c r="F854" s="180"/>
      <c r="G854" s="183"/>
      <c r="H854" s="69"/>
      <c r="I854" s="261"/>
      <c r="J854" s="262"/>
    </row>
    <row r="855" spans="1:10" ht="60" customHeight="1" x14ac:dyDescent="0.25">
      <c r="A855" s="1">
        <f t="shared" si="13"/>
        <v>843</v>
      </c>
      <c r="B855" s="104"/>
      <c r="C855" s="33"/>
      <c r="D855" s="111"/>
      <c r="E855" s="113"/>
      <c r="F855" s="180"/>
      <c r="G855" s="183"/>
      <c r="H855" s="69"/>
      <c r="I855" s="261"/>
      <c r="J855" s="262"/>
    </row>
    <row r="856" spans="1:10" ht="60" customHeight="1" x14ac:dyDescent="0.25">
      <c r="A856" s="1">
        <f t="shared" si="13"/>
        <v>844</v>
      </c>
      <c r="B856" s="104"/>
      <c r="C856" s="33"/>
      <c r="D856" s="111"/>
      <c r="E856" s="113"/>
      <c r="F856" s="180"/>
      <c r="G856" s="183"/>
      <c r="H856" s="69"/>
      <c r="I856" s="261"/>
      <c r="J856" s="262"/>
    </row>
    <row r="857" spans="1:10" ht="60" customHeight="1" x14ac:dyDescent="0.25">
      <c r="A857" s="1">
        <f t="shared" si="13"/>
        <v>845</v>
      </c>
      <c r="B857" s="104"/>
      <c r="C857" s="33"/>
      <c r="D857" s="111"/>
      <c r="E857" s="113"/>
      <c r="F857" s="180"/>
      <c r="G857" s="183"/>
      <c r="H857" s="69"/>
      <c r="I857" s="261"/>
      <c r="J857" s="262"/>
    </row>
    <row r="858" spans="1:10" ht="60" customHeight="1" x14ac:dyDescent="0.25">
      <c r="A858" s="1">
        <f t="shared" si="13"/>
        <v>846</v>
      </c>
      <c r="B858" s="104"/>
      <c r="C858" s="33"/>
      <c r="D858" s="111"/>
      <c r="E858" s="113"/>
      <c r="F858" s="180"/>
      <c r="G858" s="183"/>
      <c r="H858" s="69"/>
      <c r="I858" s="261"/>
      <c r="J858" s="262"/>
    </row>
    <row r="859" spans="1:10" ht="60" customHeight="1" x14ac:dyDescent="0.25">
      <c r="A859" s="1">
        <f t="shared" si="13"/>
        <v>847</v>
      </c>
      <c r="B859" s="104"/>
      <c r="C859" s="33"/>
      <c r="D859" s="111"/>
      <c r="E859" s="113"/>
      <c r="F859" s="180"/>
      <c r="G859" s="183"/>
      <c r="H859" s="69"/>
      <c r="I859" s="261"/>
      <c r="J859" s="262"/>
    </row>
    <row r="860" spans="1:10" ht="60" customHeight="1" x14ac:dyDescent="0.25">
      <c r="A860" s="1">
        <f t="shared" si="13"/>
        <v>848</v>
      </c>
      <c r="B860" s="104"/>
      <c r="C860" s="33"/>
      <c r="D860" s="111"/>
      <c r="E860" s="113"/>
      <c r="F860" s="180"/>
      <c r="G860" s="183"/>
      <c r="H860" s="69"/>
      <c r="I860" s="261"/>
      <c r="J860" s="262"/>
    </row>
    <row r="861" spans="1:10" ht="60" customHeight="1" x14ac:dyDescent="0.25">
      <c r="A861" s="1">
        <f t="shared" si="13"/>
        <v>849</v>
      </c>
      <c r="B861" s="104"/>
      <c r="C861" s="33"/>
      <c r="D861" s="111"/>
      <c r="E861" s="113"/>
      <c r="F861" s="181"/>
      <c r="G861" s="183"/>
      <c r="H861" s="69"/>
      <c r="I861" s="261"/>
      <c r="J861" s="262"/>
    </row>
    <row r="862" spans="1:10" ht="60" customHeight="1" x14ac:dyDescent="0.25">
      <c r="A862" s="1">
        <f t="shared" si="13"/>
        <v>850</v>
      </c>
      <c r="B862" s="104"/>
      <c r="C862" s="33"/>
      <c r="D862" s="111"/>
      <c r="E862" s="113"/>
      <c r="F862" s="181"/>
      <c r="G862" s="183"/>
      <c r="H862" s="69"/>
      <c r="I862" s="261"/>
      <c r="J862" s="262"/>
    </row>
    <row r="863" spans="1:10" ht="60" customHeight="1" x14ac:dyDescent="0.25">
      <c r="A863" s="1">
        <f t="shared" si="13"/>
        <v>851</v>
      </c>
      <c r="B863" s="104"/>
      <c r="C863" s="33"/>
      <c r="D863" s="111"/>
      <c r="E863" s="113"/>
      <c r="F863" s="180"/>
      <c r="G863" s="183"/>
      <c r="H863" s="69"/>
      <c r="I863" s="261"/>
      <c r="J863" s="262"/>
    </row>
    <row r="864" spans="1:10" ht="60" customHeight="1" x14ac:dyDescent="0.25">
      <c r="A864" s="1">
        <f t="shared" si="13"/>
        <v>852</v>
      </c>
      <c r="B864" s="104"/>
      <c r="C864" s="33"/>
      <c r="D864" s="111"/>
      <c r="E864" s="113"/>
      <c r="F864" s="180"/>
      <c r="G864" s="183"/>
      <c r="H864" s="69"/>
      <c r="I864" s="261"/>
      <c r="J864" s="262"/>
    </row>
    <row r="865" spans="1:10" ht="60" customHeight="1" x14ac:dyDescent="0.25">
      <c r="A865" s="1">
        <f t="shared" si="13"/>
        <v>853</v>
      </c>
      <c r="B865" s="104"/>
      <c r="C865" s="33"/>
      <c r="D865" s="111"/>
      <c r="E865" s="113"/>
      <c r="F865" s="180"/>
      <c r="G865" s="183"/>
      <c r="H865" s="69"/>
      <c r="I865" s="261"/>
      <c r="J865" s="262"/>
    </row>
    <row r="866" spans="1:10" ht="60" customHeight="1" x14ac:dyDescent="0.25">
      <c r="A866" s="1">
        <f t="shared" si="13"/>
        <v>854</v>
      </c>
      <c r="B866" s="104"/>
      <c r="C866" s="33"/>
      <c r="D866" s="111"/>
      <c r="E866" s="113"/>
      <c r="F866" s="180"/>
      <c r="G866" s="183"/>
      <c r="H866" s="69"/>
      <c r="I866" s="261"/>
      <c r="J866" s="262"/>
    </row>
    <row r="867" spans="1:10" ht="60" customHeight="1" x14ac:dyDescent="0.25">
      <c r="A867" s="1">
        <f t="shared" si="13"/>
        <v>855</v>
      </c>
      <c r="B867" s="104"/>
      <c r="C867" s="33"/>
      <c r="D867" s="111"/>
      <c r="E867" s="113"/>
      <c r="F867" s="180"/>
      <c r="G867" s="183"/>
      <c r="H867" s="69"/>
      <c r="I867" s="261"/>
      <c r="J867" s="262"/>
    </row>
    <row r="868" spans="1:10" ht="60" customHeight="1" x14ac:dyDescent="0.25">
      <c r="A868" s="1">
        <f t="shared" si="13"/>
        <v>856</v>
      </c>
      <c r="B868" s="104"/>
      <c r="C868" s="33"/>
      <c r="D868" s="111"/>
      <c r="E868" s="113"/>
      <c r="F868" s="180"/>
      <c r="G868" s="183"/>
      <c r="H868" s="69"/>
      <c r="I868" s="261"/>
      <c r="J868" s="262"/>
    </row>
    <row r="869" spans="1:10" ht="60" customHeight="1" x14ac:dyDescent="0.25">
      <c r="A869" s="1">
        <f t="shared" si="13"/>
        <v>857</v>
      </c>
      <c r="B869" s="104"/>
      <c r="C869" s="33"/>
      <c r="D869" s="111"/>
      <c r="E869" s="113"/>
      <c r="F869" s="180"/>
      <c r="G869" s="183"/>
      <c r="H869" s="69"/>
      <c r="I869" s="261"/>
      <c r="J869" s="262"/>
    </row>
    <row r="870" spans="1:10" ht="60" customHeight="1" x14ac:dyDescent="0.25">
      <c r="A870" s="1">
        <f t="shared" si="13"/>
        <v>858</v>
      </c>
      <c r="B870" s="104"/>
      <c r="C870" s="33"/>
      <c r="D870" s="111"/>
      <c r="E870" s="113"/>
      <c r="F870" s="180"/>
      <c r="G870" s="183"/>
      <c r="H870" s="69"/>
      <c r="I870" s="261"/>
      <c r="J870" s="262"/>
    </row>
    <row r="871" spans="1:10" ht="60" customHeight="1" x14ac:dyDescent="0.25">
      <c r="A871" s="1">
        <f t="shared" si="13"/>
        <v>859</v>
      </c>
      <c r="B871" s="104"/>
      <c r="C871" s="33"/>
      <c r="D871" s="111"/>
      <c r="E871" s="113"/>
      <c r="F871" s="181"/>
      <c r="G871" s="183"/>
      <c r="H871" s="69"/>
      <c r="I871" s="261"/>
      <c r="J871" s="262"/>
    </row>
    <row r="872" spans="1:10" ht="60" customHeight="1" x14ac:dyDescent="0.25">
      <c r="A872" s="1">
        <f t="shared" si="13"/>
        <v>860</v>
      </c>
      <c r="B872" s="104"/>
      <c r="C872" s="33"/>
      <c r="D872" s="111"/>
      <c r="E872" s="113"/>
      <c r="F872" s="181"/>
      <c r="G872" s="183"/>
      <c r="H872" s="69"/>
      <c r="I872" s="261"/>
      <c r="J872" s="262"/>
    </row>
    <row r="873" spans="1:10" ht="60" customHeight="1" x14ac:dyDescent="0.25">
      <c r="A873" s="1">
        <f t="shared" si="13"/>
        <v>861</v>
      </c>
      <c r="B873" s="104"/>
      <c r="C873" s="33"/>
      <c r="D873" s="111"/>
      <c r="E873" s="113"/>
      <c r="F873" s="180"/>
      <c r="G873" s="183"/>
      <c r="H873" s="69"/>
      <c r="I873" s="261"/>
      <c r="J873" s="262"/>
    </row>
    <row r="874" spans="1:10" ht="60" customHeight="1" x14ac:dyDescent="0.25">
      <c r="A874" s="1">
        <f t="shared" si="13"/>
        <v>862</v>
      </c>
      <c r="B874" s="104"/>
      <c r="C874" s="33"/>
      <c r="D874" s="111"/>
      <c r="E874" s="113"/>
      <c r="F874" s="180"/>
      <c r="G874" s="183"/>
      <c r="H874" s="69"/>
      <c r="I874" s="261"/>
      <c r="J874" s="262"/>
    </row>
    <row r="875" spans="1:10" ht="60" customHeight="1" x14ac:dyDescent="0.25">
      <c r="A875" s="1">
        <f t="shared" si="13"/>
        <v>863</v>
      </c>
      <c r="B875" s="104"/>
      <c r="C875" s="33"/>
      <c r="D875" s="111"/>
      <c r="E875" s="113"/>
      <c r="F875" s="180"/>
      <c r="G875" s="183"/>
      <c r="H875" s="69"/>
      <c r="I875" s="261"/>
      <c r="J875" s="262"/>
    </row>
    <row r="876" spans="1:10" ht="60" customHeight="1" x14ac:dyDescent="0.25">
      <c r="A876" s="1">
        <f t="shared" si="13"/>
        <v>864</v>
      </c>
      <c r="B876" s="104"/>
      <c r="C876" s="33"/>
      <c r="D876" s="111"/>
      <c r="E876" s="113"/>
      <c r="F876" s="180"/>
      <c r="G876" s="183"/>
      <c r="H876" s="69"/>
      <c r="I876" s="261"/>
      <c r="J876" s="262"/>
    </row>
    <row r="877" spans="1:10" ht="60" customHeight="1" x14ac:dyDescent="0.25">
      <c r="A877" s="1">
        <f t="shared" si="13"/>
        <v>865</v>
      </c>
      <c r="B877" s="104"/>
      <c r="C877" s="33"/>
      <c r="D877" s="111"/>
      <c r="E877" s="113"/>
      <c r="F877" s="180"/>
      <c r="G877" s="183"/>
      <c r="H877" s="69"/>
      <c r="I877" s="261"/>
      <c r="J877" s="262"/>
    </row>
    <row r="878" spans="1:10" ht="60" customHeight="1" x14ac:dyDescent="0.25">
      <c r="A878" s="1">
        <f t="shared" si="13"/>
        <v>866</v>
      </c>
      <c r="B878" s="104"/>
      <c r="C878" s="33"/>
      <c r="D878" s="111"/>
      <c r="E878" s="113"/>
      <c r="F878" s="180"/>
      <c r="G878" s="183"/>
      <c r="H878" s="69"/>
      <c r="I878" s="261"/>
      <c r="J878" s="262"/>
    </row>
    <row r="879" spans="1:10" ht="60" customHeight="1" x14ac:dyDescent="0.25">
      <c r="A879" s="1">
        <f t="shared" si="13"/>
        <v>867</v>
      </c>
      <c r="B879" s="104"/>
      <c r="C879" s="33"/>
      <c r="D879" s="111"/>
      <c r="E879" s="113"/>
      <c r="F879" s="180"/>
      <c r="G879" s="183"/>
      <c r="H879" s="69"/>
      <c r="I879" s="261"/>
      <c r="J879" s="262"/>
    </row>
    <row r="880" spans="1:10" ht="60" customHeight="1" x14ac:dyDescent="0.25">
      <c r="A880" s="1">
        <f t="shared" si="13"/>
        <v>868</v>
      </c>
      <c r="B880" s="104"/>
      <c r="C880" s="33"/>
      <c r="D880" s="111"/>
      <c r="E880" s="113"/>
      <c r="F880" s="180"/>
      <c r="G880" s="183"/>
      <c r="H880" s="69"/>
      <c r="I880" s="261"/>
      <c r="J880" s="262"/>
    </row>
    <row r="881" spans="1:10" ht="60" customHeight="1" x14ac:dyDescent="0.25">
      <c r="A881" s="1">
        <f t="shared" si="13"/>
        <v>869</v>
      </c>
      <c r="B881" s="104"/>
      <c r="C881" s="33"/>
      <c r="D881" s="111"/>
      <c r="E881" s="113"/>
      <c r="F881" s="181"/>
      <c r="G881" s="183"/>
      <c r="H881" s="69"/>
      <c r="I881" s="261"/>
      <c r="J881" s="262"/>
    </row>
    <row r="882" spans="1:10" ht="60" customHeight="1" x14ac:dyDescent="0.25">
      <c r="A882" s="1">
        <f t="shared" si="13"/>
        <v>870</v>
      </c>
      <c r="B882" s="104"/>
      <c r="C882" s="33"/>
      <c r="D882" s="111"/>
      <c r="E882" s="113"/>
      <c r="F882" s="181"/>
      <c r="G882" s="183"/>
      <c r="H882" s="69"/>
      <c r="I882" s="261"/>
      <c r="J882" s="262"/>
    </row>
    <row r="883" spans="1:10" ht="60" customHeight="1" x14ac:dyDescent="0.25">
      <c r="A883" s="1">
        <f t="shared" si="13"/>
        <v>871</v>
      </c>
      <c r="B883" s="104"/>
      <c r="C883" s="33"/>
      <c r="D883" s="111"/>
      <c r="E883" s="113"/>
      <c r="F883" s="180"/>
      <c r="G883" s="183"/>
      <c r="H883" s="69"/>
      <c r="I883" s="261"/>
      <c r="J883" s="262"/>
    </row>
    <row r="884" spans="1:10" ht="60" customHeight="1" x14ac:dyDescent="0.25">
      <c r="A884" s="1">
        <f t="shared" si="13"/>
        <v>872</v>
      </c>
      <c r="B884" s="104"/>
      <c r="C884" s="33"/>
      <c r="D884" s="111"/>
      <c r="E884" s="113"/>
      <c r="F884" s="180"/>
      <c r="G884" s="183"/>
      <c r="H884" s="69"/>
      <c r="I884" s="261"/>
      <c r="J884" s="262"/>
    </row>
    <row r="885" spans="1:10" ht="60" customHeight="1" x14ac:dyDescent="0.25">
      <c r="A885" s="1">
        <f t="shared" si="13"/>
        <v>873</v>
      </c>
      <c r="B885" s="104"/>
      <c r="C885" s="33"/>
      <c r="D885" s="111"/>
      <c r="E885" s="113"/>
      <c r="F885" s="180"/>
      <c r="G885" s="183"/>
      <c r="H885" s="69"/>
      <c r="I885" s="261"/>
      <c r="J885" s="262"/>
    </row>
    <row r="886" spans="1:10" ht="60" customHeight="1" x14ac:dyDescent="0.25">
      <c r="A886" s="1">
        <f t="shared" si="13"/>
        <v>874</v>
      </c>
      <c r="B886" s="104"/>
      <c r="C886" s="33"/>
      <c r="D886" s="111"/>
      <c r="E886" s="113"/>
      <c r="F886" s="180"/>
      <c r="G886" s="183"/>
      <c r="H886" s="69"/>
      <c r="I886" s="261"/>
      <c r="J886" s="262"/>
    </row>
    <row r="887" spans="1:10" ht="60" customHeight="1" x14ac:dyDescent="0.25">
      <c r="A887" s="1">
        <f t="shared" si="13"/>
        <v>875</v>
      </c>
      <c r="B887" s="104"/>
      <c r="C887" s="33"/>
      <c r="D887" s="111"/>
      <c r="E887" s="113"/>
      <c r="F887" s="180"/>
      <c r="G887" s="183"/>
      <c r="H887" s="69"/>
      <c r="I887" s="261"/>
      <c r="J887" s="262"/>
    </row>
    <row r="888" spans="1:10" ht="60" customHeight="1" x14ac:dyDescent="0.25">
      <c r="A888" s="1">
        <f t="shared" si="13"/>
        <v>876</v>
      </c>
      <c r="B888" s="104"/>
      <c r="C888" s="33"/>
      <c r="D888" s="111"/>
      <c r="E888" s="113"/>
      <c r="F888" s="180"/>
      <c r="G888" s="183"/>
      <c r="H888" s="69"/>
      <c r="I888" s="261"/>
      <c r="J888" s="262"/>
    </row>
    <row r="889" spans="1:10" ht="60" customHeight="1" x14ac:dyDescent="0.25">
      <c r="A889" s="1">
        <f t="shared" si="13"/>
        <v>877</v>
      </c>
      <c r="B889" s="104"/>
      <c r="C889" s="33"/>
      <c r="D889" s="111"/>
      <c r="E889" s="113"/>
      <c r="F889" s="180"/>
      <c r="G889" s="183"/>
      <c r="H889" s="69"/>
      <c r="I889" s="261"/>
      <c r="J889" s="262"/>
    </row>
    <row r="890" spans="1:10" ht="60" customHeight="1" x14ac:dyDescent="0.25">
      <c r="A890" s="1">
        <f t="shared" si="13"/>
        <v>878</v>
      </c>
      <c r="B890" s="104"/>
      <c r="C890" s="33"/>
      <c r="D890" s="111"/>
      <c r="E890" s="113"/>
      <c r="F890" s="180"/>
      <c r="G890" s="183"/>
      <c r="H890" s="69"/>
      <c r="I890" s="261"/>
      <c r="J890" s="262"/>
    </row>
    <row r="891" spans="1:10" ht="60" customHeight="1" x14ac:dyDescent="0.25">
      <c r="A891" s="1">
        <f t="shared" si="13"/>
        <v>879</v>
      </c>
      <c r="B891" s="104"/>
      <c r="C891" s="33"/>
      <c r="D891" s="111"/>
      <c r="E891" s="113"/>
      <c r="F891" s="181"/>
      <c r="G891" s="183"/>
      <c r="H891" s="69"/>
      <c r="I891" s="261"/>
      <c r="J891" s="262"/>
    </row>
    <row r="892" spans="1:10" ht="60" customHeight="1" x14ac:dyDescent="0.25">
      <c r="A892" s="1">
        <f t="shared" si="13"/>
        <v>880</v>
      </c>
      <c r="B892" s="104"/>
      <c r="C892" s="33"/>
      <c r="D892" s="111"/>
      <c r="E892" s="113"/>
      <c r="F892" s="181"/>
      <c r="G892" s="183"/>
      <c r="H892" s="69"/>
      <c r="I892" s="261"/>
      <c r="J892" s="262"/>
    </row>
    <row r="893" spans="1:10" ht="60" customHeight="1" x14ac:dyDescent="0.25">
      <c r="A893" s="1">
        <f t="shared" si="13"/>
        <v>881</v>
      </c>
      <c r="B893" s="104"/>
      <c r="C893" s="33"/>
      <c r="D893" s="111"/>
      <c r="E893" s="113"/>
      <c r="F893" s="180"/>
      <c r="G893" s="183"/>
      <c r="H893" s="69"/>
      <c r="I893" s="261"/>
      <c r="J893" s="262"/>
    </row>
    <row r="894" spans="1:10" ht="60" customHeight="1" x14ac:dyDescent="0.25">
      <c r="A894" s="1">
        <f t="shared" si="13"/>
        <v>882</v>
      </c>
      <c r="B894" s="104"/>
      <c r="C894" s="33"/>
      <c r="D894" s="111"/>
      <c r="E894" s="113"/>
      <c r="F894" s="180"/>
      <c r="G894" s="183"/>
      <c r="H894" s="69"/>
      <c r="I894" s="261"/>
      <c r="J894" s="262"/>
    </row>
    <row r="895" spans="1:10" ht="60" customHeight="1" x14ac:dyDescent="0.25">
      <c r="A895" s="1">
        <f t="shared" si="13"/>
        <v>883</v>
      </c>
      <c r="B895" s="104"/>
      <c r="C895" s="33"/>
      <c r="D895" s="111"/>
      <c r="E895" s="113"/>
      <c r="F895" s="180"/>
      <c r="G895" s="183"/>
      <c r="H895" s="69"/>
      <c r="I895" s="261"/>
      <c r="J895" s="262"/>
    </row>
    <row r="896" spans="1:10" ht="60" customHeight="1" x14ac:dyDescent="0.25">
      <c r="A896" s="1">
        <f t="shared" si="13"/>
        <v>884</v>
      </c>
      <c r="B896" s="104"/>
      <c r="C896" s="33"/>
      <c r="D896" s="111"/>
      <c r="E896" s="113"/>
      <c r="F896" s="180"/>
      <c r="G896" s="183"/>
      <c r="H896" s="69"/>
      <c r="I896" s="261"/>
      <c r="J896" s="262"/>
    </row>
    <row r="897" spans="1:10" ht="60" customHeight="1" x14ac:dyDescent="0.25">
      <c r="A897" s="1">
        <f t="shared" si="13"/>
        <v>885</v>
      </c>
      <c r="B897" s="104"/>
      <c r="C897" s="33"/>
      <c r="D897" s="111"/>
      <c r="E897" s="113"/>
      <c r="F897" s="180"/>
      <c r="G897" s="183"/>
      <c r="H897" s="69"/>
      <c r="I897" s="261"/>
      <c r="J897" s="262"/>
    </row>
    <row r="898" spans="1:10" ht="60" customHeight="1" x14ac:dyDescent="0.25">
      <c r="A898" s="1">
        <f t="shared" ref="A898:A961" si="14">ROW(A886)</f>
        <v>886</v>
      </c>
      <c r="B898" s="104"/>
      <c r="C898" s="33"/>
      <c r="D898" s="111"/>
      <c r="E898" s="113"/>
      <c r="F898" s="180"/>
      <c r="G898" s="183"/>
      <c r="H898" s="69"/>
      <c r="I898" s="261"/>
      <c r="J898" s="262"/>
    </row>
    <row r="899" spans="1:10" ht="60" customHeight="1" x14ac:dyDescent="0.25">
      <c r="A899" s="1">
        <f t="shared" si="14"/>
        <v>887</v>
      </c>
      <c r="B899" s="104"/>
      <c r="C899" s="33"/>
      <c r="D899" s="111"/>
      <c r="E899" s="113"/>
      <c r="F899" s="180"/>
      <c r="G899" s="183"/>
      <c r="H899" s="69"/>
      <c r="I899" s="261"/>
      <c r="J899" s="262"/>
    </row>
    <row r="900" spans="1:10" ht="60" customHeight="1" x14ac:dyDescent="0.25">
      <c r="A900" s="1">
        <f t="shared" si="14"/>
        <v>888</v>
      </c>
      <c r="B900" s="104"/>
      <c r="C900" s="33"/>
      <c r="D900" s="111"/>
      <c r="E900" s="113"/>
      <c r="F900" s="180"/>
      <c r="G900" s="183"/>
      <c r="H900" s="69"/>
      <c r="I900" s="261"/>
      <c r="J900" s="262"/>
    </row>
    <row r="901" spans="1:10" ht="60" customHeight="1" x14ac:dyDescent="0.25">
      <c r="A901" s="1">
        <f t="shared" si="14"/>
        <v>889</v>
      </c>
      <c r="B901" s="104"/>
      <c r="C901" s="33"/>
      <c r="D901" s="111"/>
      <c r="E901" s="113"/>
      <c r="F901" s="181"/>
      <c r="G901" s="183"/>
      <c r="H901" s="69"/>
      <c r="I901" s="261"/>
      <c r="J901" s="262"/>
    </row>
    <row r="902" spans="1:10" ht="60" customHeight="1" x14ac:dyDescent="0.25">
      <c r="A902" s="1">
        <f t="shared" si="14"/>
        <v>890</v>
      </c>
      <c r="B902" s="104"/>
      <c r="C902" s="33"/>
      <c r="D902" s="111"/>
      <c r="E902" s="113"/>
      <c r="F902" s="181"/>
      <c r="G902" s="183"/>
      <c r="H902" s="69"/>
      <c r="I902" s="261"/>
      <c r="J902" s="262"/>
    </row>
    <row r="903" spans="1:10" ht="60" customHeight="1" x14ac:dyDescent="0.25">
      <c r="A903" s="1">
        <f t="shared" si="14"/>
        <v>891</v>
      </c>
      <c r="B903" s="104"/>
      <c r="C903" s="33"/>
      <c r="D903" s="111"/>
      <c r="E903" s="113"/>
      <c r="F903" s="180"/>
      <c r="G903" s="183"/>
      <c r="H903" s="69"/>
      <c r="I903" s="261"/>
      <c r="J903" s="262"/>
    </row>
    <row r="904" spans="1:10" ht="60" customHeight="1" x14ac:dyDescent="0.25">
      <c r="A904" s="1">
        <f t="shared" si="14"/>
        <v>892</v>
      </c>
      <c r="B904" s="104"/>
      <c r="C904" s="33"/>
      <c r="D904" s="111"/>
      <c r="E904" s="113"/>
      <c r="F904" s="180"/>
      <c r="G904" s="183"/>
      <c r="H904" s="69"/>
      <c r="I904" s="261"/>
      <c r="J904" s="262"/>
    </row>
    <row r="905" spans="1:10" ht="60" customHeight="1" x14ac:dyDescent="0.25">
      <c r="A905" s="1">
        <f t="shared" si="14"/>
        <v>893</v>
      </c>
      <c r="B905" s="104"/>
      <c r="C905" s="33"/>
      <c r="D905" s="111"/>
      <c r="E905" s="113"/>
      <c r="F905" s="180"/>
      <c r="G905" s="183"/>
      <c r="H905" s="69"/>
      <c r="I905" s="261"/>
      <c r="J905" s="262"/>
    </row>
    <row r="906" spans="1:10" ht="60" customHeight="1" x14ac:dyDescent="0.25">
      <c r="A906" s="1">
        <f t="shared" si="14"/>
        <v>894</v>
      </c>
      <c r="B906" s="104"/>
      <c r="C906" s="33"/>
      <c r="D906" s="111"/>
      <c r="E906" s="113"/>
      <c r="F906" s="180"/>
      <c r="G906" s="183"/>
      <c r="H906" s="69"/>
      <c r="I906" s="261"/>
      <c r="J906" s="262"/>
    </row>
    <row r="907" spans="1:10" ht="60" customHeight="1" x14ac:dyDescent="0.25">
      <c r="A907" s="1">
        <f t="shared" si="14"/>
        <v>895</v>
      </c>
      <c r="B907" s="104"/>
      <c r="C907" s="33"/>
      <c r="D907" s="111"/>
      <c r="E907" s="113"/>
      <c r="F907" s="180"/>
      <c r="G907" s="183"/>
      <c r="H907" s="69"/>
      <c r="I907" s="261"/>
      <c r="J907" s="262"/>
    </row>
    <row r="908" spans="1:10" ht="60" customHeight="1" x14ac:dyDescent="0.25">
      <c r="A908" s="1">
        <f t="shared" si="14"/>
        <v>896</v>
      </c>
      <c r="B908" s="104"/>
      <c r="C908" s="33"/>
      <c r="D908" s="111"/>
      <c r="E908" s="113"/>
      <c r="F908" s="180"/>
      <c r="G908" s="183"/>
      <c r="H908" s="69"/>
      <c r="I908" s="261"/>
      <c r="J908" s="262"/>
    </row>
    <row r="909" spans="1:10" ht="60" customHeight="1" x14ac:dyDescent="0.25">
      <c r="A909" s="1">
        <f t="shared" si="14"/>
        <v>897</v>
      </c>
      <c r="B909" s="104"/>
      <c r="C909" s="33"/>
      <c r="D909" s="111"/>
      <c r="E909" s="113"/>
      <c r="F909" s="180"/>
      <c r="G909" s="183"/>
      <c r="H909" s="69"/>
      <c r="I909" s="261"/>
      <c r="J909" s="262"/>
    </row>
    <row r="910" spans="1:10" ht="60" customHeight="1" x14ac:dyDescent="0.25">
      <c r="A910" s="1">
        <f t="shared" si="14"/>
        <v>898</v>
      </c>
      <c r="B910" s="104"/>
      <c r="C910" s="33"/>
      <c r="D910" s="111"/>
      <c r="E910" s="113"/>
      <c r="F910" s="180"/>
      <c r="G910" s="183"/>
      <c r="H910" s="69"/>
      <c r="I910" s="261"/>
      <c r="J910" s="262"/>
    </row>
    <row r="911" spans="1:10" ht="60" customHeight="1" x14ac:dyDescent="0.25">
      <c r="A911" s="1">
        <f t="shared" si="14"/>
        <v>899</v>
      </c>
      <c r="B911" s="104"/>
      <c r="C911" s="33"/>
      <c r="D911" s="111"/>
      <c r="E911" s="113"/>
      <c r="F911" s="181"/>
      <c r="G911" s="183"/>
      <c r="H911" s="69"/>
      <c r="I911" s="261"/>
      <c r="J911" s="262"/>
    </row>
    <row r="912" spans="1:10" ht="60" customHeight="1" x14ac:dyDescent="0.25">
      <c r="A912" s="1">
        <f t="shared" si="14"/>
        <v>900</v>
      </c>
      <c r="B912" s="104"/>
      <c r="C912" s="33"/>
      <c r="D912" s="111"/>
      <c r="E912" s="113"/>
      <c r="F912" s="181"/>
      <c r="G912" s="183"/>
      <c r="H912" s="69"/>
      <c r="I912" s="261"/>
      <c r="J912" s="262"/>
    </row>
    <row r="913" spans="1:10" ht="60" customHeight="1" x14ac:dyDescent="0.25">
      <c r="A913" s="1">
        <f t="shared" si="14"/>
        <v>901</v>
      </c>
      <c r="B913" s="104"/>
      <c r="C913" s="33"/>
      <c r="D913" s="111"/>
      <c r="E913" s="113"/>
      <c r="F913" s="180"/>
      <c r="G913" s="183"/>
      <c r="H913" s="69"/>
      <c r="I913" s="261"/>
      <c r="J913" s="262"/>
    </row>
    <row r="914" spans="1:10" ht="60" customHeight="1" x14ac:dyDescent="0.25">
      <c r="A914" s="1">
        <f t="shared" si="14"/>
        <v>902</v>
      </c>
      <c r="B914" s="104"/>
      <c r="C914" s="33"/>
      <c r="D914" s="111"/>
      <c r="E914" s="113"/>
      <c r="F914" s="180"/>
      <c r="G914" s="183"/>
      <c r="H914" s="69"/>
      <c r="I914" s="261"/>
      <c r="J914" s="262"/>
    </row>
    <row r="915" spans="1:10" ht="60" customHeight="1" x14ac:dyDescent="0.25">
      <c r="A915" s="1">
        <f t="shared" si="14"/>
        <v>903</v>
      </c>
      <c r="B915" s="104"/>
      <c r="C915" s="33"/>
      <c r="D915" s="111"/>
      <c r="E915" s="113"/>
      <c r="F915" s="180"/>
      <c r="G915" s="183"/>
      <c r="H915" s="69"/>
      <c r="I915" s="261"/>
      <c r="J915" s="262"/>
    </row>
    <row r="916" spans="1:10" ht="60" customHeight="1" x14ac:dyDescent="0.25">
      <c r="A916" s="1">
        <f t="shared" si="14"/>
        <v>904</v>
      </c>
      <c r="B916" s="104"/>
      <c r="C916" s="33"/>
      <c r="D916" s="111"/>
      <c r="E916" s="113"/>
      <c r="F916" s="180"/>
      <c r="G916" s="183"/>
      <c r="H916" s="69"/>
      <c r="I916" s="261"/>
      <c r="J916" s="262"/>
    </row>
    <row r="917" spans="1:10" ht="60" customHeight="1" x14ac:dyDescent="0.25">
      <c r="A917" s="1">
        <f t="shared" si="14"/>
        <v>905</v>
      </c>
      <c r="B917" s="104"/>
      <c r="C917" s="33"/>
      <c r="D917" s="111"/>
      <c r="E917" s="113"/>
      <c r="F917" s="180"/>
      <c r="G917" s="183"/>
      <c r="H917" s="69"/>
      <c r="I917" s="261"/>
      <c r="J917" s="262"/>
    </row>
    <row r="918" spans="1:10" ht="60" customHeight="1" x14ac:dyDescent="0.25">
      <c r="A918" s="1">
        <f t="shared" si="14"/>
        <v>906</v>
      </c>
      <c r="B918" s="104"/>
      <c r="C918" s="33"/>
      <c r="D918" s="111"/>
      <c r="E918" s="113"/>
      <c r="F918" s="180"/>
      <c r="G918" s="183"/>
      <c r="H918" s="69"/>
      <c r="I918" s="261"/>
      <c r="J918" s="262"/>
    </row>
    <row r="919" spans="1:10" ht="60" customHeight="1" x14ac:dyDescent="0.25">
      <c r="A919" s="1">
        <f t="shared" si="14"/>
        <v>907</v>
      </c>
      <c r="B919" s="104"/>
      <c r="C919" s="33"/>
      <c r="D919" s="111"/>
      <c r="E919" s="113"/>
      <c r="F919" s="180"/>
      <c r="G919" s="183"/>
      <c r="H919" s="69"/>
      <c r="I919" s="261"/>
      <c r="J919" s="262"/>
    </row>
    <row r="920" spans="1:10" ht="60" customHeight="1" x14ac:dyDescent="0.25">
      <c r="A920" s="1">
        <f t="shared" si="14"/>
        <v>908</v>
      </c>
      <c r="B920" s="104"/>
      <c r="C920" s="33"/>
      <c r="D920" s="111"/>
      <c r="E920" s="113"/>
      <c r="F920" s="180"/>
      <c r="G920" s="183"/>
      <c r="H920" s="69"/>
      <c r="I920" s="261"/>
      <c r="J920" s="262"/>
    </row>
    <row r="921" spans="1:10" ht="60" customHeight="1" x14ac:dyDescent="0.25">
      <c r="A921" s="1">
        <f t="shared" si="14"/>
        <v>909</v>
      </c>
      <c r="B921" s="104"/>
      <c r="C921" s="33"/>
      <c r="D921" s="111"/>
      <c r="E921" s="113"/>
      <c r="F921" s="181"/>
      <c r="G921" s="183"/>
      <c r="H921" s="69"/>
      <c r="I921" s="261"/>
      <c r="J921" s="262"/>
    </row>
    <row r="922" spans="1:10" ht="60" customHeight="1" x14ac:dyDescent="0.25">
      <c r="A922" s="1">
        <f t="shared" si="14"/>
        <v>910</v>
      </c>
      <c r="B922" s="104"/>
      <c r="C922" s="33"/>
      <c r="D922" s="111"/>
      <c r="E922" s="113"/>
      <c r="F922" s="181"/>
      <c r="G922" s="183"/>
      <c r="H922" s="69"/>
      <c r="I922" s="261"/>
      <c r="J922" s="262"/>
    </row>
    <row r="923" spans="1:10" ht="60" customHeight="1" x14ac:dyDescent="0.25">
      <c r="A923" s="1">
        <f t="shared" si="14"/>
        <v>911</v>
      </c>
      <c r="B923" s="104"/>
      <c r="C923" s="33"/>
      <c r="D923" s="111"/>
      <c r="E923" s="113"/>
      <c r="F923" s="180"/>
      <c r="G923" s="183"/>
      <c r="H923" s="69"/>
      <c r="I923" s="261"/>
      <c r="J923" s="262"/>
    </row>
    <row r="924" spans="1:10" ht="60" customHeight="1" x14ac:dyDescent="0.25">
      <c r="A924" s="1">
        <f t="shared" si="14"/>
        <v>912</v>
      </c>
      <c r="B924" s="104"/>
      <c r="C924" s="33"/>
      <c r="D924" s="111"/>
      <c r="E924" s="113"/>
      <c r="F924" s="180"/>
      <c r="G924" s="183"/>
      <c r="H924" s="69"/>
      <c r="I924" s="261"/>
      <c r="J924" s="262"/>
    </row>
    <row r="925" spans="1:10" ht="60" customHeight="1" x14ac:dyDescent="0.25">
      <c r="A925" s="1">
        <f t="shared" si="14"/>
        <v>913</v>
      </c>
      <c r="B925" s="104"/>
      <c r="C925" s="33"/>
      <c r="D925" s="111"/>
      <c r="E925" s="113"/>
      <c r="F925" s="180"/>
      <c r="G925" s="183"/>
      <c r="H925" s="69"/>
      <c r="I925" s="261"/>
      <c r="J925" s="262"/>
    </row>
    <row r="926" spans="1:10" ht="60" customHeight="1" x14ac:dyDescent="0.25">
      <c r="A926" s="1">
        <f t="shared" si="14"/>
        <v>914</v>
      </c>
      <c r="B926" s="104"/>
      <c r="C926" s="33"/>
      <c r="D926" s="111"/>
      <c r="E926" s="113"/>
      <c r="F926" s="180"/>
      <c r="G926" s="183"/>
      <c r="H926" s="69"/>
      <c r="I926" s="261"/>
      <c r="J926" s="262"/>
    </row>
    <row r="927" spans="1:10" ht="60" customHeight="1" x14ac:dyDescent="0.25">
      <c r="A927" s="1">
        <f t="shared" si="14"/>
        <v>915</v>
      </c>
      <c r="B927" s="104"/>
      <c r="C927" s="33"/>
      <c r="D927" s="111"/>
      <c r="E927" s="113"/>
      <c r="F927" s="180"/>
      <c r="G927" s="183"/>
      <c r="H927" s="69"/>
      <c r="I927" s="261"/>
      <c r="J927" s="262"/>
    </row>
    <row r="928" spans="1:10" ht="60" customHeight="1" x14ac:dyDescent="0.25">
      <c r="A928" s="1">
        <f t="shared" si="14"/>
        <v>916</v>
      </c>
      <c r="B928" s="104"/>
      <c r="C928" s="33"/>
      <c r="D928" s="111"/>
      <c r="E928" s="113"/>
      <c r="F928" s="180"/>
      <c r="G928" s="183"/>
      <c r="H928" s="69"/>
      <c r="I928" s="261"/>
      <c r="J928" s="262"/>
    </row>
    <row r="929" spans="1:10" ht="60" customHeight="1" x14ac:dyDescent="0.25">
      <c r="A929" s="1">
        <f t="shared" si="14"/>
        <v>917</v>
      </c>
      <c r="B929" s="104"/>
      <c r="C929" s="33"/>
      <c r="D929" s="111"/>
      <c r="E929" s="113"/>
      <c r="F929" s="180"/>
      <c r="G929" s="183"/>
      <c r="H929" s="69"/>
      <c r="I929" s="261"/>
      <c r="J929" s="262"/>
    </row>
    <row r="930" spans="1:10" ht="60" customHeight="1" x14ac:dyDescent="0.25">
      <c r="A930" s="1">
        <f t="shared" si="14"/>
        <v>918</v>
      </c>
      <c r="B930" s="104"/>
      <c r="C930" s="33"/>
      <c r="D930" s="111"/>
      <c r="E930" s="113"/>
      <c r="F930" s="180"/>
      <c r="G930" s="183"/>
      <c r="H930" s="69"/>
      <c r="I930" s="261"/>
      <c r="J930" s="262"/>
    </row>
    <row r="931" spans="1:10" ht="60" customHeight="1" x14ac:dyDescent="0.25">
      <c r="A931" s="1">
        <f t="shared" si="14"/>
        <v>919</v>
      </c>
      <c r="B931" s="104"/>
      <c r="C931" s="33"/>
      <c r="D931" s="111"/>
      <c r="E931" s="113"/>
      <c r="F931" s="181"/>
      <c r="G931" s="183"/>
      <c r="H931" s="69"/>
      <c r="I931" s="261"/>
      <c r="J931" s="262"/>
    </row>
    <row r="932" spans="1:10" ht="60" customHeight="1" x14ac:dyDescent="0.25">
      <c r="A932" s="1">
        <f t="shared" si="14"/>
        <v>920</v>
      </c>
      <c r="B932" s="104"/>
      <c r="C932" s="33"/>
      <c r="D932" s="111"/>
      <c r="E932" s="113"/>
      <c r="F932" s="181"/>
      <c r="G932" s="183"/>
      <c r="H932" s="69"/>
      <c r="I932" s="261"/>
      <c r="J932" s="262"/>
    </row>
    <row r="933" spans="1:10" ht="60" customHeight="1" x14ac:dyDescent="0.25">
      <c r="A933" s="1">
        <f t="shared" si="14"/>
        <v>921</v>
      </c>
      <c r="B933" s="104"/>
      <c r="C933" s="33"/>
      <c r="D933" s="111"/>
      <c r="E933" s="113"/>
      <c r="F933" s="180"/>
      <c r="G933" s="183"/>
      <c r="H933" s="69"/>
      <c r="I933" s="261"/>
      <c r="J933" s="262"/>
    </row>
    <row r="934" spans="1:10" ht="60" customHeight="1" x14ac:dyDescent="0.25">
      <c r="A934" s="1">
        <f t="shared" si="14"/>
        <v>922</v>
      </c>
      <c r="B934" s="104"/>
      <c r="C934" s="33"/>
      <c r="D934" s="111"/>
      <c r="E934" s="113"/>
      <c r="F934" s="180"/>
      <c r="G934" s="183"/>
      <c r="H934" s="69"/>
      <c r="I934" s="261"/>
      <c r="J934" s="262"/>
    </row>
    <row r="935" spans="1:10" ht="60" customHeight="1" x14ac:dyDescent="0.25">
      <c r="A935" s="1">
        <f t="shared" si="14"/>
        <v>923</v>
      </c>
      <c r="B935" s="104"/>
      <c r="C935" s="33"/>
      <c r="D935" s="111"/>
      <c r="E935" s="113"/>
      <c r="F935" s="180"/>
      <c r="G935" s="183"/>
      <c r="H935" s="69"/>
      <c r="I935" s="261"/>
      <c r="J935" s="262"/>
    </row>
    <row r="936" spans="1:10" ht="60" customHeight="1" x14ac:dyDescent="0.25">
      <c r="A936" s="1">
        <f t="shared" si="14"/>
        <v>924</v>
      </c>
      <c r="B936" s="104"/>
      <c r="C936" s="33"/>
      <c r="D936" s="111"/>
      <c r="E936" s="113"/>
      <c r="F936" s="180"/>
      <c r="G936" s="183"/>
      <c r="H936" s="69"/>
      <c r="I936" s="261"/>
      <c r="J936" s="262"/>
    </row>
    <row r="937" spans="1:10" ht="60" customHeight="1" x14ac:dyDescent="0.25">
      <c r="A937" s="1">
        <f t="shared" si="14"/>
        <v>925</v>
      </c>
      <c r="B937" s="104"/>
      <c r="C937" s="33"/>
      <c r="D937" s="111"/>
      <c r="E937" s="113"/>
      <c r="F937" s="180"/>
      <c r="G937" s="183"/>
      <c r="H937" s="69"/>
      <c r="I937" s="261"/>
      <c r="J937" s="262"/>
    </row>
    <row r="938" spans="1:10" ht="60" customHeight="1" x14ac:dyDescent="0.25">
      <c r="A938" s="1">
        <f t="shared" si="14"/>
        <v>926</v>
      </c>
      <c r="B938" s="104"/>
      <c r="C938" s="33"/>
      <c r="D938" s="111"/>
      <c r="E938" s="113"/>
      <c r="F938" s="180"/>
      <c r="G938" s="183"/>
      <c r="H938" s="69"/>
      <c r="I938" s="261"/>
      <c r="J938" s="262"/>
    </row>
    <row r="939" spans="1:10" ht="60" customHeight="1" x14ac:dyDescent="0.25">
      <c r="A939" s="1">
        <f t="shared" si="14"/>
        <v>927</v>
      </c>
      <c r="B939" s="104"/>
      <c r="C939" s="33"/>
      <c r="D939" s="111"/>
      <c r="E939" s="113"/>
      <c r="F939" s="180"/>
      <c r="G939" s="183"/>
      <c r="H939" s="69"/>
      <c r="I939" s="261"/>
      <c r="J939" s="262"/>
    </row>
    <row r="940" spans="1:10" ht="60" customHeight="1" x14ac:dyDescent="0.25">
      <c r="A940" s="1">
        <f t="shared" si="14"/>
        <v>928</v>
      </c>
      <c r="B940" s="104"/>
      <c r="C940" s="33"/>
      <c r="D940" s="111"/>
      <c r="E940" s="113"/>
      <c r="F940" s="180"/>
      <c r="G940" s="183"/>
      <c r="H940" s="69"/>
      <c r="I940" s="261"/>
      <c r="J940" s="262"/>
    </row>
    <row r="941" spans="1:10" ht="60" customHeight="1" x14ac:dyDescent="0.25">
      <c r="A941" s="1">
        <f t="shared" si="14"/>
        <v>929</v>
      </c>
      <c r="B941" s="104"/>
      <c r="C941" s="33"/>
      <c r="D941" s="111"/>
      <c r="E941" s="113"/>
      <c r="F941" s="181"/>
      <c r="G941" s="183"/>
      <c r="H941" s="69"/>
      <c r="I941" s="261"/>
      <c r="J941" s="262"/>
    </row>
    <row r="942" spans="1:10" ht="60" customHeight="1" x14ac:dyDescent="0.25">
      <c r="A942" s="1">
        <f t="shared" si="14"/>
        <v>930</v>
      </c>
      <c r="B942" s="104"/>
      <c r="C942" s="33"/>
      <c r="D942" s="111"/>
      <c r="E942" s="113"/>
      <c r="F942" s="181"/>
      <c r="G942" s="183"/>
      <c r="H942" s="69"/>
      <c r="I942" s="261"/>
      <c r="J942" s="262"/>
    </row>
    <row r="943" spans="1:10" ht="60" customHeight="1" x14ac:dyDescent="0.25">
      <c r="A943" s="1">
        <f t="shared" si="14"/>
        <v>931</v>
      </c>
      <c r="B943" s="104"/>
      <c r="C943" s="33"/>
      <c r="D943" s="111"/>
      <c r="E943" s="113"/>
      <c r="F943" s="180"/>
      <c r="G943" s="183"/>
      <c r="H943" s="69"/>
      <c r="I943" s="261"/>
      <c r="J943" s="262"/>
    </row>
    <row r="944" spans="1:10" ht="60" customHeight="1" x14ac:dyDescent="0.25">
      <c r="A944" s="1">
        <f t="shared" si="14"/>
        <v>932</v>
      </c>
      <c r="B944" s="104"/>
      <c r="C944" s="33"/>
      <c r="D944" s="111"/>
      <c r="E944" s="113"/>
      <c r="F944" s="180"/>
      <c r="G944" s="183"/>
      <c r="H944" s="69"/>
      <c r="I944" s="261"/>
      <c r="J944" s="262"/>
    </row>
    <row r="945" spans="1:10" ht="60" customHeight="1" x14ac:dyDescent="0.25">
      <c r="A945" s="1">
        <f t="shared" si="14"/>
        <v>933</v>
      </c>
      <c r="B945" s="104"/>
      <c r="C945" s="33"/>
      <c r="D945" s="111"/>
      <c r="E945" s="113"/>
      <c r="F945" s="180"/>
      <c r="G945" s="183"/>
      <c r="H945" s="69"/>
      <c r="I945" s="261"/>
      <c r="J945" s="262"/>
    </row>
    <row r="946" spans="1:10" ht="60" customHeight="1" x14ac:dyDescent="0.25">
      <c r="A946" s="1">
        <f t="shared" si="14"/>
        <v>934</v>
      </c>
      <c r="B946" s="104"/>
      <c r="C946" s="33"/>
      <c r="D946" s="111"/>
      <c r="E946" s="113"/>
      <c r="F946" s="180"/>
      <c r="G946" s="183"/>
      <c r="H946" s="69"/>
      <c r="I946" s="261"/>
      <c r="J946" s="262"/>
    </row>
    <row r="947" spans="1:10" ht="60" customHeight="1" x14ac:dyDescent="0.25">
      <c r="A947" s="1">
        <f t="shared" si="14"/>
        <v>935</v>
      </c>
      <c r="B947" s="104"/>
      <c r="C947" s="33"/>
      <c r="D947" s="111"/>
      <c r="E947" s="113"/>
      <c r="F947" s="180"/>
      <c r="G947" s="183"/>
      <c r="H947" s="69"/>
      <c r="I947" s="261"/>
      <c r="J947" s="262"/>
    </row>
    <row r="948" spans="1:10" ht="60" customHeight="1" x14ac:dyDescent="0.25">
      <c r="A948" s="1">
        <f t="shared" si="14"/>
        <v>936</v>
      </c>
      <c r="B948" s="104"/>
      <c r="C948" s="33"/>
      <c r="D948" s="111"/>
      <c r="E948" s="113"/>
      <c r="F948" s="180"/>
      <c r="G948" s="183"/>
      <c r="H948" s="69"/>
      <c r="I948" s="261"/>
      <c r="J948" s="262"/>
    </row>
    <row r="949" spans="1:10" ht="60" customHeight="1" x14ac:dyDescent="0.25">
      <c r="A949" s="1">
        <f t="shared" si="14"/>
        <v>937</v>
      </c>
      <c r="B949" s="104"/>
      <c r="C949" s="33"/>
      <c r="D949" s="111"/>
      <c r="E949" s="113"/>
      <c r="F949" s="180"/>
      <c r="G949" s="183"/>
      <c r="H949" s="69"/>
      <c r="I949" s="261"/>
      <c r="J949" s="262"/>
    </row>
    <row r="950" spans="1:10" ht="60" customHeight="1" x14ac:dyDescent="0.25">
      <c r="A950" s="1">
        <f t="shared" si="14"/>
        <v>938</v>
      </c>
      <c r="B950" s="104"/>
      <c r="C950" s="33"/>
      <c r="D950" s="111"/>
      <c r="E950" s="113"/>
      <c r="F950" s="180"/>
      <c r="G950" s="183"/>
      <c r="H950" s="69"/>
      <c r="I950" s="261"/>
      <c r="J950" s="262"/>
    </row>
    <row r="951" spans="1:10" ht="60" customHeight="1" x14ac:dyDescent="0.25">
      <c r="A951" s="1">
        <f t="shared" si="14"/>
        <v>939</v>
      </c>
      <c r="B951" s="104"/>
      <c r="C951" s="33"/>
      <c r="D951" s="111"/>
      <c r="E951" s="113"/>
      <c r="F951" s="181"/>
      <c r="G951" s="183"/>
      <c r="H951" s="69"/>
      <c r="I951" s="261"/>
      <c r="J951" s="262"/>
    </row>
    <row r="952" spans="1:10" ht="60" customHeight="1" x14ac:dyDescent="0.25">
      <c r="A952" s="1">
        <f t="shared" si="14"/>
        <v>940</v>
      </c>
      <c r="B952" s="104"/>
      <c r="C952" s="33"/>
      <c r="D952" s="111"/>
      <c r="E952" s="113"/>
      <c r="F952" s="181"/>
      <c r="G952" s="183"/>
      <c r="H952" s="69"/>
      <c r="I952" s="261"/>
      <c r="J952" s="262"/>
    </row>
    <row r="953" spans="1:10" ht="60" customHeight="1" x14ac:dyDescent="0.25">
      <c r="A953" s="1">
        <f t="shared" si="14"/>
        <v>941</v>
      </c>
      <c r="B953" s="104"/>
      <c r="C953" s="33"/>
      <c r="D953" s="111"/>
      <c r="E953" s="113"/>
      <c r="F953" s="180"/>
      <c r="G953" s="183"/>
      <c r="H953" s="69"/>
      <c r="I953" s="261"/>
      <c r="J953" s="262"/>
    </row>
    <row r="954" spans="1:10" ht="60" customHeight="1" x14ac:dyDescent="0.25">
      <c r="A954" s="1">
        <f t="shared" si="14"/>
        <v>942</v>
      </c>
      <c r="B954" s="104"/>
      <c r="C954" s="33"/>
      <c r="D954" s="111"/>
      <c r="E954" s="113"/>
      <c r="F954" s="180"/>
      <c r="G954" s="183"/>
      <c r="H954" s="69"/>
      <c r="I954" s="261"/>
      <c r="J954" s="262"/>
    </row>
    <row r="955" spans="1:10" ht="60" customHeight="1" x14ac:dyDescent="0.25">
      <c r="A955" s="1">
        <f t="shared" si="14"/>
        <v>943</v>
      </c>
      <c r="B955" s="104"/>
      <c r="C955" s="33"/>
      <c r="D955" s="111"/>
      <c r="E955" s="113"/>
      <c r="F955" s="180"/>
      <c r="G955" s="183"/>
      <c r="H955" s="69"/>
      <c r="I955" s="261"/>
      <c r="J955" s="262"/>
    </row>
    <row r="956" spans="1:10" ht="60" customHeight="1" x14ac:dyDescent="0.25">
      <c r="A956" s="1">
        <f t="shared" si="14"/>
        <v>944</v>
      </c>
      <c r="B956" s="104"/>
      <c r="C956" s="33"/>
      <c r="D956" s="111"/>
      <c r="E956" s="113"/>
      <c r="F956" s="180"/>
      <c r="G956" s="183"/>
      <c r="H956" s="69"/>
      <c r="I956" s="261"/>
      <c r="J956" s="262"/>
    </row>
    <row r="957" spans="1:10" ht="60" customHeight="1" x14ac:dyDescent="0.25">
      <c r="A957" s="1">
        <f t="shared" si="14"/>
        <v>945</v>
      </c>
      <c r="B957" s="104"/>
      <c r="C957" s="33"/>
      <c r="D957" s="111"/>
      <c r="E957" s="113"/>
      <c r="F957" s="180"/>
      <c r="G957" s="183"/>
      <c r="H957" s="69"/>
      <c r="I957" s="261"/>
      <c r="J957" s="262"/>
    </row>
    <row r="958" spans="1:10" ht="60" customHeight="1" x14ac:dyDescent="0.25">
      <c r="A958" s="1">
        <f t="shared" si="14"/>
        <v>946</v>
      </c>
      <c r="B958" s="104"/>
      <c r="C958" s="33"/>
      <c r="D958" s="111"/>
      <c r="E958" s="113"/>
      <c r="F958" s="180"/>
      <c r="G958" s="183"/>
      <c r="H958" s="69"/>
      <c r="I958" s="261"/>
      <c r="J958" s="262"/>
    </row>
    <row r="959" spans="1:10" ht="60" customHeight="1" x14ac:dyDescent="0.25">
      <c r="A959" s="1">
        <f t="shared" si="14"/>
        <v>947</v>
      </c>
      <c r="B959" s="104"/>
      <c r="C959" s="33"/>
      <c r="D959" s="111"/>
      <c r="E959" s="113"/>
      <c r="F959" s="180"/>
      <c r="G959" s="183"/>
      <c r="H959" s="69"/>
      <c r="I959" s="261"/>
      <c r="J959" s="262"/>
    </row>
    <row r="960" spans="1:10" ht="60" customHeight="1" x14ac:dyDescent="0.25">
      <c r="A960" s="1">
        <f t="shared" si="14"/>
        <v>948</v>
      </c>
      <c r="B960" s="104"/>
      <c r="C960" s="33"/>
      <c r="D960" s="111"/>
      <c r="E960" s="113"/>
      <c r="F960" s="180"/>
      <c r="G960" s="183"/>
      <c r="H960" s="69"/>
      <c r="I960" s="261"/>
      <c r="J960" s="262"/>
    </row>
    <row r="961" spans="1:10" ht="60" customHeight="1" x14ac:dyDescent="0.25">
      <c r="A961" s="1">
        <f t="shared" si="14"/>
        <v>949</v>
      </c>
      <c r="B961" s="104"/>
      <c r="C961" s="33"/>
      <c r="D961" s="111"/>
      <c r="E961" s="113"/>
      <c r="F961" s="181"/>
      <c r="G961" s="183"/>
      <c r="H961" s="69"/>
      <c r="I961" s="261"/>
      <c r="J961" s="262"/>
    </row>
    <row r="962" spans="1:10" ht="60" customHeight="1" x14ac:dyDescent="0.25">
      <c r="A962" s="1">
        <f t="shared" ref="A962:A1012" si="15">ROW(A950)</f>
        <v>950</v>
      </c>
      <c r="B962" s="104"/>
      <c r="C962" s="33"/>
      <c r="D962" s="111"/>
      <c r="E962" s="113"/>
      <c r="F962" s="181"/>
      <c r="G962" s="183"/>
      <c r="H962" s="69"/>
      <c r="I962" s="261"/>
      <c r="J962" s="262"/>
    </row>
    <row r="963" spans="1:10" ht="60" customHeight="1" x14ac:dyDescent="0.25">
      <c r="A963" s="1">
        <f t="shared" si="15"/>
        <v>951</v>
      </c>
      <c r="B963" s="104"/>
      <c r="C963" s="33"/>
      <c r="D963" s="111"/>
      <c r="E963" s="113"/>
      <c r="F963" s="180"/>
      <c r="G963" s="183"/>
      <c r="H963" s="69"/>
      <c r="I963" s="261"/>
      <c r="J963" s="262"/>
    </row>
    <row r="964" spans="1:10" ht="60" customHeight="1" x14ac:dyDescent="0.25">
      <c r="A964" s="1">
        <f t="shared" si="15"/>
        <v>952</v>
      </c>
      <c r="B964" s="104"/>
      <c r="C964" s="33"/>
      <c r="D964" s="111"/>
      <c r="E964" s="113"/>
      <c r="F964" s="180"/>
      <c r="G964" s="183"/>
      <c r="H964" s="69"/>
      <c r="I964" s="261"/>
      <c r="J964" s="262"/>
    </row>
    <row r="965" spans="1:10" ht="60" customHeight="1" x14ac:dyDescent="0.25">
      <c r="A965" s="1">
        <f t="shared" si="15"/>
        <v>953</v>
      </c>
      <c r="B965" s="104"/>
      <c r="C965" s="33"/>
      <c r="D965" s="111"/>
      <c r="E965" s="113"/>
      <c r="F965" s="180"/>
      <c r="G965" s="183"/>
      <c r="H965" s="69"/>
      <c r="I965" s="261"/>
      <c r="J965" s="262"/>
    </row>
    <row r="966" spans="1:10" ht="60" customHeight="1" x14ac:dyDescent="0.25">
      <c r="A966" s="1">
        <f t="shared" si="15"/>
        <v>954</v>
      </c>
      <c r="B966" s="104"/>
      <c r="C966" s="33"/>
      <c r="D966" s="111"/>
      <c r="E966" s="113"/>
      <c r="F966" s="180"/>
      <c r="G966" s="183"/>
      <c r="H966" s="69"/>
      <c r="I966" s="261"/>
      <c r="J966" s="262"/>
    </row>
    <row r="967" spans="1:10" ht="60" customHeight="1" x14ac:dyDescent="0.25">
      <c r="A967" s="1">
        <f t="shared" si="15"/>
        <v>955</v>
      </c>
      <c r="B967" s="104"/>
      <c r="C967" s="33"/>
      <c r="D967" s="111"/>
      <c r="E967" s="113"/>
      <c r="F967" s="180"/>
      <c r="G967" s="183"/>
      <c r="H967" s="69"/>
      <c r="I967" s="261"/>
      <c r="J967" s="262"/>
    </row>
    <row r="968" spans="1:10" ht="60" customHeight="1" x14ac:dyDescent="0.25">
      <c r="A968" s="1">
        <f t="shared" si="15"/>
        <v>956</v>
      </c>
      <c r="B968" s="104"/>
      <c r="C968" s="33"/>
      <c r="D968" s="111"/>
      <c r="E968" s="113"/>
      <c r="F968" s="180"/>
      <c r="G968" s="183"/>
      <c r="H968" s="69"/>
      <c r="I968" s="261"/>
      <c r="J968" s="262"/>
    </row>
    <row r="969" spans="1:10" ht="60" customHeight="1" x14ac:dyDescent="0.25">
      <c r="A969" s="1">
        <f t="shared" si="15"/>
        <v>957</v>
      </c>
      <c r="B969" s="104"/>
      <c r="C969" s="33"/>
      <c r="D969" s="111"/>
      <c r="E969" s="113"/>
      <c r="F969" s="180"/>
      <c r="G969" s="183"/>
      <c r="H969" s="69"/>
      <c r="I969" s="261"/>
      <c r="J969" s="262"/>
    </row>
    <row r="970" spans="1:10" ht="60" customHeight="1" x14ac:dyDescent="0.25">
      <c r="A970" s="1">
        <f t="shared" si="15"/>
        <v>958</v>
      </c>
      <c r="B970" s="104"/>
      <c r="C970" s="33"/>
      <c r="D970" s="111"/>
      <c r="E970" s="113"/>
      <c r="F970" s="180"/>
      <c r="G970" s="183"/>
      <c r="H970" s="69"/>
      <c r="I970" s="261"/>
      <c r="J970" s="262"/>
    </row>
    <row r="971" spans="1:10" ht="60" customHeight="1" x14ac:dyDescent="0.25">
      <c r="A971" s="1">
        <f t="shared" si="15"/>
        <v>959</v>
      </c>
      <c r="B971" s="104"/>
      <c r="C971" s="33"/>
      <c r="D971" s="111"/>
      <c r="E971" s="113"/>
      <c r="F971" s="181"/>
      <c r="G971" s="183"/>
      <c r="H971" s="69"/>
      <c r="I971" s="261"/>
      <c r="J971" s="262"/>
    </row>
    <row r="972" spans="1:10" ht="60" customHeight="1" x14ac:dyDescent="0.25">
      <c r="A972" s="1">
        <f t="shared" si="15"/>
        <v>960</v>
      </c>
      <c r="B972" s="104"/>
      <c r="C972" s="33"/>
      <c r="D972" s="111"/>
      <c r="E972" s="113"/>
      <c r="F972" s="181"/>
      <c r="G972" s="183"/>
      <c r="H972" s="69"/>
      <c r="I972" s="261"/>
      <c r="J972" s="262"/>
    </row>
    <row r="973" spans="1:10" ht="60" customHeight="1" x14ac:dyDescent="0.25">
      <c r="A973" s="1">
        <f t="shared" si="15"/>
        <v>961</v>
      </c>
      <c r="B973" s="104"/>
      <c r="C973" s="33"/>
      <c r="D973" s="111"/>
      <c r="E973" s="113"/>
      <c r="F973" s="180"/>
      <c r="G973" s="183"/>
      <c r="H973" s="69"/>
      <c r="I973" s="261"/>
      <c r="J973" s="262"/>
    </row>
    <row r="974" spans="1:10" ht="60" customHeight="1" x14ac:dyDescent="0.25">
      <c r="A974" s="1">
        <f t="shared" si="15"/>
        <v>962</v>
      </c>
      <c r="B974" s="104"/>
      <c r="C974" s="33"/>
      <c r="D974" s="111"/>
      <c r="E974" s="113"/>
      <c r="F974" s="180"/>
      <c r="G974" s="183"/>
      <c r="H974" s="69"/>
      <c r="I974" s="261"/>
      <c r="J974" s="262"/>
    </row>
    <row r="975" spans="1:10" ht="60" customHeight="1" x14ac:dyDescent="0.25">
      <c r="A975" s="1">
        <f t="shared" si="15"/>
        <v>963</v>
      </c>
      <c r="B975" s="104"/>
      <c r="C975" s="33"/>
      <c r="D975" s="111"/>
      <c r="E975" s="113"/>
      <c r="F975" s="180"/>
      <c r="G975" s="183"/>
      <c r="H975" s="69"/>
      <c r="I975" s="261"/>
      <c r="J975" s="262"/>
    </row>
    <row r="976" spans="1:10" ht="60" customHeight="1" x14ac:dyDescent="0.25">
      <c r="A976" s="1">
        <f t="shared" si="15"/>
        <v>964</v>
      </c>
      <c r="B976" s="104"/>
      <c r="C976" s="33"/>
      <c r="D976" s="111"/>
      <c r="E976" s="113"/>
      <c r="F976" s="180"/>
      <c r="G976" s="183"/>
      <c r="H976" s="69"/>
      <c r="I976" s="261"/>
      <c r="J976" s="262"/>
    </row>
    <row r="977" spans="1:10" ht="60" customHeight="1" x14ac:dyDescent="0.25">
      <c r="A977" s="1">
        <f t="shared" si="15"/>
        <v>965</v>
      </c>
      <c r="B977" s="104"/>
      <c r="C977" s="33"/>
      <c r="D977" s="111"/>
      <c r="E977" s="113"/>
      <c r="F977" s="180"/>
      <c r="G977" s="183"/>
      <c r="H977" s="69"/>
      <c r="I977" s="261"/>
      <c r="J977" s="262"/>
    </row>
    <row r="978" spans="1:10" ht="60" customHeight="1" x14ac:dyDescent="0.25">
      <c r="A978" s="1">
        <f t="shared" si="15"/>
        <v>966</v>
      </c>
      <c r="B978" s="104"/>
      <c r="C978" s="33"/>
      <c r="D978" s="111"/>
      <c r="E978" s="113"/>
      <c r="F978" s="180"/>
      <c r="G978" s="183"/>
      <c r="H978" s="69"/>
      <c r="I978" s="261"/>
      <c r="J978" s="262"/>
    </row>
    <row r="979" spans="1:10" ht="60" customHeight="1" x14ac:dyDescent="0.25">
      <c r="A979" s="1">
        <f t="shared" si="15"/>
        <v>967</v>
      </c>
      <c r="B979" s="104"/>
      <c r="C979" s="33"/>
      <c r="D979" s="111"/>
      <c r="E979" s="113"/>
      <c r="F979" s="180"/>
      <c r="G979" s="183"/>
      <c r="H979" s="69"/>
      <c r="I979" s="261"/>
      <c r="J979" s="262"/>
    </row>
    <row r="980" spans="1:10" ht="60" customHeight="1" x14ac:dyDescent="0.25">
      <c r="A980" s="1">
        <f t="shared" si="15"/>
        <v>968</v>
      </c>
      <c r="B980" s="104"/>
      <c r="C980" s="33"/>
      <c r="D980" s="111"/>
      <c r="E980" s="113"/>
      <c r="F980" s="180"/>
      <c r="G980" s="183"/>
      <c r="H980" s="69"/>
      <c r="I980" s="261"/>
      <c r="J980" s="262"/>
    </row>
    <row r="981" spans="1:10" ht="60" customHeight="1" x14ac:dyDescent="0.25">
      <c r="A981" s="1">
        <f t="shared" si="15"/>
        <v>969</v>
      </c>
      <c r="B981" s="104"/>
      <c r="C981" s="33"/>
      <c r="D981" s="111"/>
      <c r="E981" s="113"/>
      <c r="F981" s="181"/>
      <c r="G981" s="183"/>
      <c r="H981" s="69"/>
      <c r="I981" s="261"/>
      <c r="J981" s="262"/>
    </row>
    <row r="982" spans="1:10" ht="60" customHeight="1" x14ac:dyDescent="0.25">
      <c r="A982" s="1">
        <f t="shared" si="15"/>
        <v>970</v>
      </c>
      <c r="B982" s="104"/>
      <c r="C982" s="33"/>
      <c r="D982" s="111"/>
      <c r="E982" s="113"/>
      <c r="F982" s="181"/>
      <c r="G982" s="183"/>
      <c r="H982" s="69"/>
      <c r="I982" s="261"/>
      <c r="J982" s="262"/>
    </row>
    <row r="983" spans="1:10" ht="60" customHeight="1" x14ac:dyDescent="0.25">
      <c r="A983" s="1">
        <f t="shared" si="15"/>
        <v>971</v>
      </c>
      <c r="B983" s="104"/>
      <c r="C983" s="33"/>
      <c r="D983" s="111"/>
      <c r="E983" s="113"/>
      <c r="F983" s="180"/>
      <c r="G983" s="183"/>
      <c r="H983" s="69"/>
      <c r="I983" s="261"/>
      <c r="J983" s="262"/>
    </row>
    <row r="984" spans="1:10" ht="60" customHeight="1" x14ac:dyDescent="0.25">
      <c r="A984" s="1">
        <f t="shared" si="15"/>
        <v>972</v>
      </c>
      <c r="B984" s="104"/>
      <c r="C984" s="33"/>
      <c r="D984" s="111"/>
      <c r="E984" s="113"/>
      <c r="F984" s="180"/>
      <c r="G984" s="183"/>
      <c r="H984" s="69"/>
      <c r="I984" s="261"/>
      <c r="J984" s="262"/>
    </row>
    <row r="985" spans="1:10" ht="60" customHeight="1" x14ac:dyDescent="0.25">
      <c r="A985" s="1">
        <f t="shared" si="15"/>
        <v>973</v>
      </c>
      <c r="B985" s="104"/>
      <c r="C985" s="33"/>
      <c r="D985" s="111"/>
      <c r="E985" s="113"/>
      <c r="F985" s="180"/>
      <c r="G985" s="183"/>
      <c r="H985" s="69"/>
      <c r="I985" s="261"/>
      <c r="J985" s="262"/>
    </row>
    <row r="986" spans="1:10" ht="60" customHeight="1" x14ac:dyDescent="0.25">
      <c r="A986" s="1">
        <f t="shared" si="15"/>
        <v>974</v>
      </c>
      <c r="B986" s="104"/>
      <c r="C986" s="33"/>
      <c r="D986" s="111"/>
      <c r="E986" s="113"/>
      <c r="F986" s="180"/>
      <c r="G986" s="183"/>
      <c r="H986" s="69"/>
      <c r="I986" s="261"/>
      <c r="J986" s="262"/>
    </row>
    <row r="987" spans="1:10" ht="60" customHeight="1" x14ac:dyDescent="0.25">
      <c r="A987" s="1">
        <f t="shared" si="15"/>
        <v>975</v>
      </c>
      <c r="B987" s="104"/>
      <c r="C987" s="33"/>
      <c r="D987" s="111"/>
      <c r="E987" s="113"/>
      <c r="F987" s="180"/>
      <c r="G987" s="183"/>
      <c r="H987" s="69"/>
      <c r="I987" s="261"/>
      <c r="J987" s="262"/>
    </row>
    <row r="988" spans="1:10" ht="60" customHeight="1" x14ac:dyDescent="0.25">
      <c r="A988" s="1">
        <f t="shared" si="15"/>
        <v>976</v>
      </c>
      <c r="B988" s="104"/>
      <c r="C988" s="33"/>
      <c r="D988" s="111"/>
      <c r="E988" s="113"/>
      <c r="F988" s="180"/>
      <c r="G988" s="183"/>
      <c r="H988" s="69"/>
      <c r="I988" s="261"/>
      <c r="J988" s="262"/>
    </row>
    <row r="989" spans="1:10" ht="60" customHeight="1" x14ac:dyDescent="0.25">
      <c r="A989" s="1">
        <f t="shared" si="15"/>
        <v>977</v>
      </c>
      <c r="B989" s="104"/>
      <c r="C989" s="33"/>
      <c r="D989" s="111"/>
      <c r="E989" s="113"/>
      <c r="F989" s="180"/>
      <c r="G989" s="183"/>
      <c r="H989" s="69"/>
      <c r="I989" s="261"/>
      <c r="J989" s="262"/>
    </row>
    <row r="990" spans="1:10" ht="60" customHeight="1" x14ac:dyDescent="0.25">
      <c r="A990" s="1">
        <f t="shared" si="15"/>
        <v>978</v>
      </c>
      <c r="B990" s="104"/>
      <c r="C990" s="33"/>
      <c r="D990" s="111"/>
      <c r="E990" s="113"/>
      <c r="F990" s="180"/>
      <c r="G990" s="183"/>
      <c r="H990" s="69"/>
      <c r="I990" s="261"/>
      <c r="J990" s="262"/>
    </row>
    <row r="991" spans="1:10" ht="60" customHeight="1" x14ac:dyDescent="0.25">
      <c r="A991" s="1">
        <f t="shared" si="15"/>
        <v>979</v>
      </c>
      <c r="B991" s="104"/>
      <c r="C991" s="33"/>
      <c r="D991" s="111"/>
      <c r="E991" s="113"/>
      <c r="F991" s="181"/>
      <c r="G991" s="183"/>
      <c r="H991" s="69"/>
      <c r="I991" s="261"/>
      <c r="J991" s="262"/>
    </row>
    <row r="992" spans="1:10" ht="60" customHeight="1" x14ac:dyDescent="0.25">
      <c r="A992" s="1">
        <f t="shared" si="15"/>
        <v>980</v>
      </c>
      <c r="B992" s="104"/>
      <c r="C992" s="33"/>
      <c r="D992" s="111"/>
      <c r="E992" s="113"/>
      <c r="F992" s="181"/>
      <c r="G992" s="183"/>
      <c r="H992" s="69"/>
      <c r="I992" s="261"/>
      <c r="J992" s="262"/>
    </row>
    <row r="993" spans="1:10" ht="60" customHeight="1" x14ac:dyDescent="0.25">
      <c r="A993" s="1">
        <f t="shared" si="15"/>
        <v>981</v>
      </c>
      <c r="B993" s="104"/>
      <c r="C993" s="33"/>
      <c r="D993" s="111"/>
      <c r="E993" s="113"/>
      <c r="F993" s="180"/>
      <c r="G993" s="183"/>
      <c r="H993" s="69"/>
      <c r="I993" s="261"/>
      <c r="J993" s="262"/>
    </row>
    <row r="994" spans="1:10" ht="60" customHeight="1" x14ac:dyDescent="0.25">
      <c r="A994" s="1">
        <f t="shared" si="15"/>
        <v>982</v>
      </c>
      <c r="B994" s="104"/>
      <c r="C994" s="33"/>
      <c r="D994" s="111"/>
      <c r="E994" s="113"/>
      <c r="F994" s="180"/>
      <c r="G994" s="183"/>
      <c r="H994" s="69"/>
      <c r="I994" s="261"/>
      <c r="J994" s="262"/>
    </row>
    <row r="995" spans="1:10" ht="60" customHeight="1" x14ac:dyDescent="0.25">
      <c r="A995" s="1">
        <f t="shared" si="15"/>
        <v>983</v>
      </c>
      <c r="B995" s="104"/>
      <c r="C995" s="33"/>
      <c r="D995" s="111"/>
      <c r="E995" s="113"/>
      <c r="F995" s="180"/>
      <c r="G995" s="183"/>
      <c r="H995" s="69"/>
      <c r="I995" s="261"/>
      <c r="J995" s="262"/>
    </row>
    <row r="996" spans="1:10" ht="60" customHeight="1" x14ac:dyDescent="0.25">
      <c r="A996" s="1">
        <f t="shared" si="15"/>
        <v>984</v>
      </c>
      <c r="B996" s="104"/>
      <c r="C996" s="33"/>
      <c r="D996" s="111"/>
      <c r="E996" s="113"/>
      <c r="F996" s="180"/>
      <c r="G996" s="183"/>
      <c r="H996" s="69"/>
      <c r="I996" s="261"/>
      <c r="J996" s="262"/>
    </row>
    <row r="997" spans="1:10" ht="60" customHeight="1" x14ac:dyDescent="0.25">
      <c r="A997" s="1">
        <f t="shared" si="15"/>
        <v>985</v>
      </c>
      <c r="B997" s="104"/>
      <c r="C997" s="33"/>
      <c r="D997" s="111"/>
      <c r="E997" s="113"/>
      <c r="F997" s="180"/>
      <c r="G997" s="183"/>
      <c r="H997" s="69"/>
      <c r="I997" s="261"/>
      <c r="J997" s="262"/>
    </row>
    <row r="998" spans="1:10" ht="60" customHeight="1" x14ac:dyDescent="0.25">
      <c r="A998" s="1">
        <f t="shared" si="15"/>
        <v>986</v>
      </c>
      <c r="B998" s="104"/>
      <c r="C998" s="33"/>
      <c r="D998" s="111"/>
      <c r="E998" s="113"/>
      <c r="F998" s="180"/>
      <c r="G998" s="183"/>
      <c r="H998" s="69"/>
      <c r="I998" s="261"/>
      <c r="J998" s="262"/>
    </row>
    <row r="999" spans="1:10" ht="60" customHeight="1" x14ac:dyDescent="0.25">
      <c r="A999" s="1">
        <f t="shared" si="15"/>
        <v>987</v>
      </c>
      <c r="B999" s="104"/>
      <c r="C999" s="33"/>
      <c r="D999" s="111"/>
      <c r="E999" s="113"/>
      <c r="F999" s="180"/>
      <c r="G999" s="183"/>
      <c r="H999" s="69"/>
      <c r="I999" s="261"/>
      <c r="J999" s="262"/>
    </row>
    <row r="1000" spans="1:10" ht="60" customHeight="1" x14ac:dyDescent="0.25">
      <c r="A1000" s="1">
        <f t="shared" si="15"/>
        <v>988</v>
      </c>
      <c r="B1000" s="104"/>
      <c r="C1000" s="33"/>
      <c r="D1000" s="111"/>
      <c r="E1000" s="113"/>
      <c r="F1000" s="180"/>
      <c r="G1000" s="183"/>
      <c r="H1000" s="69"/>
      <c r="I1000" s="261"/>
      <c r="J1000" s="262"/>
    </row>
    <row r="1001" spans="1:10" ht="60" customHeight="1" x14ac:dyDescent="0.25">
      <c r="A1001" s="1">
        <f t="shared" si="15"/>
        <v>989</v>
      </c>
      <c r="B1001" s="104"/>
      <c r="C1001" s="33"/>
      <c r="D1001" s="111"/>
      <c r="E1001" s="113"/>
      <c r="F1001" s="181"/>
      <c r="G1001" s="183"/>
      <c r="H1001" s="69"/>
      <c r="I1001" s="261"/>
      <c r="J1001" s="262"/>
    </row>
    <row r="1002" spans="1:10" ht="60" customHeight="1" x14ac:dyDescent="0.25">
      <c r="A1002" s="1">
        <f t="shared" si="15"/>
        <v>990</v>
      </c>
      <c r="B1002" s="104"/>
      <c r="C1002" s="33"/>
      <c r="D1002" s="111"/>
      <c r="E1002" s="113"/>
      <c r="F1002" s="181"/>
      <c r="G1002" s="183"/>
      <c r="H1002" s="69"/>
      <c r="I1002" s="261"/>
      <c r="J1002" s="262"/>
    </row>
    <row r="1003" spans="1:10" ht="60" customHeight="1" x14ac:dyDescent="0.25">
      <c r="A1003" s="1">
        <f t="shared" si="15"/>
        <v>991</v>
      </c>
      <c r="B1003" s="104"/>
      <c r="C1003" s="33"/>
      <c r="D1003" s="111"/>
      <c r="E1003" s="113"/>
      <c r="F1003" s="180"/>
      <c r="G1003" s="183"/>
      <c r="H1003" s="69"/>
      <c r="I1003" s="261"/>
      <c r="J1003" s="262"/>
    </row>
    <row r="1004" spans="1:10" ht="60" customHeight="1" x14ac:dyDescent="0.25">
      <c r="A1004" s="1">
        <f t="shared" si="15"/>
        <v>992</v>
      </c>
      <c r="B1004" s="104"/>
      <c r="C1004" s="33"/>
      <c r="D1004" s="111"/>
      <c r="E1004" s="113"/>
      <c r="F1004" s="180"/>
      <c r="G1004" s="183"/>
      <c r="H1004" s="69"/>
      <c r="I1004" s="261"/>
      <c r="J1004" s="262"/>
    </row>
    <row r="1005" spans="1:10" ht="60" customHeight="1" x14ac:dyDescent="0.25">
      <c r="A1005" s="1">
        <f t="shared" si="15"/>
        <v>993</v>
      </c>
      <c r="B1005" s="104"/>
      <c r="C1005" s="33"/>
      <c r="D1005" s="111"/>
      <c r="E1005" s="113"/>
      <c r="F1005" s="180"/>
      <c r="G1005" s="183"/>
      <c r="H1005" s="69"/>
      <c r="I1005" s="261"/>
      <c r="J1005" s="262"/>
    </row>
    <row r="1006" spans="1:10" ht="60" customHeight="1" x14ac:dyDescent="0.25">
      <c r="A1006" s="1">
        <f t="shared" si="15"/>
        <v>994</v>
      </c>
      <c r="B1006" s="104"/>
      <c r="C1006" s="33"/>
      <c r="D1006" s="111"/>
      <c r="E1006" s="113"/>
      <c r="F1006" s="180"/>
      <c r="G1006" s="183"/>
      <c r="H1006" s="69"/>
      <c r="I1006" s="261"/>
      <c r="J1006" s="262"/>
    </row>
    <row r="1007" spans="1:10" ht="60" customHeight="1" x14ac:dyDescent="0.25">
      <c r="A1007" s="1">
        <f t="shared" si="15"/>
        <v>995</v>
      </c>
      <c r="B1007" s="104"/>
      <c r="C1007" s="33"/>
      <c r="D1007" s="111"/>
      <c r="E1007" s="113"/>
      <c r="F1007" s="180"/>
      <c r="G1007" s="183"/>
      <c r="H1007" s="69"/>
      <c r="I1007" s="261"/>
      <c r="J1007" s="262"/>
    </row>
    <row r="1008" spans="1:10" ht="60" customHeight="1" x14ac:dyDescent="0.25">
      <c r="A1008" s="1">
        <f t="shared" si="15"/>
        <v>996</v>
      </c>
      <c r="B1008" s="104"/>
      <c r="C1008" s="33"/>
      <c r="D1008" s="111"/>
      <c r="E1008" s="113"/>
      <c r="F1008" s="180"/>
      <c r="G1008" s="183"/>
      <c r="H1008" s="69"/>
      <c r="I1008" s="261"/>
      <c r="J1008" s="262"/>
    </row>
    <row r="1009" spans="1:10" ht="60" customHeight="1" x14ac:dyDescent="0.25">
      <c r="A1009" s="1">
        <f t="shared" si="15"/>
        <v>997</v>
      </c>
      <c r="B1009" s="104"/>
      <c r="C1009" s="33"/>
      <c r="D1009" s="111"/>
      <c r="E1009" s="113"/>
      <c r="F1009" s="180"/>
      <c r="G1009" s="183"/>
      <c r="H1009" s="69"/>
      <c r="I1009" s="261"/>
      <c r="J1009" s="262"/>
    </row>
    <row r="1010" spans="1:10" ht="60" customHeight="1" x14ac:dyDescent="0.25">
      <c r="A1010" s="1">
        <f t="shared" si="15"/>
        <v>998</v>
      </c>
      <c r="B1010" s="104"/>
      <c r="C1010" s="33"/>
      <c r="D1010" s="111"/>
      <c r="E1010" s="113"/>
      <c r="F1010" s="180"/>
      <c r="G1010" s="183"/>
      <c r="H1010" s="69"/>
      <c r="I1010" s="261"/>
      <c r="J1010" s="262"/>
    </row>
    <row r="1011" spans="1:10" ht="60" customHeight="1" x14ac:dyDescent="0.25">
      <c r="A1011" s="1">
        <f t="shared" si="15"/>
        <v>999</v>
      </c>
      <c r="B1011" s="104"/>
      <c r="C1011" s="33"/>
      <c r="D1011" s="111"/>
      <c r="E1011" s="113"/>
      <c r="F1011" s="181"/>
      <c r="G1011" s="183"/>
      <c r="H1011" s="69"/>
      <c r="I1011" s="261"/>
      <c r="J1011" s="262"/>
    </row>
    <row r="1012" spans="1:10" ht="60" customHeight="1" x14ac:dyDescent="0.25">
      <c r="A1012" s="1">
        <f t="shared" si="15"/>
        <v>1000</v>
      </c>
      <c r="B1012" s="104"/>
      <c r="C1012" s="33"/>
      <c r="D1012" s="111"/>
      <c r="E1012" s="113"/>
      <c r="F1012" s="181"/>
      <c r="G1012" s="183"/>
      <c r="H1012" s="69"/>
      <c r="I1012" s="261"/>
      <c r="J1012" s="262"/>
    </row>
  </sheetData>
  <sheetProtection algorithmName="SHA-512" hashValue="7ADSJTHSC8quyO6Jbz7FT1nOyrJp8p0IEm8jyKKwov+7GVS4RKsFYLFLPUzf0bGOExDl7/5DIkkD/LzTwKLVMg==" saltValue="fA2aX5Y8OYVgGfirjqu/7w==" spinCount="100000" sheet="1" objects="1" scenarios="1"/>
  <mergeCells count="1020">
    <mergeCell ref="I12:J12"/>
    <mergeCell ref="I13:J13"/>
    <mergeCell ref="I14:J14"/>
    <mergeCell ref="I15:J15"/>
    <mergeCell ref="I16:J16"/>
    <mergeCell ref="I17:J17"/>
    <mergeCell ref="A7:D8"/>
    <mergeCell ref="I1:J1"/>
    <mergeCell ref="A2:J2"/>
    <mergeCell ref="A3:J3"/>
    <mergeCell ref="A4:J4"/>
    <mergeCell ref="A5:D5"/>
    <mergeCell ref="A6:D6"/>
    <mergeCell ref="A9:D9"/>
    <mergeCell ref="I30:J30"/>
    <mergeCell ref="I31:J31"/>
    <mergeCell ref="I32:J32"/>
    <mergeCell ref="I33:J33"/>
    <mergeCell ref="I34:J34"/>
    <mergeCell ref="I35:J35"/>
    <mergeCell ref="I24:J24"/>
    <mergeCell ref="I25:J25"/>
    <mergeCell ref="I26:J26"/>
    <mergeCell ref="I27:J27"/>
    <mergeCell ref="I28:J28"/>
    <mergeCell ref="I29:J29"/>
    <mergeCell ref="I18:J18"/>
    <mergeCell ref="I19:J19"/>
    <mergeCell ref="I20:J20"/>
    <mergeCell ref="I21:J21"/>
    <mergeCell ref="I22:J22"/>
    <mergeCell ref="I23:J23"/>
    <mergeCell ref="I48:J48"/>
    <mergeCell ref="I49:J49"/>
    <mergeCell ref="I50:J50"/>
    <mergeCell ref="I51:J51"/>
    <mergeCell ref="I52:J52"/>
    <mergeCell ref="I53:J53"/>
    <mergeCell ref="I42:J42"/>
    <mergeCell ref="I43:J43"/>
    <mergeCell ref="I44:J44"/>
    <mergeCell ref="I45:J45"/>
    <mergeCell ref="I46:J46"/>
    <mergeCell ref="I47:J47"/>
    <mergeCell ref="I36:J36"/>
    <mergeCell ref="I37:J37"/>
    <mergeCell ref="I38:J38"/>
    <mergeCell ref="I39:J39"/>
    <mergeCell ref="I40:J40"/>
    <mergeCell ref="I41:J41"/>
    <mergeCell ref="I66:J66"/>
    <mergeCell ref="I67:J67"/>
    <mergeCell ref="I68:J68"/>
    <mergeCell ref="I69:J69"/>
    <mergeCell ref="I70:J70"/>
    <mergeCell ref="I71:J71"/>
    <mergeCell ref="I60:J60"/>
    <mergeCell ref="I61:J61"/>
    <mergeCell ref="I62:J62"/>
    <mergeCell ref="I63:J63"/>
    <mergeCell ref="I64:J64"/>
    <mergeCell ref="I65:J65"/>
    <mergeCell ref="I54:J54"/>
    <mergeCell ref="I55:J55"/>
    <mergeCell ref="I56:J56"/>
    <mergeCell ref="I57:J57"/>
    <mergeCell ref="I58:J58"/>
    <mergeCell ref="I59:J59"/>
    <mergeCell ref="I84:J84"/>
    <mergeCell ref="I85:J85"/>
    <mergeCell ref="I86:J86"/>
    <mergeCell ref="I87:J87"/>
    <mergeCell ref="I88:J88"/>
    <mergeCell ref="I89:J89"/>
    <mergeCell ref="I78:J78"/>
    <mergeCell ref="I79:J79"/>
    <mergeCell ref="I80:J80"/>
    <mergeCell ref="I81:J81"/>
    <mergeCell ref="I82:J82"/>
    <mergeCell ref="I83:J83"/>
    <mergeCell ref="I72:J72"/>
    <mergeCell ref="I73:J73"/>
    <mergeCell ref="I74:J74"/>
    <mergeCell ref="I75:J75"/>
    <mergeCell ref="I76:J76"/>
    <mergeCell ref="I77:J77"/>
    <mergeCell ref="I102:J102"/>
    <mergeCell ref="I103:J103"/>
    <mergeCell ref="I104:J104"/>
    <mergeCell ref="I105:J105"/>
    <mergeCell ref="I106:J106"/>
    <mergeCell ref="I107:J107"/>
    <mergeCell ref="I96:J96"/>
    <mergeCell ref="I97:J97"/>
    <mergeCell ref="I98:J98"/>
    <mergeCell ref="I99:J99"/>
    <mergeCell ref="I100:J100"/>
    <mergeCell ref="I101:J101"/>
    <mergeCell ref="I90:J90"/>
    <mergeCell ref="I91:J91"/>
    <mergeCell ref="I92:J92"/>
    <mergeCell ref="I93:J93"/>
    <mergeCell ref="I94:J94"/>
    <mergeCell ref="I95:J95"/>
    <mergeCell ref="I120:J120"/>
    <mergeCell ref="I121:J121"/>
    <mergeCell ref="I122:J122"/>
    <mergeCell ref="I123:J123"/>
    <mergeCell ref="I124:J124"/>
    <mergeCell ref="I125:J125"/>
    <mergeCell ref="I114:J114"/>
    <mergeCell ref="I115:J115"/>
    <mergeCell ref="I116:J116"/>
    <mergeCell ref="I117:J117"/>
    <mergeCell ref="I118:J118"/>
    <mergeCell ref="I119:J119"/>
    <mergeCell ref="I108:J108"/>
    <mergeCell ref="I109:J109"/>
    <mergeCell ref="I110:J110"/>
    <mergeCell ref="I111:J111"/>
    <mergeCell ref="I112:J112"/>
    <mergeCell ref="I113:J113"/>
    <mergeCell ref="I138:J138"/>
    <mergeCell ref="I139:J139"/>
    <mergeCell ref="I140:J140"/>
    <mergeCell ref="I141:J141"/>
    <mergeCell ref="I142:J142"/>
    <mergeCell ref="I143:J143"/>
    <mergeCell ref="I132:J132"/>
    <mergeCell ref="I133:J133"/>
    <mergeCell ref="I134:J134"/>
    <mergeCell ref="I135:J135"/>
    <mergeCell ref="I136:J136"/>
    <mergeCell ref="I137:J137"/>
    <mergeCell ref="I126:J126"/>
    <mergeCell ref="I127:J127"/>
    <mergeCell ref="I128:J128"/>
    <mergeCell ref="I129:J129"/>
    <mergeCell ref="I130:J130"/>
    <mergeCell ref="I131:J131"/>
    <mergeCell ref="I156:J156"/>
    <mergeCell ref="I157:J157"/>
    <mergeCell ref="I158:J158"/>
    <mergeCell ref="I159:J159"/>
    <mergeCell ref="I160:J160"/>
    <mergeCell ref="I161:J161"/>
    <mergeCell ref="I150:J150"/>
    <mergeCell ref="I151:J151"/>
    <mergeCell ref="I152:J152"/>
    <mergeCell ref="I153:J153"/>
    <mergeCell ref="I154:J154"/>
    <mergeCell ref="I155:J155"/>
    <mergeCell ref="I144:J144"/>
    <mergeCell ref="I145:J145"/>
    <mergeCell ref="I146:J146"/>
    <mergeCell ref="I147:J147"/>
    <mergeCell ref="I148:J148"/>
    <mergeCell ref="I149:J149"/>
    <mergeCell ref="I174:J174"/>
    <mergeCell ref="I175:J175"/>
    <mergeCell ref="I176:J176"/>
    <mergeCell ref="I177:J177"/>
    <mergeCell ref="I178:J178"/>
    <mergeCell ref="I179:J179"/>
    <mergeCell ref="I168:J168"/>
    <mergeCell ref="I169:J169"/>
    <mergeCell ref="I170:J170"/>
    <mergeCell ref="I171:J171"/>
    <mergeCell ref="I172:J172"/>
    <mergeCell ref="I173:J173"/>
    <mergeCell ref="I162:J162"/>
    <mergeCell ref="I163:J163"/>
    <mergeCell ref="I164:J164"/>
    <mergeCell ref="I165:J165"/>
    <mergeCell ref="I166:J166"/>
    <mergeCell ref="I167:J167"/>
    <mergeCell ref="I192:J192"/>
    <mergeCell ref="I193:J193"/>
    <mergeCell ref="I194:J194"/>
    <mergeCell ref="I195:J195"/>
    <mergeCell ref="I196:J196"/>
    <mergeCell ref="I197:J197"/>
    <mergeCell ref="I186:J186"/>
    <mergeCell ref="I187:J187"/>
    <mergeCell ref="I188:J188"/>
    <mergeCell ref="I189:J189"/>
    <mergeCell ref="I190:J190"/>
    <mergeCell ref="I191:J191"/>
    <mergeCell ref="I180:J180"/>
    <mergeCell ref="I181:J181"/>
    <mergeCell ref="I182:J182"/>
    <mergeCell ref="I183:J183"/>
    <mergeCell ref="I184:J184"/>
    <mergeCell ref="I185:J185"/>
    <mergeCell ref="I210:J210"/>
    <mergeCell ref="I211:J211"/>
    <mergeCell ref="I212:J212"/>
    <mergeCell ref="I213:J213"/>
    <mergeCell ref="I214:J214"/>
    <mergeCell ref="I215:J215"/>
    <mergeCell ref="I204:J204"/>
    <mergeCell ref="I205:J205"/>
    <mergeCell ref="I206:J206"/>
    <mergeCell ref="I207:J207"/>
    <mergeCell ref="I208:J208"/>
    <mergeCell ref="I209:J209"/>
    <mergeCell ref="I198:J198"/>
    <mergeCell ref="I199:J199"/>
    <mergeCell ref="I200:J200"/>
    <mergeCell ref="I201:J201"/>
    <mergeCell ref="I202:J202"/>
    <mergeCell ref="I203:J203"/>
    <mergeCell ref="I228:J228"/>
    <mergeCell ref="I229:J229"/>
    <mergeCell ref="I230:J230"/>
    <mergeCell ref="I231:J231"/>
    <mergeCell ref="I232:J232"/>
    <mergeCell ref="I233:J233"/>
    <mergeCell ref="I222:J222"/>
    <mergeCell ref="I223:J223"/>
    <mergeCell ref="I224:J224"/>
    <mergeCell ref="I225:J225"/>
    <mergeCell ref="I226:J226"/>
    <mergeCell ref="I227:J227"/>
    <mergeCell ref="I216:J216"/>
    <mergeCell ref="I217:J217"/>
    <mergeCell ref="I218:J218"/>
    <mergeCell ref="I219:J219"/>
    <mergeCell ref="I220:J220"/>
    <mergeCell ref="I221:J221"/>
    <mergeCell ref="I246:J246"/>
    <mergeCell ref="I247:J247"/>
    <mergeCell ref="I248:J248"/>
    <mergeCell ref="I249:J249"/>
    <mergeCell ref="I250:J250"/>
    <mergeCell ref="I251:J251"/>
    <mergeCell ref="I240:J240"/>
    <mergeCell ref="I241:J241"/>
    <mergeCell ref="I242:J242"/>
    <mergeCell ref="I243:J243"/>
    <mergeCell ref="I244:J244"/>
    <mergeCell ref="I245:J245"/>
    <mergeCell ref="I234:J234"/>
    <mergeCell ref="I235:J235"/>
    <mergeCell ref="I236:J236"/>
    <mergeCell ref="I237:J237"/>
    <mergeCell ref="I238:J238"/>
    <mergeCell ref="I239:J239"/>
    <mergeCell ref="I264:J264"/>
    <mergeCell ref="I265:J265"/>
    <mergeCell ref="I266:J266"/>
    <mergeCell ref="I267:J267"/>
    <mergeCell ref="I268:J268"/>
    <mergeCell ref="I269:J269"/>
    <mergeCell ref="I258:J258"/>
    <mergeCell ref="I259:J259"/>
    <mergeCell ref="I260:J260"/>
    <mergeCell ref="I261:J261"/>
    <mergeCell ref="I262:J262"/>
    <mergeCell ref="I263:J263"/>
    <mergeCell ref="I252:J252"/>
    <mergeCell ref="I253:J253"/>
    <mergeCell ref="I254:J254"/>
    <mergeCell ref="I255:J255"/>
    <mergeCell ref="I256:J256"/>
    <mergeCell ref="I257:J257"/>
    <mergeCell ref="I282:J282"/>
    <mergeCell ref="I283:J283"/>
    <mergeCell ref="I284:J284"/>
    <mergeCell ref="I285:J285"/>
    <mergeCell ref="I286:J286"/>
    <mergeCell ref="I287:J287"/>
    <mergeCell ref="I276:J276"/>
    <mergeCell ref="I277:J277"/>
    <mergeCell ref="I278:J278"/>
    <mergeCell ref="I279:J279"/>
    <mergeCell ref="I280:J280"/>
    <mergeCell ref="I281:J281"/>
    <mergeCell ref="I270:J270"/>
    <mergeCell ref="I271:J271"/>
    <mergeCell ref="I272:J272"/>
    <mergeCell ref="I273:J273"/>
    <mergeCell ref="I274:J274"/>
    <mergeCell ref="I275:J275"/>
    <mergeCell ref="I300:J300"/>
    <mergeCell ref="I301:J301"/>
    <mergeCell ref="I302:J302"/>
    <mergeCell ref="I303:J303"/>
    <mergeCell ref="I304:J304"/>
    <mergeCell ref="I305:J305"/>
    <mergeCell ref="I294:J294"/>
    <mergeCell ref="I295:J295"/>
    <mergeCell ref="I296:J296"/>
    <mergeCell ref="I297:J297"/>
    <mergeCell ref="I298:J298"/>
    <mergeCell ref="I299:J299"/>
    <mergeCell ref="I288:J288"/>
    <mergeCell ref="I289:J289"/>
    <mergeCell ref="I290:J290"/>
    <mergeCell ref="I291:J291"/>
    <mergeCell ref="I292:J292"/>
    <mergeCell ref="I293:J293"/>
    <mergeCell ref="I318:J318"/>
    <mergeCell ref="I319:J319"/>
    <mergeCell ref="I320:J320"/>
    <mergeCell ref="I321:J321"/>
    <mergeCell ref="I322:J322"/>
    <mergeCell ref="I323:J323"/>
    <mergeCell ref="I312:J312"/>
    <mergeCell ref="I313:J313"/>
    <mergeCell ref="I314:J314"/>
    <mergeCell ref="I315:J315"/>
    <mergeCell ref="I316:J316"/>
    <mergeCell ref="I317:J317"/>
    <mergeCell ref="I306:J306"/>
    <mergeCell ref="I307:J307"/>
    <mergeCell ref="I308:J308"/>
    <mergeCell ref="I309:J309"/>
    <mergeCell ref="I310:J310"/>
    <mergeCell ref="I311:J311"/>
    <mergeCell ref="I336:J336"/>
    <mergeCell ref="I337:J337"/>
    <mergeCell ref="I338:J338"/>
    <mergeCell ref="I339:J339"/>
    <mergeCell ref="I340:J340"/>
    <mergeCell ref="I341:J341"/>
    <mergeCell ref="I330:J330"/>
    <mergeCell ref="I331:J331"/>
    <mergeCell ref="I332:J332"/>
    <mergeCell ref="I333:J333"/>
    <mergeCell ref="I334:J334"/>
    <mergeCell ref="I335:J335"/>
    <mergeCell ref="I324:J324"/>
    <mergeCell ref="I325:J325"/>
    <mergeCell ref="I326:J326"/>
    <mergeCell ref="I327:J327"/>
    <mergeCell ref="I328:J328"/>
    <mergeCell ref="I329:J329"/>
    <mergeCell ref="I354:J354"/>
    <mergeCell ref="I355:J355"/>
    <mergeCell ref="I356:J356"/>
    <mergeCell ref="I357:J357"/>
    <mergeCell ref="I358:J358"/>
    <mergeCell ref="I359:J359"/>
    <mergeCell ref="I348:J348"/>
    <mergeCell ref="I349:J349"/>
    <mergeCell ref="I350:J350"/>
    <mergeCell ref="I351:J351"/>
    <mergeCell ref="I352:J352"/>
    <mergeCell ref="I353:J353"/>
    <mergeCell ref="I342:J342"/>
    <mergeCell ref="I343:J343"/>
    <mergeCell ref="I344:J344"/>
    <mergeCell ref="I345:J345"/>
    <mergeCell ref="I346:J346"/>
    <mergeCell ref="I347:J347"/>
    <mergeCell ref="I372:J372"/>
    <mergeCell ref="I373:J373"/>
    <mergeCell ref="I374:J374"/>
    <mergeCell ref="I375:J375"/>
    <mergeCell ref="I376:J376"/>
    <mergeCell ref="I377:J377"/>
    <mergeCell ref="I366:J366"/>
    <mergeCell ref="I367:J367"/>
    <mergeCell ref="I368:J368"/>
    <mergeCell ref="I369:J369"/>
    <mergeCell ref="I370:J370"/>
    <mergeCell ref="I371:J371"/>
    <mergeCell ref="I360:J360"/>
    <mergeCell ref="I361:J361"/>
    <mergeCell ref="I362:J362"/>
    <mergeCell ref="I363:J363"/>
    <mergeCell ref="I364:J364"/>
    <mergeCell ref="I365:J365"/>
    <mergeCell ref="I390:J390"/>
    <mergeCell ref="I391:J391"/>
    <mergeCell ref="I392:J392"/>
    <mergeCell ref="I393:J393"/>
    <mergeCell ref="I394:J394"/>
    <mergeCell ref="I395:J395"/>
    <mergeCell ref="I384:J384"/>
    <mergeCell ref="I385:J385"/>
    <mergeCell ref="I386:J386"/>
    <mergeCell ref="I387:J387"/>
    <mergeCell ref="I388:J388"/>
    <mergeCell ref="I389:J389"/>
    <mergeCell ref="I378:J378"/>
    <mergeCell ref="I379:J379"/>
    <mergeCell ref="I380:J380"/>
    <mergeCell ref="I381:J381"/>
    <mergeCell ref="I382:J382"/>
    <mergeCell ref="I383:J383"/>
    <mergeCell ref="I408:J408"/>
    <mergeCell ref="I409:J409"/>
    <mergeCell ref="I410:J410"/>
    <mergeCell ref="I411:J411"/>
    <mergeCell ref="I412:J412"/>
    <mergeCell ref="I413:J413"/>
    <mergeCell ref="I402:J402"/>
    <mergeCell ref="I403:J403"/>
    <mergeCell ref="I404:J404"/>
    <mergeCell ref="I405:J405"/>
    <mergeCell ref="I406:J406"/>
    <mergeCell ref="I407:J407"/>
    <mergeCell ref="I396:J396"/>
    <mergeCell ref="I397:J397"/>
    <mergeCell ref="I398:J398"/>
    <mergeCell ref="I399:J399"/>
    <mergeCell ref="I400:J400"/>
    <mergeCell ref="I401:J401"/>
    <mergeCell ref="I426:J426"/>
    <mergeCell ref="I427:J427"/>
    <mergeCell ref="I428:J428"/>
    <mergeCell ref="I429:J429"/>
    <mergeCell ref="I430:J430"/>
    <mergeCell ref="I431:J431"/>
    <mergeCell ref="I420:J420"/>
    <mergeCell ref="I421:J421"/>
    <mergeCell ref="I422:J422"/>
    <mergeCell ref="I423:J423"/>
    <mergeCell ref="I424:J424"/>
    <mergeCell ref="I425:J425"/>
    <mergeCell ref="I414:J414"/>
    <mergeCell ref="I415:J415"/>
    <mergeCell ref="I416:J416"/>
    <mergeCell ref="I417:J417"/>
    <mergeCell ref="I418:J418"/>
    <mergeCell ref="I419:J419"/>
    <mergeCell ref="I444:J444"/>
    <mergeCell ref="I445:J445"/>
    <mergeCell ref="I446:J446"/>
    <mergeCell ref="I447:J447"/>
    <mergeCell ref="I448:J448"/>
    <mergeCell ref="I449:J449"/>
    <mergeCell ref="I438:J438"/>
    <mergeCell ref="I439:J439"/>
    <mergeCell ref="I440:J440"/>
    <mergeCell ref="I441:J441"/>
    <mergeCell ref="I442:J442"/>
    <mergeCell ref="I443:J443"/>
    <mergeCell ref="I432:J432"/>
    <mergeCell ref="I433:J433"/>
    <mergeCell ref="I434:J434"/>
    <mergeCell ref="I435:J435"/>
    <mergeCell ref="I436:J436"/>
    <mergeCell ref="I437:J437"/>
    <mergeCell ref="I462:J462"/>
    <mergeCell ref="I463:J463"/>
    <mergeCell ref="I464:J464"/>
    <mergeCell ref="I465:J465"/>
    <mergeCell ref="I466:J466"/>
    <mergeCell ref="I467:J467"/>
    <mergeCell ref="I456:J456"/>
    <mergeCell ref="I457:J457"/>
    <mergeCell ref="I458:J458"/>
    <mergeCell ref="I459:J459"/>
    <mergeCell ref="I460:J460"/>
    <mergeCell ref="I461:J461"/>
    <mergeCell ref="I450:J450"/>
    <mergeCell ref="I451:J451"/>
    <mergeCell ref="I452:J452"/>
    <mergeCell ref="I453:J453"/>
    <mergeCell ref="I454:J454"/>
    <mergeCell ref="I455:J455"/>
    <mergeCell ref="I490:J490"/>
    <mergeCell ref="I491:J491"/>
    <mergeCell ref="I480:J480"/>
    <mergeCell ref="I481:J481"/>
    <mergeCell ref="I482:J482"/>
    <mergeCell ref="I483:J483"/>
    <mergeCell ref="I484:J484"/>
    <mergeCell ref="I485:J485"/>
    <mergeCell ref="I474:J474"/>
    <mergeCell ref="I475:J475"/>
    <mergeCell ref="I476:J476"/>
    <mergeCell ref="I477:J477"/>
    <mergeCell ref="I478:J478"/>
    <mergeCell ref="I479:J479"/>
    <mergeCell ref="I468:J468"/>
    <mergeCell ref="I469:J469"/>
    <mergeCell ref="I470:J470"/>
    <mergeCell ref="I471:J471"/>
    <mergeCell ref="I472:J472"/>
    <mergeCell ref="I473:J473"/>
    <mergeCell ref="I510:J510"/>
    <mergeCell ref="I511:J511"/>
    <mergeCell ref="I512:J512"/>
    <mergeCell ref="H5:I5"/>
    <mergeCell ref="H6:I6"/>
    <mergeCell ref="H7:I7"/>
    <mergeCell ref="H8:I8"/>
    <mergeCell ref="H9:I9"/>
    <mergeCell ref="A10:J10"/>
    <mergeCell ref="A11:J11"/>
    <mergeCell ref="I504:J504"/>
    <mergeCell ref="I505:J505"/>
    <mergeCell ref="I506:J506"/>
    <mergeCell ref="I507:J507"/>
    <mergeCell ref="I508:J508"/>
    <mergeCell ref="I509:J509"/>
    <mergeCell ref="I498:J498"/>
    <mergeCell ref="I499:J499"/>
    <mergeCell ref="I500:J500"/>
    <mergeCell ref="I501:J501"/>
    <mergeCell ref="I502:J502"/>
    <mergeCell ref="I503:J503"/>
    <mergeCell ref="I492:J492"/>
    <mergeCell ref="I493:J493"/>
    <mergeCell ref="I494:J494"/>
    <mergeCell ref="I495:J495"/>
    <mergeCell ref="I496:J496"/>
    <mergeCell ref="I497:J497"/>
    <mergeCell ref="I486:J486"/>
    <mergeCell ref="I487:J487"/>
    <mergeCell ref="I488:J488"/>
    <mergeCell ref="I489:J489"/>
    <mergeCell ref="I525:J525"/>
    <mergeCell ref="I526:J526"/>
    <mergeCell ref="I527:J527"/>
    <mergeCell ref="I528:J528"/>
    <mergeCell ref="I529:J529"/>
    <mergeCell ref="I530:J530"/>
    <mergeCell ref="I519:J519"/>
    <mergeCell ref="I520:J520"/>
    <mergeCell ref="I521:J521"/>
    <mergeCell ref="I522:J522"/>
    <mergeCell ref="I523:J523"/>
    <mergeCell ref="I524:J524"/>
    <mergeCell ref="I513:J513"/>
    <mergeCell ref="I514:J514"/>
    <mergeCell ref="I515:J515"/>
    <mergeCell ref="I516:J516"/>
    <mergeCell ref="I517:J517"/>
    <mergeCell ref="I518:J518"/>
    <mergeCell ref="I543:J543"/>
    <mergeCell ref="I544:J544"/>
    <mergeCell ref="I545:J545"/>
    <mergeCell ref="I546:J546"/>
    <mergeCell ref="I547:J547"/>
    <mergeCell ref="I548:J548"/>
    <mergeCell ref="I537:J537"/>
    <mergeCell ref="I538:J538"/>
    <mergeCell ref="I539:J539"/>
    <mergeCell ref="I540:J540"/>
    <mergeCell ref="I541:J541"/>
    <mergeCell ref="I542:J542"/>
    <mergeCell ref="I531:J531"/>
    <mergeCell ref="I532:J532"/>
    <mergeCell ref="I533:J533"/>
    <mergeCell ref="I534:J534"/>
    <mergeCell ref="I535:J535"/>
    <mergeCell ref="I536:J536"/>
    <mergeCell ref="I561:J561"/>
    <mergeCell ref="I562:J562"/>
    <mergeCell ref="I563:J563"/>
    <mergeCell ref="I564:J564"/>
    <mergeCell ref="I565:J565"/>
    <mergeCell ref="I566:J566"/>
    <mergeCell ref="I555:J555"/>
    <mergeCell ref="I556:J556"/>
    <mergeCell ref="I557:J557"/>
    <mergeCell ref="I558:J558"/>
    <mergeCell ref="I559:J559"/>
    <mergeCell ref="I560:J560"/>
    <mergeCell ref="I549:J549"/>
    <mergeCell ref="I550:J550"/>
    <mergeCell ref="I551:J551"/>
    <mergeCell ref="I552:J552"/>
    <mergeCell ref="I553:J553"/>
    <mergeCell ref="I554:J554"/>
    <mergeCell ref="I579:J579"/>
    <mergeCell ref="I580:J580"/>
    <mergeCell ref="I581:J581"/>
    <mergeCell ref="I582:J582"/>
    <mergeCell ref="I583:J583"/>
    <mergeCell ref="I584:J584"/>
    <mergeCell ref="I573:J573"/>
    <mergeCell ref="I574:J574"/>
    <mergeCell ref="I575:J575"/>
    <mergeCell ref="I576:J576"/>
    <mergeCell ref="I577:J577"/>
    <mergeCell ref="I578:J578"/>
    <mergeCell ref="I567:J567"/>
    <mergeCell ref="I568:J568"/>
    <mergeCell ref="I569:J569"/>
    <mergeCell ref="I570:J570"/>
    <mergeCell ref="I571:J571"/>
    <mergeCell ref="I572:J572"/>
    <mergeCell ref="I597:J597"/>
    <mergeCell ref="I598:J598"/>
    <mergeCell ref="I599:J599"/>
    <mergeCell ref="I600:J600"/>
    <mergeCell ref="I601:J601"/>
    <mergeCell ref="I602:J602"/>
    <mergeCell ref="I591:J591"/>
    <mergeCell ref="I592:J592"/>
    <mergeCell ref="I593:J593"/>
    <mergeCell ref="I594:J594"/>
    <mergeCell ref="I595:J595"/>
    <mergeCell ref="I596:J596"/>
    <mergeCell ref="I585:J585"/>
    <mergeCell ref="I586:J586"/>
    <mergeCell ref="I587:J587"/>
    <mergeCell ref="I588:J588"/>
    <mergeCell ref="I589:J589"/>
    <mergeCell ref="I590:J590"/>
    <mergeCell ref="I615:J615"/>
    <mergeCell ref="I616:J616"/>
    <mergeCell ref="I617:J617"/>
    <mergeCell ref="I618:J618"/>
    <mergeCell ref="I619:J619"/>
    <mergeCell ref="I620:J620"/>
    <mergeCell ref="I609:J609"/>
    <mergeCell ref="I610:J610"/>
    <mergeCell ref="I611:J611"/>
    <mergeCell ref="I612:J612"/>
    <mergeCell ref="I613:J613"/>
    <mergeCell ref="I614:J614"/>
    <mergeCell ref="I603:J603"/>
    <mergeCell ref="I604:J604"/>
    <mergeCell ref="I605:J605"/>
    <mergeCell ref="I606:J606"/>
    <mergeCell ref="I607:J607"/>
    <mergeCell ref="I608:J608"/>
    <mergeCell ref="I633:J633"/>
    <mergeCell ref="I634:J634"/>
    <mergeCell ref="I635:J635"/>
    <mergeCell ref="I636:J636"/>
    <mergeCell ref="I637:J637"/>
    <mergeCell ref="I638:J638"/>
    <mergeCell ref="I627:J627"/>
    <mergeCell ref="I628:J628"/>
    <mergeCell ref="I629:J629"/>
    <mergeCell ref="I630:J630"/>
    <mergeCell ref="I631:J631"/>
    <mergeCell ref="I632:J632"/>
    <mergeCell ref="I621:J621"/>
    <mergeCell ref="I622:J622"/>
    <mergeCell ref="I623:J623"/>
    <mergeCell ref="I624:J624"/>
    <mergeCell ref="I625:J625"/>
    <mergeCell ref="I626:J626"/>
    <mergeCell ref="I651:J651"/>
    <mergeCell ref="I652:J652"/>
    <mergeCell ref="I653:J653"/>
    <mergeCell ref="I654:J654"/>
    <mergeCell ref="I655:J655"/>
    <mergeCell ref="I656:J656"/>
    <mergeCell ref="I645:J645"/>
    <mergeCell ref="I646:J646"/>
    <mergeCell ref="I647:J647"/>
    <mergeCell ref="I648:J648"/>
    <mergeCell ref="I649:J649"/>
    <mergeCell ref="I650:J650"/>
    <mergeCell ref="I639:J639"/>
    <mergeCell ref="I640:J640"/>
    <mergeCell ref="I641:J641"/>
    <mergeCell ref="I642:J642"/>
    <mergeCell ref="I643:J643"/>
    <mergeCell ref="I644:J644"/>
    <mergeCell ref="I669:J669"/>
    <mergeCell ref="I670:J670"/>
    <mergeCell ref="I671:J671"/>
    <mergeCell ref="I672:J672"/>
    <mergeCell ref="I673:J673"/>
    <mergeCell ref="I674:J674"/>
    <mergeCell ref="I663:J663"/>
    <mergeCell ref="I664:J664"/>
    <mergeCell ref="I665:J665"/>
    <mergeCell ref="I666:J666"/>
    <mergeCell ref="I667:J667"/>
    <mergeCell ref="I668:J668"/>
    <mergeCell ref="I657:J657"/>
    <mergeCell ref="I658:J658"/>
    <mergeCell ref="I659:J659"/>
    <mergeCell ref="I660:J660"/>
    <mergeCell ref="I661:J661"/>
    <mergeCell ref="I662:J662"/>
    <mergeCell ref="I687:J687"/>
    <mergeCell ref="I688:J688"/>
    <mergeCell ref="I689:J689"/>
    <mergeCell ref="I690:J690"/>
    <mergeCell ref="I691:J691"/>
    <mergeCell ref="I692:J692"/>
    <mergeCell ref="I681:J681"/>
    <mergeCell ref="I682:J682"/>
    <mergeCell ref="I683:J683"/>
    <mergeCell ref="I684:J684"/>
    <mergeCell ref="I685:J685"/>
    <mergeCell ref="I686:J686"/>
    <mergeCell ref="I675:J675"/>
    <mergeCell ref="I676:J676"/>
    <mergeCell ref="I677:J677"/>
    <mergeCell ref="I678:J678"/>
    <mergeCell ref="I679:J679"/>
    <mergeCell ref="I680:J680"/>
    <mergeCell ref="I705:J705"/>
    <mergeCell ref="I706:J706"/>
    <mergeCell ref="I707:J707"/>
    <mergeCell ref="I708:J708"/>
    <mergeCell ref="I709:J709"/>
    <mergeCell ref="I710:J710"/>
    <mergeCell ref="I699:J699"/>
    <mergeCell ref="I700:J700"/>
    <mergeCell ref="I701:J701"/>
    <mergeCell ref="I702:J702"/>
    <mergeCell ref="I703:J703"/>
    <mergeCell ref="I704:J704"/>
    <mergeCell ref="I693:J693"/>
    <mergeCell ref="I694:J694"/>
    <mergeCell ref="I695:J695"/>
    <mergeCell ref="I696:J696"/>
    <mergeCell ref="I697:J697"/>
    <mergeCell ref="I698:J698"/>
    <mergeCell ref="I723:J723"/>
    <mergeCell ref="I724:J724"/>
    <mergeCell ref="I725:J725"/>
    <mergeCell ref="I726:J726"/>
    <mergeCell ref="I727:J727"/>
    <mergeCell ref="I728:J728"/>
    <mergeCell ref="I717:J717"/>
    <mergeCell ref="I718:J718"/>
    <mergeCell ref="I719:J719"/>
    <mergeCell ref="I720:J720"/>
    <mergeCell ref="I721:J721"/>
    <mergeCell ref="I722:J722"/>
    <mergeCell ref="I711:J711"/>
    <mergeCell ref="I712:J712"/>
    <mergeCell ref="I713:J713"/>
    <mergeCell ref="I714:J714"/>
    <mergeCell ref="I715:J715"/>
    <mergeCell ref="I716:J716"/>
    <mergeCell ref="I741:J741"/>
    <mergeCell ref="I742:J742"/>
    <mergeCell ref="I743:J743"/>
    <mergeCell ref="I744:J744"/>
    <mergeCell ref="I745:J745"/>
    <mergeCell ref="I746:J746"/>
    <mergeCell ref="I735:J735"/>
    <mergeCell ref="I736:J736"/>
    <mergeCell ref="I737:J737"/>
    <mergeCell ref="I738:J738"/>
    <mergeCell ref="I739:J739"/>
    <mergeCell ref="I740:J740"/>
    <mergeCell ref="I729:J729"/>
    <mergeCell ref="I730:J730"/>
    <mergeCell ref="I731:J731"/>
    <mergeCell ref="I732:J732"/>
    <mergeCell ref="I733:J733"/>
    <mergeCell ref="I734:J734"/>
    <mergeCell ref="I759:J759"/>
    <mergeCell ref="I760:J760"/>
    <mergeCell ref="I761:J761"/>
    <mergeCell ref="I762:J762"/>
    <mergeCell ref="I763:J763"/>
    <mergeCell ref="I764:J764"/>
    <mergeCell ref="I753:J753"/>
    <mergeCell ref="I754:J754"/>
    <mergeCell ref="I755:J755"/>
    <mergeCell ref="I756:J756"/>
    <mergeCell ref="I757:J757"/>
    <mergeCell ref="I758:J758"/>
    <mergeCell ref="I747:J747"/>
    <mergeCell ref="I748:J748"/>
    <mergeCell ref="I749:J749"/>
    <mergeCell ref="I750:J750"/>
    <mergeCell ref="I751:J751"/>
    <mergeCell ref="I752:J752"/>
    <mergeCell ref="I777:J777"/>
    <mergeCell ref="I778:J778"/>
    <mergeCell ref="I779:J779"/>
    <mergeCell ref="I780:J780"/>
    <mergeCell ref="I781:J781"/>
    <mergeCell ref="I782:J782"/>
    <mergeCell ref="I771:J771"/>
    <mergeCell ref="I772:J772"/>
    <mergeCell ref="I773:J773"/>
    <mergeCell ref="I774:J774"/>
    <mergeCell ref="I775:J775"/>
    <mergeCell ref="I776:J776"/>
    <mergeCell ref="I765:J765"/>
    <mergeCell ref="I766:J766"/>
    <mergeCell ref="I767:J767"/>
    <mergeCell ref="I768:J768"/>
    <mergeCell ref="I769:J769"/>
    <mergeCell ref="I770:J770"/>
    <mergeCell ref="I795:J795"/>
    <mergeCell ref="I796:J796"/>
    <mergeCell ref="I797:J797"/>
    <mergeCell ref="I798:J798"/>
    <mergeCell ref="I799:J799"/>
    <mergeCell ref="I800:J800"/>
    <mergeCell ref="I789:J789"/>
    <mergeCell ref="I790:J790"/>
    <mergeCell ref="I791:J791"/>
    <mergeCell ref="I792:J792"/>
    <mergeCell ref="I793:J793"/>
    <mergeCell ref="I794:J794"/>
    <mergeCell ref="I783:J783"/>
    <mergeCell ref="I784:J784"/>
    <mergeCell ref="I785:J785"/>
    <mergeCell ref="I786:J786"/>
    <mergeCell ref="I787:J787"/>
    <mergeCell ref="I788:J788"/>
    <mergeCell ref="I813:J813"/>
    <mergeCell ref="I814:J814"/>
    <mergeCell ref="I815:J815"/>
    <mergeCell ref="I816:J816"/>
    <mergeCell ref="I817:J817"/>
    <mergeCell ref="I818:J818"/>
    <mergeCell ref="I807:J807"/>
    <mergeCell ref="I808:J808"/>
    <mergeCell ref="I809:J809"/>
    <mergeCell ref="I810:J810"/>
    <mergeCell ref="I811:J811"/>
    <mergeCell ref="I812:J812"/>
    <mergeCell ref="I801:J801"/>
    <mergeCell ref="I802:J802"/>
    <mergeCell ref="I803:J803"/>
    <mergeCell ref="I804:J804"/>
    <mergeCell ref="I805:J805"/>
    <mergeCell ref="I806:J806"/>
    <mergeCell ref="I831:J831"/>
    <mergeCell ref="I832:J832"/>
    <mergeCell ref="I833:J833"/>
    <mergeCell ref="I834:J834"/>
    <mergeCell ref="I835:J835"/>
    <mergeCell ref="I836:J836"/>
    <mergeCell ref="I825:J825"/>
    <mergeCell ref="I826:J826"/>
    <mergeCell ref="I827:J827"/>
    <mergeCell ref="I828:J828"/>
    <mergeCell ref="I829:J829"/>
    <mergeCell ref="I830:J830"/>
    <mergeCell ref="I819:J819"/>
    <mergeCell ref="I820:J820"/>
    <mergeCell ref="I821:J821"/>
    <mergeCell ref="I822:J822"/>
    <mergeCell ref="I823:J823"/>
    <mergeCell ref="I824:J824"/>
    <mergeCell ref="I849:J849"/>
    <mergeCell ref="I850:J850"/>
    <mergeCell ref="I851:J851"/>
    <mergeCell ref="I852:J852"/>
    <mergeCell ref="I853:J853"/>
    <mergeCell ref="I854:J854"/>
    <mergeCell ref="I843:J843"/>
    <mergeCell ref="I844:J844"/>
    <mergeCell ref="I845:J845"/>
    <mergeCell ref="I846:J846"/>
    <mergeCell ref="I847:J847"/>
    <mergeCell ref="I848:J848"/>
    <mergeCell ref="I837:J837"/>
    <mergeCell ref="I838:J838"/>
    <mergeCell ref="I839:J839"/>
    <mergeCell ref="I840:J840"/>
    <mergeCell ref="I841:J841"/>
    <mergeCell ref="I842:J842"/>
    <mergeCell ref="I867:J867"/>
    <mergeCell ref="I868:J868"/>
    <mergeCell ref="I869:J869"/>
    <mergeCell ref="I870:J870"/>
    <mergeCell ref="I871:J871"/>
    <mergeCell ref="I872:J872"/>
    <mergeCell ref="I861:J861"/>
    <mergeCell ref="I862:J862"/>
    <mergeCell ref="I863:J863"/>
    <mergeCell ref="I864:J864"/>
    <mergeCell ref="I865:J865"/>
    <mergeCell ref="I866:J866"/>
    <mergeCell ref="I855:J855"/>
    <mergeCell ref="I856:J856"/>
    <mergeCell ref="I857:J857"/>
    <mergeCell ref="I858:J858"/>
    <mergeCell ref="I859:J859"/>
    <mergeCell ref="I860:J860"/>
    <mergeCell ref="I885:J885"/>
    <mergeCell ref="I886:J886"/>
    <mergeCell ref="I887:J887"/>
    <mergeCell ref="I888:J888"/>
    <mergeCell ref="I889:J889"/>
    <mergeCell ref="I890:J890"/>
    <mergeCell ref="I879:J879"/>
    <mergeCell ref="I880:J880"/>
    <mergeCell ref="I881:J881"/>
    <mergeCell ref="I882:J882"/>
    <mergeCell ref="I883:J883"/>
    <mergeCell ref="I884:J884"/>
    <mergeCell ref="I873:J873"/>
    <mergeCell ref="I874:J874"/>
    <mergeCell ref="I875:J875"/>
    <mergeCell ref="I876:J876"/>
    <mergeCell ref="I877:J877"/>
    <mergeCell ref="I878:J878"/>
    <mergeCell ref="I903:J903"/>
    <mergeCell ref="I904:J904"/>
    <mergeCell ref="I905:J905"/>
    <mergeCell ref="I906:J906"/>
    <mergeCell ref="I907:J907"/>
    <mergeCell ref="I908:J908"/>
    <mergeCell ref="I897:J897"/>
    <mergeCell ref="I898:J898"/>
    <mergeCell ref="I899:J899"/>
    <mergeCell ref="I900:J900"/>
    <mergeCell ref="I901:J901"/>
    <mergeCell ref="I902:J902"/>
    <mergeCell ref="I891:J891"/>
    <mergeCell ref="I892:J892"/>
    <mergeCell ref="I893:J893"/>
    <mergeCell ref="I894:J894"/>
    <mergeCell ref="I895:J895"/>
    <mergeCell ref="I896:J896"/>
    <mergeCell ref="I921:J921"/>
    <mergeCell ref="I922:J922"/>
    <mergeCell ref="I923:J923"/>
    <mergeCell ref="I924:J924"/>
    <mergeCell ref="I925:J925"/>
    <mergeCell ref="I926:J926"/>
    <mergeCell ref="I915:J915"/>
    <mergeCell ref="I916:J916"/>
    <mergeCell ref="I917:J917"/>
    <mergeCell ref="I918:J918"/>
    <mergeCell ref="I919:J919"/>
    <mergeCell ref="I920:J920"/>
    <mergeCell ref="I909:J909"/>
    <mergeCell ref="I910:J910"/>
    <mergeCell ref="I911:J911"/>
    <mergeCell ref="I912:J912"/>
    <mergeCell ref="I913:J913"/>
    <mergeCell ref="I914:J914"/>
    <mergeCell ref="I939:J939"/>
    <mergeCell ref="I940:J940"/>
    <mergeCell ref="I941:J941"/>
    <mergeCell ref="I942:J942"/>
    <mergeCell ref="I943:J943"/>
    <mergeCell ref="I944:J944"/>
    <mergeCell ref="I933:J933"/>
    <mergeCell ref="I934:J934"/>
    <mergeCell ref="I935:J935"/>
    <mergeCell ref="I936:J936"/>
    <mergeCell ref="I937:J937"/>
    <mergeCell ref="I938:J938"/>
    <mergeCell ref="I927:J927"/>
    <mergeCell ref="I928:J928"/>
    <mergeCell ref="I929:J929"/>
    <mergeCell ref="I930:J930"/>
    <mergeCell ref="I931:J931"/>
    <mergeCell ref="I932:J932"/>
    <mergeCell ref="I957:J957"/>
    <mergeCell ref="I958:J958"/>
    <mergeCell ref="I959:J959"/>
    <mergeCell ref="I960:J960"/>
    <mergeCell ref="I961:J961"/>
    <mergeCell ref="I962:J962"/>
    <mergeCell ref="I951:J951"/>
    <mergeCell ref="I952:J952"/>
    <mergeCell ref="I953:J953"/>
    <mergeCell ref="I954:J954"/>
    <mergeCell ref="I955:J955"/>
    <mergeCell ref="I956:J956"/>
    <mergeCell ref="I945:J945"/>
    <mergeCell ref="I946:J946"/>
    <mergeCell ref="I947:J947"/>
    <mergeCell ref="I948:J948"/>
    <mergeCell ref="I949:J949"/>
    <mergeCell ref="I950:J950"/>
    <mergeCell ref="I983:J983"/>
    <mergeCell ref="I984:J984"/>
    <mergeCell ref="I985:J985"/>
    <mergeCell ref="I986:J986"/>
    <mergeCell ref="I975:J975"/>
    <mergeCell ref="I976:J976"/>
    <mergeCell ref="I977:J977"/>
    <mergeCell ref="I978:J978"/>
    <mergeCell ref="I979:J979"/>
    <mergeCell ref="I980:J980"/>
    <mergeCell ref="I969:J969"/>
    <mergeCell ref="I970:J970"/>
    <mergeCell ref="I971:J971"/>
    <mergeCell ref="I972:J972"/>
    <mergeCell ref="I973:J973"/>
    <mergeCell ref="I974:J974"/>
    <mergeCell ref="I963:J963"/>
    <mergeCell ref="I964:J964"/>
    <mergeCell ref="I965:J965"/>
    <mergeCell ref="I966:J966"/>
    <mergeCell ref="I967:J967"/>
    <mergeCell ref="I968:J968"/>
    <mergeCell ref="I1011:J1011"/>
    <mergeCell ref="I1012:J1012"/>
    <mergeCell ref="E5:G5"/>
    <mergeCell ref="E6:G6"/>
    <mergeCell ref="E9:F9"/>
    <mergeCell ref="E7:G8"/>
    <mergeCell ref="I1005:J1005"/>
    <mergeCell ref="I1006:J1006"/>
    <mergeCell ref="I1007:J1007"/>
    <mergeCell ref="I1008:J1008"/>
    <mergeCell ref="I1009:J1009"/>
    <mergeCell ref="I1010:J1010"/>
    <mergeCell ref="I999:J999"/>
    <mergeCell ref="I1000:J1000"/>
    <mergeCell ref="I1001:J1001"/>
    <mergeCell ref="I1002:J1002"/>
    <mergeCell ref="I1003:J1003"/>
    <mergeCell ref="I1004:J1004"/>
    <mergeCell ref="I993:J993"/>
    <mergeCell ref="I994:J994"/>
    <mergeCell ref="I995:J995"/>
    <mergeCell ref="I996:J996"/>
    <mergeCell ref="I997:J997"/>
    <mergeCell ref="I998:J998"/>
    <mergeCell ref="I987:J987"/>
    <mergeCell ref="I988:J988"/>
    <mergeCell ref="I989:J989"/>
    <mergeCell ref="I990:J990"/>
    <mergeCell ref="I991:J991"/>
    <mergeCell ref="I992:J992"/>
    <mergeCell ref="I981:J981"/>
    <mergeCell ref="I982:J982"/>
  </mergeCells>
  <conditionalFormatting sqref="I13:I512 A13:G13 A14:A512 F14:F512 C14:D22 C23:C400 D20:E20 D21:D26">
    <cfRule type="expression" dxfId="212" priority="635">
      <formula>#REF!="YES"</formula>
    </cfRule>
  </conditionalFormatting>
  <conditionalFormatting sqref="I513:I1012 A513:A1012 C1011:C1012">
    <cfRule type="expression" dxfId="211" priority="127">
      <formula>#REF!="YES"</formula>
    </cfRule>
  </conditionalFormatting>
  <conditionalFormatting sqref="F513:F612">
    <cfRule type="expression" dxfId="210" priority="126">
      <formula>#REF!="YES"</formula>
    </cfRule>
  </conditionalFormatting>
  <conditionalFormatting sqref="F613:F712">
    <cfRule type="expression" dxfId="209" priority="125">
      <formula>#REF!="YES"</formula>
    </cfRule>
  </conditionalFormatting>
  <conditionalFormatting sqref="F713:F812">
    <cfRule type="expression" dxfId="208" priority="124">
      <formula>#REF!="YES"</formula>
    </cfRule>
  </conditionalFormatting>
  <conditionalFormatting sqref="F813:F912">
    <cfRule type="expression" dxfId="207" priority="123">
      <formula>#REF!="YES"</formula>
    </cfRule>
  </conditionalFormatting>
  <conditionalFormatting sqref="F913:F1012">
    <cfRule type="expression" dxfId="206" priority="122">
      <formula>#REF!="YES"</formula>
    </cfRule>
  </conditionalFormatting>
  <conditionalFormatting sqref="H512">
    <cfRule type="expression" dxfId="205" priority="119">
      <formula>#REF!="YES"</formula>
    </cfRule>
  </conditionalFormatting>
  <conditionalFormatting sqref="H13:H511">
    <cfRule type="expression" dxfId="204" priority="120">
      <formula>$S14="YES"</formula>
    </cfRule>
  </conditionalFormatting>
  <conditionalFormatting sqref="H13:H512">
    <cfRule type="expression" dxfId="203" priority="121">
      <formula>$S13="YES"</formula>
    </cfRule>
  </conditionalFormatting>
  <conditionalFormatting sqref="H1012">
    <cfRule type="expression" dxfId="202" priority="116">
      <formula>#REF!="YES"</formula>
    </cfRule>
  </conditionalFormatting>
  <conditionalFormatting sqref="H513:H1011">
    <cfRule type="expression" dxfId="201" priority="117">
      <formula>$S514="YES"</formula>
    </cfRule>
  </conditionalFormatting>
  <conditionalFormatting sqref="H513:H1012">
    <cfRule type="expression" dxfId="200" priority="118">
      <formula>$S513="YES"</formula>
    </cfRule>
  </conditionalFormatting>
  <conditionalFormatting sqref="D343:D352">
    <cfRule type="expression" dxfId="199" priority="70">
      <formula>#REF!="YES"</formula>
    </cfRule>
  </conditionalFormatting>
  <conditionalFormatting sqref="D253:D262">
    <cfRule type="expression" dxfId="198" priority="79">
      <formula>#REF!="YES"</formula>
    </cfRule>
  </conditionalFormatting>
  <conditionalFormatting sqref="D163:D172">
    <cfRule type="expression" dxfId="197" priority="88">
      <formula>#REF!="YES"</formula>
    </cfRule>
  </conditionalFormatting>
  <conditionalFormatting sqref="D73:D82">
    <cfRule type="expression" dxfId="196" priority="97">
      <formula>#REF!="YES"</formula>
    </cfRule>
  </conditionalFormatting>
  <conditionalFormatting sqref="C889:C1010">
    <cfRule type="expression" dxfId="195" priority="106">
      <formula>#REF!="YES"</formula>
    </cfRule>
  </conditionalFormatting>
  <conditionalFormatting sqref="C401:C522">
    <cfRule type="expression" dxfId="194" priority="110">
      <formula>#REF!="YES"</formula>
    </cfRule>
  </conditionalFormatting>
  <conditionalFormatting sqref="C523:C644">
    <cfRule type="expression" dxfId="193" priority="109">
      <formula>#REF!="YES"</formula>
    </cfRule>
  </conditionalFormatting>
  <conditionalFormatting sqref="C645:C766">
    <cfRule type="expression" dxfId="192" priority="108">
      <formula>#REF!="YES"</formula>
    </cfRule>
  </conditionalFormatting>
  <conditionalFormatting sqref="C767:C888">
    <cfRule type="expression" dxfId="191" priority="107">
      <formula>#REF!="YES"</formula>
    </cfRule>
  </conditionalFormatting>
  <conditionalFormatting sqref="E14:E1012">
    <cfRule type="expression" dxfId="190" priority="105">
      <formula>#REF!="YES"</formula>
    </cfRule>
  </conditionalFormatting>
  <conditionalFormatting sqref="G14:G1012">
    <cfRule type="expression" dxfId="189" priority="104">
      <formula>#REF!="YES"</formula>
    </cfRule>
  </conditionalFormatting>
  <conditionalFormatting sqref="B14:B1012">
    <cfRule type="expression" dxfId="188" priority="103">
      <formula>#REF!="YES"</formula>
    </cfRule>
  </conditionalFormatting>
  <conditionalFormatting sqref="D23:D32">
    <cfRule type="expression" dxfId="187" priority="102">
      <formula>#REF!="YES"</formula>
    </cfRule>
  </conditionalFormatting>
  <conditionalFormatting sqref="D33:D42">
    <cfRule type="expression" dxfId="186" priority="101">
      <formula>#REF!="YES"</formula>
    </cfRule>
  </conditionalFormatting>
  <conditionalFormatting sqref="D43:D52">
    <cfRule type="expression" dxfId="185" priority="100">
      <formula>#REF!="YES"</formula>
    </cfRule>
  </conditionalFormatting>
  <conditionalFormatting sqref="D53:D62">
    <cfRule type="expression" dxfId="184" priority="99">
      <formula>#REF!="YES"</formula>
    </cfRule>
  </conditionalFormatting>
  <conditionalFormatting sqref="D63:D72">
    <cfRule type="expression" dxfId="183" priority="98">
      <formula>#REF!="YES"</formula>
    </cfRule>
  </conditionalFormatting>
  <conditionalFormatting sqref="D83:D92">
    <cfRule type="expression" dxfId="182" priority="96">
      <formula>#REF!="YES"</formula>
    </cfRule>
  </conditionalFormatting>
  <conditionalFormatting sqref="D93:D102">
    <cfRule type="expression" dxfId="181" priority="95">
      <formula>#REF!="YES"</formula>
    </cfRule>
  </conditionalFormatting>
  <conditionalFormatting sqref="D103:D112">
    <cfRule type="expression" dxfId="180" priority="94">
      <formula>#REF!="YES"</formula>
    </cfRule>
  </conditionalFormatting>
  <conditionalFormatting sqref="D113:D122">
    <cfRule type="expression" dxfId="179" priority="93">
      <formula>#REF!="YES"</formula>
    </cfRule>
  </conditionalFormatting>
  <conditionalFormatting sqref="D123:D132">
    <cfRule type="expression" dxfId="178" priority="92">
      <formula>#REF!="YES"</formula>
    </cfRule>
  </conditionalFormatting>
  <conditionalFormatting sqref="D133:D142">
    <cfRule type="expression" dxfId="177" priority="91">
      <formula>#REF!="YES"</formula>
    </cfRule>
  </conditionalFormatting>
  <conditionalFormatting sqref="D143:D152">
    <cfRule type="expression" dxfId="176" priority="90">
      <formula>#REF!="YES"</formula>
    </cfRule>
  </conditionalFormatting>
  <conditionalFormatting sqref="D153:D162">
    <cfRule type="expression" dxfId="175" priority="89">
      <formula>#REF!="YES"</formula>
    </cfRule>
  </conditionalFormatting>
  <conditionalFormatting sqref="D173:D182">
    <cfRule type="expression" dxfId="174" priority="87">
      <formula>#REF!="YES"</formula>
    </cfRule>
  </conditionalFormatting>
  <conditionalFormatting sqref="D183:D192">
    <cfRule type="expression" dxfId="173" priority="86">
      <formula>#REF!="YES"</formula>
    </cfRule>
  </conditionalFormatting>
  <conditionalFormatting sqref="D193:D202">
    <cfRule type="expression" dxfId="172" priority="85">
      <formula>#REF!="YES"</formula>
    </cfRule>
  </conditionalFormatting>
  <conditionalFormatting sqref="D203:D212">
    <cfRule type="expression" dxfId="171" priority="84">
      <formula>#REF!="YES"</formula>
    </cfRule>
  </conditionalFormatting>
  <conditionalFormatting sqref="D213:D222">
    <cfRule type="expression" dxfId="170" priority="83">
      <formula>#REF!="YES"</formula>
    </cfRule>
  </conditionalFormatting>
  <conditionalFormatting sqref="D223:D232">
    <cfRule type="expression" dxfId="169" priority="82">
      <formula>#REF!="YES"</formula>
    </cfRule>
  </conditionalFormatting>
  <conditionalFormatting sqref="D233:D242">
    <cfRule type="expression" dxfId="168" priority="81">
      <formula>#REF!="YES"</formula>
    </cfRule>
  </conditionalFormatting>
  <conditionalFormatting sqref="D243:D252">
    <cfRule type="expression" dxfId="167" priority="80">
      <formula>#REF!="YES"</formula>
    </cfRule>
  </conditionalFormatting>
  <conditionalFormatting sqref="D263:D272">
    <cfRule type="expression" dxfId="166" priority="78">
      <formula>#REF!="YES"</formula>
    </cfRule>
  </conditionalFormatting>
  <conditionalFormatting sqref="D273:D282">
    <cfRule type="expression" dxfId="165" priority="77">
      <formula>#REF!="YES"</formula>
    </cfRule>
  </conditionalFormatting>
  <conditionalFormatting sqref="D283:D292">
    <cfRule type="expression" dxfId="164" priority="76">
      <formula>#REF!="YES"</formula>
    </cfRule>
  </conditionalFormatting>
  <conditionalFormatting sqref="D293:D302">
    <cfRule type="expression" dxfId="163" priority="75">
      <formula>#REF!="YES"</formula>
    </cfRule>
  </conditionalFormatting>
  <conditionalFormatting sqref="D303:D312">
    <cfRule type="expression" dxfId="162" priority="74">
      <formula>#REF!="YES"</formula>
    </cfRule>
  </conditionalFormatting>
  <conditionalFormatting sqref="D313:D322">
    <cfRule type="expression" dxfId="161" priority="73">
      <formula>#REF!="YES"</formula>
    </cfRule>
  </conditionalFormatting>
  <conditionalFormatting sqref="D323:D332">
    <cfRule type="expression" dxfId="160" priority="72">
      <formula>#REF!="YES"</formula>
    </cfRule>
  </conditionalFormatting>
  <conditionalFormatting sqref="D333:D342">
    <cfRule type="expression" dxfId="159" priority="71">
      <formula>#REF!="YES"</formula>
    </cfRule>
  </conditionalFormatting>
  <conditionalFormatting sqref="D353:D362">
    <cfRule type="expression" dxfId="158" priority="69">
      <formula>#REF!="YES"</formula>
    </cfRule>
  </conditionalFormatting>
  <conditionalFormatting sqref="D363:D372">
    <cfRule type="expression" dxfId="157" priority="68">
      <formula>#REF!="YES"</formula>
    </cfRule>
  </conditionalFormatting>
  <conditionalFormatting sqref="D373:D382">
    <cfRule type="expression" dxfId="156" priority="67">
      <formula>#REF!="YES"</formula>
    </cfRule>
  </conditionalFormatting>
  <conditionalFormatting sqref="D383:D392">
    <cfRule type="expression" dxfId="155" priority="66">
      <formula>#REF!="YES"</formula>
    </cfRule>
  </conditionalFormatting>
  <conditionalFormatting sqref="D393:D402">
    <cfRule type="expression" dxfId="154" priority="65">
      <formula>#REF!="YES"</formula>
    </cfRule>
  </conditionalFormatting>
  <conditionalFormatting sqref="D403:D412">
    <cfRule type="expression" dxfId="153" priority="64">
      <formula>#REF!="YES"</formula>
    </cfRule>
  </conditionalFormatting>
  <conditionalFormatting sqref="D413:D422">
    <cfRule type="expression" dxfId="152" priority="63">
      <formula>#REF!="YES"</formula>
    </cfRule>
  </conditionalFormatting>
  <conditionalFormatting sqref="D423:D432">
    <cfRule type="expression" dxfId="151" priority="62">
      <formula>#REF!="YES"</formula>
    </cfRule>
  </conditionalFormatting>
  <conditionalFormatting sqref="D433:D442">
    <cfRule type="expression" dxfId="150" priority="61">
      <formula>#REF!="YES"</formula>
    </cfRule>
  </conditionalFormatting>
  <conditionalFormatting sqref="D443:D452">
    <cfRule type="expression" dxfId="149" priority="60">
      <formula>#REF!="YES"</formula>
    </cfRule>
  </conditionalFormatting>
  <conditionalFormatting sqref="D453:D462">
    <cfRule type="expression" dxfId="148" priority="59">
      <formula>#REF!="YES"</formula>
    </cfRule>
  </conditionalFormatting>
  <conditionalFormatting sqref="D463:D472">
    <cfRule type="expression" dxfId="147" priority="58">
      <formula>#REF!="YES"</formula>
    </cfRule>
  </conditionalFormatting>
  <conditionalFormatting sqref="D473:D482">
    <cfRule type="expression" dxfId="146" priority="57">
      <formula>#REF!="YES"</formula>
    </cfRule>
  </conditionalFormatting>
  <conditionalFormatting sqref="D483:D492">
    <cfRule type="expression" dxfId="145" priority="56">
      <formula>#REF!="YES"</formula>
    </cfRule>
  </conditionalFormatting>
  <conditionalFormatting sqref="D493:D502">
    <cfRule type="expression" dxfId="144" priority="55">
      <formula>#REF!="YES"</formula>
    </cfRule>
  </conditionalFormatting>
  <conditionalFormatting sqref="D503:D512">
    <cfRule type="expression" dxfId="143" priority="54">
      <formula>#REF!="YES"</formula>
    </cfRule>
  </conditionalFormatting>
  <conditionalFormatting sqref="D513:D522">
    <cfRule type="expression" dxfId="142" priority="53">
      <formula>#REF!="YES"</formula>
    </cfRule>
  </conditionalFormatting>
  <conditionalFormatting sqref="D523:D532">
    <cfRule type="expression" dxfId="141" priority="52">
      <formula>#REF!="YES"</formula>
    </cfRule>
  </conditionalFormatting>
  <conditionalFormatting sqref="D533:D542">
    <cfRule type="expression" dxfId="140" priority="51">
      <formula>#REF!="YES"</formula>
    </cfRule>
  </conditionalFormatting>
  <conditionalFormatting sqref="D543:D552">
    <cfRule type="expression" dxfId="139" priority="50">
      <formula>#REF!="YES"</formula>
    </cfRule>
  </conditionalFormatting>
  <conditionalFormatting sqref="D553:D562">
    <cfRule type="expression" dxfId="138" priority="49">
      <formula>#REF!="YES"</formula>
    </cfRule>
  </conditionalFormatting>
  <conditionalFormatting sqref="D563:D572">
    <cfRule type="expression" dxfId="137" priority="48">
      <formula>#REF!="YES"</formula>
    </cfRule>
  </conditionalFormatting>
  <conditionalFormatting sqref="D573:D582">
    <cfRule type="expression" dxfId="136" priority="47">
      <formula>#REF!="YES"</formula>
    </cfRule>
  </conditionalFormatting>
  <conditionalFormatting sqref="D583:D592">
    <cfRule type="expression" dxfId="135" priority="46">
      <formula>#REF!="YES"</formula>
    </cfRule>
  </conditionalFormatting>
  <conditionalFormatting sqref="D593:D602">
    <cfRule type="expression" dxfId="134" priority="45">
      <formula>#REF!="YES"</formula>
    </cfRule>
  </conditionalFormatting>
  <conditionalFormatting sqref="D603:D612">
    <cfRule type="expression" dxfId="133" priority="44">
      <formula>#REF!="YES"</formula>
    </cfRule>
  </conditionalFormatting>
  <conditionalFormatting sqref="D613:D622">
    <cfRule type="expression" dxfId="132" priority="43">
      <formula>#REF!="YES"</formula>
    </cfRule>
  </conditionalFormatting>
  <conditionalFormatting sqref="D623:D632">
    <cfRule type="expression" dxfId="131" priority="42">
      <formula>#REF!="YES"</formula>
    </cfRule>
  </conditionalFormatting>
  <conditionalFormatting sqref="D633:D642">
    <cfRule type="expression" dxfId="130" priority="41">
      <formula>#REF!="YES"</formula>
    </cfRule>
  </conditionalFormatting>
  <conditionalFormatting sqref="D643:D652">
    <cfRule type="expression" dxfId="129" priority="40">
      <formula>#REF!="YES"</formula>
    </cfRule>
  </conditionalFormatting>
  <conditionalFormatting sqref="D653:D662">
    <cfRule type="expression" dxfId="128" priority="39">
      <formula>#REF!="YES"</formula>
    </cfRule>
  </conditionalFormatting>
  <conditionalFormatting sqref="D663:D672">
    <cfRule type="expression" dxfId="127" priority="38">
      <formula>#REF!="YES"</formula>
    </cfRule>
  </conditionalFormatting>
  <conditionalFormatting sqref="D673:D682">
    <cfRule type="expression" dxfId="126" priority="37">
      <formula>#REF!="YES"</formula>
    </cfRule>
  </conditionalFormatting>
  <conditionalFormatting sqref="D683:D692">
    <cfRule type="expression" dxfId="125" priority="36">
      <formula>#REF!="YES"</formula>
    </cfRule>
  </conditionalFormatting>
  <conditionalFormatting sqref="D693:D702">
    <cfRule type="expression" dxfId="124" priority="35">
      <formula>#REF!="YES"</formula>
    </cfRule>
  </conditionalFormatting>
  <conditionalFormatting sqref="D703:D712">
    <cfRule type="expression" dxfId="123" priority="34">
      <formula>#REF!="YES"</formula>
    </cfRule>
  </conditionalFormatting>
  <conditionalFormatting sqref="D713:D722">
    <cfRule type="expression" dxfId="122" priority="33">
      <formula>#REF!="YES"</formula>
    </cfRule>
  </conditionalFormatting>
  <conditionalFormatting sqref="D723:D732">
    <cfRule type="expression" dxfId="121" priority="32">
      <formula>#REF!="YES"</formula>
    </cfRule>
  </conditionalFormatting>
  <conditionalFormatting sqref="D733:D742">
    <cfRule type="expression" dxfId="120" priority="31">
      <formula>#REF!="YES"</formula>
    </cfRule>
  </conditionalFormatting>
  <conditionalFormatting sqref="D743:D752">
    <cfRule type="expression" dxfId="119" priority="30">
      <formula>#REF!="YES"</formula>
    </cfRule>
  </conditionalFormatting>
  <conditionalFormatting sqref="D753:D762">
    <cfRule type="expression" dxfId="118" priority="29">
      <formula>#REF!="YES"</formula>
    </cfRule>
  </conditionalFormatting>
  <conditionalFormatting sqref="D763:D772">
    <cfRule type="expression" dxfId="117" priority="28">
      <formula>#REF!="YES"</formula>
    </cfRule>
  </conditionalFormatting>
  <conditionalFormatting sqref="D773:D782">
    <cfRule type="expression" dxfId="116" priority="27">
      <formula>#REF!="YES"</formula>
    </cfRule>
  </conditionalFormatting>
  <conditionalFormatting sqref="D783:D792">
    <cfRule type="expression" dxfId="115" priority="26">
      <formula>#REF!="YES"</formula>
    </cfRule>
  </conditionalFormatting>
  <conditionalFormatting sqref="D793:D802">
    <cfRule type="expression" dxfId="114" priority="25">
      <formula>#REF!="YES"</formula>
    </cfRule>
  </conditionalFormatting>
  <conditionalFormatting sqref="D803:D812">
    <cfRule type="expression" dxfId="113" priority="24">
      <formula>#REF!="YES"</formula>
    </cfRule>
  </conditionalFormatting>
  <conditionalFormatting sqref="D813:D822">
    <cfRule type="expression" dxfId="112" priority="23">
      <formula>#REF!="YES"</formula>
    </cfRule>
  </conditionalFormatting>
  <conditionalFormatting sqref="D823:D832">
    <cfRule type="expression" dxfId="111" priority="22">
      <formula>#REF!="YES"</formula>
    </cfRule>
  </conditionalFormatting>
  <conditionalFormatting sqref="D833:D842">
    <cfRule type="expression" dxfId="110" priority="21">
      <formula>#REF!="YES"</formula>
    </cfRule>
  </conditionalFormatting>
  <conditionalFormatting sqref="D843:D852">
    <cfRule type="expression" dxfId="109" priority="20">
      <formula>#REF!="YES"</formula>
    </cfRule>
  </conditionalFormatting>
  <conditionalFormatting sqref="D853:D862">
    <cfRule type="expression" dxfId="108" priority="19">
      <formula>#REF!="YES"</formula>
    </cfRule>
  </conditionalFormatting>
  <conditionalFormatting sqref="D863:D872">
    <cfRule type="expression" dxfId="107" priority="18">
      <formula>#REF!="YES"</formula>
    </cfRule>
  </conditionalFormatting>
  <conditionalFormatting sqref="D873:D882">
    <cfRule type="expression" dxfId="106" priority="17">
      <formula>#REF!="YES"</formula>
    </cfRule>
  </conditionalFormatting>
  <conditionalFormatting sqref="D883:D892">
    <cfRule type="expression" dxfId="105" priority="16">
      <formula>#REF!="YES"</formula>
    </cfRule>
  </conditionalFormatting>
  <conditionalFormatting sqref="D893:D902">
    <cfRule type="expression" dxfId="104" priority="15">
      <formula>#REF!="YES"</formula>
    </cfRule>
  </conditionalFormatting>
  <conditionalFormatting sqref="D903:D912">
    <cfRule type="expression" dxfId="103" priority="14">
      <formula>#REF!="YES"</formula>
    </cfRule>
  </conditionalFormatting>
  <conditionalFormatting sqref="D913:D922">
    <cfRule type="expression" dxfId="102" priority="13">
      <formula>#REF!="YES"</formula>
    </cfRule>
  </conditionalFormatting>
  <conditionalFormatting sqref="D923:D932">
    <cfRule type="expression" dxfId="101" priority="12">
      <formula>#REF!="YES"</formula>
    </cfRule>
  </conditionalFormatting>
  <conditionalFormatting sqref="D933:D942">
    <cfRule type="expression" dxfId="100" priority="11">
      <formula>#REF!="YES"</formula>
    </cfRule>
  </conditionalFormatting>
  <conditionalFormatting sqref="D943:D952">
    <cfRule type="expression" dxfId="99" priority="10">
      <formula>#REF!="YES"</formula>
    </cfRule>
  </conditionalFormatting>
  <conditionalFormatting sqref="D953:D962">
    <cfRule type="expression" dxfId="98" priority="9">
      <formula>#REF!="YES"</formula>
    </cfRule>
  </conditionalFormatting>
  <conditionalFormatting sqref="D963:D972">
    <cfRule type="expression" dxfId="97" priority="8">
      <formula>#REF!="YES"</formula>
    </cfRule>
  </conditionalFormatting>
  <conditionalFormatting sqref="D973:D982">
    <cfRule type="expression" dxfId="96" priority="7">
      <formula>#REF!="YES"</formula>
    </cfRule>
  </conditionalFormatting>
  <conditionalFormatting sqref="D983:D992">
    <cfRule type="expression" dxfId="95" priority="6">
      <formula>#REF!="YES"</formula>
    </cfRule>
  </conditionalFormatting>
  <conditionalFormatting sqref="D993:D1002">
    <cfRule type="expression" dxfId="94" priority="5">
      <formula>#REF!="YES"</formula>
    </cfRule>
  </conditionalFormatting>
  <conditionalFormatting sqref="D1003:D1012">
    <cfRule type="expression" dxfId="93" priority="4">
      <formula>#REF!="YES"</formula>
    </cfRule>
  </conditionalFormatting>
  <conditionalFormatting sqref="D13:E1012">
    <cfRule type="expression" dxfId="92" priority="2">
      <formula>$D13="Other - Specify in Note Section"</formula>
    </cfRule>
    <cfRule type="expression" dxfId="91" priority="3">
      <formula>D13="Other - Specify in Note Section"</formula>
    </cfRule>
  </conditionalFormatting>
  <conditionalFormatting sqref="F13:G1012">
    <cfRule type="expression" dxfId="90" priority="1">
      <formula>$F13="Other (Specify in notes) "</formula>
    </cfRule>
  </conditionalFormatting>
  <dataValidations count="4">
    <dataValidation type="date" allowBlank="1" showInputMessage="1" showErrorMessage="1" prompt="Use MM/DD/YYYY 01/01/2020. Leave Blank until a date is needed" sqref="C13:C1012" xr:uid="{E40CEAB5-3E3A-4EC9-8DD9-2614A24E9882}">
      <formula1>36708</formula1>
      <formula2>45838</formula2>
    </dataValidation>
    <dataValidation allowBlank="1" showInputMessage="1" showErrorMessage="1" prompt="General Note Section from Referrals to Program Tab. Do NOT include an identifying information" sqref="I13:J1012" xr:uid="{F400E788-0E81-4026-88E7-1C41341853D0}"/>
    <dataValidation allowBlank="1" showInputMessage="1" showErrorMessage="1" prompt="Note Section for Column D. " sqref="E12:E1012" xr:uid="{5F0A532F-A890-4129-BF3B-27E88716E5CA}"/>
    <dataValidation allowBlank="1" showInputMessage="1" showErrorMessage="1" prompt="Note Section for Column F. " sqref="G13:G1012" xr:uid="{4B7C0A71-60EE-4A90-90F2-B91D21A8C38A}"/>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drop-down list. " xr:uid="{3FF73AA3-6909-43AE-9A5C-13AF9104A136}">
          <x14:formula1>
            <xm:f>boxes!$X$4:$X$11</xm:f>
          </x14:formula1>
          <xm:sqref>F13:F1012</xm:sqref>
        </x14:dataValidation>
        <x14:dataValidation type="list" allowBlank="1" showInputMessage="1" showErrorMessage="1" prompt="Select an option from drop-down list. " xr:uid="{BAFDB7B0-461C-45E8-8318-F9C4EB75DA92}">
          <x14:formula1>
            <xm:f>boxes!$AB$20:$AB$25</xm:f>
          </x14:formula1>
          <xm:sqref>D13:D1012</xm:sqref>
        </x14:dataValidation>
        <x14:dataValidation type="list" allowBlank="1" showInputMessage="1" showErrorMessage="1" prompt="Select an option from drop-down list. If yes, complete information in Initial Client Information Tab. " xr:uid="{EA1B5A6C-32F8-4D00-BD24-20CCFA09E33F}">
          <x14:formula1>
            <xm:f>boxes!$L$9:$L$10</xm:f>
          </x14:formula1>
          <xm:sqref>H13:H1012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BE507-C1E1-4B05-AA68-19FEE1638E9B}">
  <sheetPr>
    <tabColor theme="6" tint="-0.499984740745262"/>
  </sheetPr>
  <dimension ref="A1:AE512"/>
  <sheetViews>
    <sheetView workbookViewId="0">
      <pane ySplit="1" topLeftCell="A2" activePane="bottomLeft" state="frozen"/>
      <selection activeCell="B1" sqref="B1"/>
      <selection pane="bottomLeft" activeCell="E13" sqref="E13"/>
    </sheetView>
  </sheetViews>
  <sheetFormatPr defaultRowHeight="15" x14ac:dyDescent="0.25"/>
  <cols>
    <col min="2" max="2" width="13.42578125" customWidth="1"/>
    <col min="3" max="3" width="19" style="3" customWidth="1"/>
    <col min="4" max="4" width="12.42578125" style="3" customWidth="1"/>
    <col min="5" max="5" width="12.5703125" style="3" customWidth="1"/>
    <col min="7" max="7" width="12.28515625" customWidth="1"/>
    <col min="8" max="8" width="18.85546875" customWidth="1"/>
    <col min="9" max="9" width="16" customWidth="1"/>
    <col min="10" max="10" width="13.140625" customWidth="1"/>
    <col min="11" max="11" width="55.7109375" customWidth="1"/>
    <col min="12" max="12" width="9.7109375" hidden="1" customWidth="1"/>
  </cols>
  <sheetData>
    <row r="1" spans="1:31" ht="60" customHeight="1" x14ac:dyDescent="0.25">
      <c r="A1" s="16" t="s">
        <v>15</v>
      </c>
      <c r="B1" s="187" t="s">
        <v>581</v>
      </c>
      <c r="C1" s="73" t="s">
        <v>523</v>
      </c>
      <c r="D1" s="72" t="s">
        <v>186</v>
      </c>
      <c r="E1" s="74" t="s">
        <v>187</v>
      </c>
      <c r="F1" s="22" t="s">
        <v>185</v>
      </c>
      <c r="G1" s="17" t="s">
        <v>4</v>
      </c>
      <c r="H1" s="23" t="s">
        <v>5</v>
      </c>
      <c r="I1" s="17" t="s">
        <v>170</v>
      </c>
      <c r="J1" s="23" t="s">
        <v>171</v>
      </c>
      <c r="K1" s="38" t="s">
        <v>7</v>
      </c>
    </row>
    <row r="2" spans="1:31" ht="15.75" x14ac:dyDescent="0.25">
      <c r="A2" s="302" t="str">
        <f>'INITIAL SETUP'!A1</f>
        <v>WV Bureau for Behavioral Health  - Adult Mental Health Services (Group Homes, Day Support, PSH)  R20210410</v>
      </c>
      <c r="B2" s="303"/>
      <c r="C2" s="303"/>
      <c r="D2" s="303"/>
      <c r="E2" s="303"/>
      <c r="F2" s="303"/>
      <c r="G2" s="303"/>
      <c r="H2" s="303"/>
      <c r="I2" s="303"/>
      <c r="J2" s="303"/>
      <c r="K2" s="304"/>
      <c r="L2" s="92"/>
      <c r="M2" s="92"/>
      <c r="N2" s="92"/>
      <c r="O2" s="92"/>
    </row>
    <row r="3" spans="1:31" s="3" customFormat="1" ht="15.75" x14ac:dyDescent="0.25">
      <c r="A3" s="305" t="str">
        <f>'INITIAL SETUP'!A2</f>
        <v>Grant Year:  FY 2022 (07/01/2021 - 06/30/2022)</v>
      </c>
      <c r="B3" s="306"/>
      <c r="C3" s="306"/>
      <c r="D3" s="306"/>
      <c r="E3" s="306"/>
      <c r="F3" s="306"/>
      <c r="G3" s="306"/>
      <c r="H3" s="306"/>
      <c r="I3" s="306"/>
      <c r="J3" s="306"/>
      <c r="K3" s="307"/>
      <c r="L3" s="92"/>
      <c r="M3" s="92"/>
      <c r="N3" s="92"/>
      <c r="O3" s="92"/>
    </row>
    <row r="4" spans="1:31" x14ac:dyDescent="0.25">
      <c r="A4" s="308" t="str">
        <f>'INITIAL SETUP'!A3</f>
        <v xml:space="preserve">Program reports need to be submitted electronically, via e-mail to DHHRBBHReporting@wv.gov  within 25 calendar days of the end of each month </v>
      </c>
      <c r="B4" s="309"/>
      <c r="C4" s="309"/>
      <c r="D4" s="309"/>
      <c r="E4" s="309"/>
      <c r="F4" s="309"/>
      <c r="G4" s="309"/>
      <c r="H4" s="309"/>
      <c r="I4" s="309"/>
      <c r="J4" s="309"/>
      <c r="K4" s="310"/>
      <c r="L4" s="93"/>
      <c r="M4" s="93"/>
      <c r="N4" s="93"/>
      <c r="O4" s="93"/>
    </row>
    <row r="5" spans="1:31" ht="15.75" customHeight="1" x14ac:dyDescent="0.25">
      <c r="A5" s="296" t="s">
        <v>585</v>
      </c>
      <c r="B5" s="296"/>
      <c r="C5" s="296"/>
      <c r="D5" s="296"/>
      <c r="E5" s="296"/>
      <c r="F5" s="296"/>
      <c r="G5" s="296"/>
      <c r="H5" s="296"/>
      <c r="I5" s="296"/>
      <c r="J5" s="296"/>
      <c r="K5" s="296"/>
      <c r="L5" s="94"/>
      <c r="M5" s="95"/>
    </row>
    <row r="6" spans="1:31" ht="15" customHeight="1" x14ac:dyDescent="0.25">
      <c r="A6" s="295" t="s">
        <v>172</v>
      </c>
      <c r="B6" s="295"/>
      <c r="C6" s="295"/>
      <c r="D6" s="312" t="str">
        <f>'INITIAL SETUP'!L4</f>
        <v xml:space="preserve">Adult Mental Health Program </v>
      </c>
      <c r="E6" s="312"/>
      <c r="F6" s="312"/>
      <c r="G6" s="312"/>
      <c r="H6" s="295" t="s">
        <v>173</v>
      </c>
      <c r="I6" s="295"/>
      <c r="J6" s="295"/>
      <c r="K6" s="119" t="str">
        <f>'INITIAL SETUP'!AJ4</f>
        <v xml:space="preserve">Formal Name listed on Grant </v>
      </c>
      <c r="L6" s="96"/>
      <c r="M6" s="96"/>
      <c r="AC6" s="14"/>
      <c r="AD6" s="14"/>
      <c r="AE6" s="14"/>
    </row>
    <row r="7" spans="1:31" ht="30" customHeight="1" x14ac:dyDescent="0.25">
      <c r="A7" s="295" t="s">
        <v>174</v>
      </c>
      <c r="B7" s="295"/>
      <c r="C7" s="295"/>
      <c r="D7" s="297" t="str">
        <f>'INITIAL SETUP'!L5</f>
        <v>Grantee's Name for Group home</v>
      </c>
      <c r="E7" s="297"/>
      <c r="F7" s="297"/>
      <c r="G7" s="297"/>
      <c r="H7" s="295" t="s">
        <v>9</v>
      </c>
      <c r="I7" s="295"/>
      <c r="J7" s="295"/>
      <c r="K7" s="186" t="str">
        <f>'INITIAL SETUP'!AJ5</f>
        <v>Jane Doe</v>
      </c>
      <c r="L7" s="96"/>
      <c r="M7" s="96"/>
    </row>
    <row r="8" spans="1:31" ht="15" customHeight="1" x14ac:dyDescent="0.25">
      <c r="A8" s="295" t="s">
        <v>175</v>
      </c>
      <c r="B8" s="295"/>
      <c r="C8" s="295"/>
      <c r="D8" s="297" t="str">
        <f>'INITIAL SETUP'!L6</f>
        <v>Any Street, Anywhere, WV 12346</v>
      </c>
      <c r="E8" s="297"/>
      <c r="F8" s="297"/>
      <c r="G8" s="297"/>
      <c r="H8" s="295" t="s">
        <v>169</v>
      </c>
      <c r="I8" s="295"/>
      <c r="J8" s="295"/>
      <c r="K8" s="119" t="str">
        <f>'INITIAL SETUP'!AJ6</f>
        <v>123-456-7890</v>
      </c>
      <c r="L8" s="96"/>
      <c r="M8" s="96"/>
    </row>
    <row r="9" spans="1:31" x14ac:dyDescent="0.25">
      <c r="A9" s="295"/>
      <c r="B9" s="295"/>
      <c r="C9" s="295"/>
      <c r="D9" s="297"/>
      <c r="E9" s="297"/>
      <c r="F9" s="297"/>
      <c r="G9" s="297"/>
      <c r="H9" s="295" t="s">
        <v>176</v>
      </c>
      <c r="I9" s="295"/>
      <c r="J9" s="295"/>
      <c r="K9" s="119" t="str">
        <f>'INITIAL SETUP'!AJ7</f>
        <v>G22</v>
      </c>
      <c r="L9" s="96"/>
      <c r="M9" s="96"/>
    </row>
    <row r="10" spans="1:31" x14ac:dyDescent="0.25">
      <c r="A10" s="295" t="s">
        <v>177</v>
      </c>
      <c r="B10" s="295"/>
      <c r="C10" s="295"/>
      <c r="D10" s="298" t="str">
        <f>'INITIAL SETUP'!O8</f>
        <v>July</v>
      </c>
      <c r="E10" s="298"/>
      <c r="F10" s="311">
        <f>'INITIAL SETUP'!V8</f>
        <v>2021</v>
      </c>
      <c r="G10" s="311"/>
      <c r="H10" s="295" t="s">
        <v>178</v>
      </c>
      <c r="I10" s="295"/>
      <c r="J10" s="295"/>
      <c r="K10" s="119">
        <f>'INITIAL SETUP'!AJ8</f>
        <v>0</v>
      </c>
      <c r="L10" s="96"/>
      <c r="M10" s="96"/>
    </row>
    <row r="11" spans="1:31" ht="16.5" customHeight="1" x14ac:dyDescent="0.25">
      <c r="A11" s="299" t="s">
        <v>586</v>
      </c>
      <c r="B11" s="300"/>
      <c r="C11" s="300"/>
      <c r="D11" s="300"/>
      <c r="E11" s="300"/>
      <c r="F11" s="300"/>
      <c r="G11" s="300"/>
      <c r="H11" s="300"/>
      <c r="I11" s="300"/>
      <c r="J11" s="300"/>
      <c r="K11" s="301"/>
      <c r="L11" s="95"/>
      <c r="M11" s="95"/>
    </row>
    <row r="12" spans="1:31" ht="60" customHeight="1" x14ac:dyDescent="0.25">
      <c r="A12" s="21" t="s">
        <v>15</v>
      </c>
      <c r="B12" s="187" t="s">
        <v>581</v>
      </c>
      <c r="C12" s="73" t="s">
        <v>523</v>
      </c>
      <c r="D12" s="75" t="s">
        <v>186</v>
      </c>
      <c r="E12" s="76" t="s">
        <v>187</v>
      </c>
      <c r="F12" s="22" t="s">
        <v>179</v>
      </c>
      <c r="G12" s="17" t="s">
        <v>4</v>
      </c>
      <c r="H12" s="23" t="s">
        <v>5</v>
      </c>
      <c r="I12" s="17" t="s">
        <v>170</v>
      </c>
      <c r="J12" s="23" t="s">
        <v>171</v>
      </c>
      <c r="K12" s="18" t="s">
        <v>7</v>
      </c>
    </row>
    <row r="13" spans="1:31" ht="45" customHeight="1" x14ac:dyDescent="0.25">
      <c r="A13" s="19">
        <f>ROW(A1)</f>
        <v>1</v>
      </c>
      <c r="B13" s="126"/>
      <c r="C13" s="127"/>
      <c r="D13" s="128"/>
      <c r="E13" s="118"/>
      <c r="F13" s="20"/>
      <c r="G13" s="24"/>
      <c r="H13" s="91"/>
      <c r="I13" s="90"/>
      <c r="J13" s="110"/>
      <c r="K13" s="25"/>
      <c r="L13" s="117" t="e">
        <f>'Discharge Information'!#REF!</f>
        <v>#REF!</v>
      </c>
    </row>
    <row r="14" spans="1:31" ht="45" customHeight="1" x14ac:dyDescent="0.25">
      <c r="A14" s="19">
        <f t="shared" ref="A14:A77" si="0">ROW(A2)</f>
        <v>2</v>
      </c>
      <c r="B14" s="126"/>
      <c r="C14" s="127"/>
      <c r="D14" s="118"/>
      <c r="E14" s="118"/>
      <c r="F14" s="20"/>
      <c r="G14" s="24"/>
      <c r="H14" s="91"/>
      <c r="I14" s="90"/>
      <c r="J14" s="110"/>
      <c r="K14" s="25"/>
      <c r="L14" s="117" t="e">
        <f>'Discharge Information'!#REF!</f>
        <v>#REF!</v>
      </c>
    </row>
    <row r="15" spans="1:31" ht="45" customHeight="1" x14ac:dyDescent="0.25">
      <c r="A15" s="19">
        <f t="shared" si="0"/>
        <v>3</v>
      </c>
      <c r="B15" s="126"/>
      <c r="C15" s="127"/>
      <c r="D15" s="118"/>
      <c r="E15" s="118"/>
      <c r="F15" s="20"/>
      <c r="G15" s="24"/>
      <c r="H15" s="91"/>
      <c r="I15" s="90"/>
      <c r="J15" s="110"/>
      <c r="K15" s="25"/>
      <c r="L15" s="117" t="e">
        <f>'Discharge Information'!#REF!</f>
        <v>#REF!</v>
      </c>
    </row>
    <row r="16" spans="1:31" ht="45" customHeight="1" x14ac:dyDescent="0.25">
      <c r="A16" s="19">
        <f t="shared" si="0"/>
        <v>4</v>
      </c>
      <c r="B16" s="126"/>
      <c r="C16" s="127"/>
      <c r="D16" s="118"/>
      <c r="E16" s="118"/>
      <c r="F16" s="20"/>
      <c r="G16" s="24"/>
      <c r="H16" s="91"/>
      <c r="I16" s="90"/>
      <c r="J16" s="110"/>
      <c r="K16" s="25"/>
      <c r="L16" s="117" t="e">
        <f>'Discharge Information'!#REF!</f>
        <v>#REF!</v>
      </c>
    </row>
    <row r="17" spans="1:12" ht="45" customHeight="1" x14ac:dyDescent="0.25">
      <c r="A17" s="19">
        <f t="shared" si="0"/>
        <v>5</v>
      </c>
      <c r="B17" s="126"/>
      <c r="C17" s="127"/>
      <c r="D17" s="118"/>
      <c r="E17" s="118"/>
      <c r="F17" s="20"/>
      <c r="G17" s="24"/>
      <c r="H17" s="91"/>
      <c r="I17" s="90"/>
      <c r="J17" s="110"/>
      <c r="K17" s="25"/>
      <c r="L17" s="117" t="e">
        <f>'Discharge Information'!#REF!</f>
        <v>#REF!</v>
      </c>
    </row>
    <row r="18" spans="1:12" ht="45" customHeight="1" x14ac:dyDescent="0.25">
      <c r="A18" s="19">
        <f t="shared" si="0"/>
        <v>6</v>
      </c>
      <c r="B18" s="126"/>
      <c r="C18" s="127"/>
      <c r="D18" s="118"/>
      <c r="E18" s="118"/>
      <c r="F18" s="20"/>
      <c r="G18" s="24"/>
      <c r="H18" s="91"/>
      <c r="I18" s="90"/>
      <c r="J18" s="110"/>
      <c r="K18" s="25"/>
      <c r="L18" s="117" t="e">
        <f>'Discharge Information'!#REF!</f>
        <v>#REF!</v>
      </c>
    </row>
    <row r="19" spans="1:12" ht="45" customHeight="1" x14ac:dyDescent="0.25">
      <c r="A19" s="19">
        <f t="shared" si="0"/>
        <v>7</v>
      </c>
      <c r="B19" s="126"/>
      <c r="C19" s="127"/>
      <c r="D19" s="118"/>
      <c r="E19" s="118"/>
      <c r="F19" s="20"/>
      <c r="G19" s="24"/>
      <c r="H19" s="91"/>
      <c r="I19" s="90"/>
      <c r="J19" s="110"/>
      <c r="K19" s="25"/>
      <c r="L19" s="117" t="e">
        <f>'Discharge Information'!#REF!</f>
        <v>#REF!</v>
      </c>
    </row>
    <row r="20" spans="1:12" ht="45" customHeight="1" x14ac:dyDescent="0.25">
      <c r="A20" s="19">
        <f t="shared" si="0"/>
        <v>8</v>
      </c>
      <c r="B20" s="126"/>
      <c r="C20" s="127"/>
      <c r="D20" s="118"/>
      <c r="E20" s="118"/>
      <c r="F20" s="20"/>
      <c r="G20" s="24"/>
      <c r="H20" s="91"/>
      <c r="I20" s="90"/>
      <c r="J20" s="110"/>
      <c r="K20" s="25"/>
      <c r="L20" s="117" t="e">
        <f>'Discharge Information'!#REF!</f>
        <v>#REF!</v>
      </c>
    </row>
    <row r="21" spans="1:12" ht="45" customHeight="1" x14ac:dyDescent="0.25">
      <c r="A21" s="19">
        <f t="shared" si="0"/>
        <v>9</v>
      </c>
      <c r="B21" s="126"/>
      <c r="C21" s="127"/>
      <c r="D21" s="118"/>
      <c r="E21" s="118"/>
      <c r="F21" s="20"/>
      <c r="G21" s="24"/>
      <c r="H21" s="91"/>
      <c r="I21" s="90"/>
      <c r="J21" s="110"/>
      <c r="K21" s="25"/>
      <c r="L21" s="117" t="e">
        <f>'Discharge Information'!#REF!</f>
        <v>#REF!</v>
      </c>
    </row>
    <row r="22" spans="1:12" ht="45" customHeight="1" x14ac:dyDescent="0.25">
      <c r="A22" s="19">
        <f t="shared" si="0"/>
        <v>10</v>
      </c>
      <c r="B22" s="126"/>
      <c r="C22" s="127"/>
      <c r="D22" s="118"/>
      <c r="E22" s="118"/>
      <c r="F22" s="20"/>
      <c r="G22" s="24"/>
      <c r="H22" s="91"/>
      <c r="I22" s="90"/>
      <c r="J22" s="110"/>
      <c r="K22" s="25"/>
      <c r="L22" s="117" t="e">
        <f>'Discharge Information'!#REF!</f>
        <v>#REF!</v>
      </c>
    </row>
    <row r="23" spans="1:12" ht="45" customHeight="1" x14ac:dyDescent="0.25">
      <c r="A23" s="19">
        <f t="shared" si="0"/>
        <v>11</v>
      </c>
      <c r="B23" s="126"/>
      <c r="C23" s="127"/>
      <c r="D23" s="118"/>
      <c r="E23" s="118"/>
      <c r="F23" s="20"/>
      <c r="G23" s="24"/>
      <c r="H23" s="91"/>
      <c r="I23" s="90"/>
      <c r="J23" s="110"/>
      <c r="K23" s="25"/>
      <c r="L23" s="117" t="e">
        <f>'Discharge Information'!#REF!</f>
        <v>#REF!</v>
      </c>
    </row>
    <row r="24" spans="1:12" ht="45" customHeight="1" x14ac:dyDescent="0.25">
      <c r="A24" s="19">
        <f t="shared" si="0"/>
        <v>12</v>
      </c>
      <c r="B24" s="126"/>
      <c r="C24" s="127"/>
      <c r="D24" s="118"/>
      <c r="E24" s="118"/>
      <c r="F24" s="20"/>
      <c r="G24" s="24"/>
      <c r="H24" s="91"/>
      <c r="I24" s="90"/>
      <c r="J24" s="110"/>
      <c r="K24" s="25"/>
      <c r="L24" s="117" t="e">
        <f>'Discharge Information'!#REF!</f>
        <v>#REF!</v>
      </c>
    </row>
    <row r="25" spans="1:12" ht="45" customHeight="1" x14ac:dyDescent="0.25">
      <c r="A25" s="19">
        <f t="shared" si="0"/>
        <v>13</v>
      </c>
      <c r="B25" s="126"/>
      <c r="C25" s="127"/>
      <c r="D25" s="118"/>
      <c r="E25" s="118"/>
      <c r="F25" s="20"/>
      <c r="G25" s="24"/>
      <c r="H25" s="91"/>
      <c r="I25" s="90"/>
      <c r="J25" s="110"/>
      <c r="K25" s="25"/>
      <c r="L25" s="117" t="e">
        <f>'Discharge Information'!#REF!</f>
        <v>#REF!</v>
      </c>
    </row>
    <row r="26" spans="1:12" ht="45" customHeight="1" x14ac:dyDescent="0.25">
      <c r="A26" s="19">
        <f t="shared" si="0"/>
        <v>14</v>
      </c>
      <c r="B26" s="126"/>
      <c r="C26" s="127"/>
      <c r="D26" s="33"/>
      <c r="E26" s="118"/>
      <c r="F26" s="20"/>
      <c r="G26" s="24"/>
      <c r="H26" s="91"/>
      <c r="I26" s="90"/>
      <c r="J26" s="110"/>
      <c r="K26" s="25"/>
      <c r="L26" s="117" t="e">
        <f>'Discharge Information'!#REF!</f>
        <v>#REF!</v>
      </c>
    </row>
    <row r="27" spans="1:12" ht="45" customHeight="1" x14ac:dyDescent="0.25">
      <c r="A27" s="19">
        <f t="shared" si="0"/>
        <v>15</v>
      </c>
      <c r="B27" s="126"/>
      <c r="C27" s="127"/>
      <c r="D27" s="33"/>
      <c r="E27" s="118"/>
      <c r="F27" s="20"/>
      <c r="G27" s="24"/>
      <c r="H27" s="91"/>
      <c r="I27" s="90"/>
      <c r="J27" s="110"/>
      <c r="K27" s="25"/>
      <c r="L27" s="117" t="e">
        <f>'Discharge Information'!#REF!</f>
        <v>#REF!</v>
      </c>
    </row>
    <row r="28" spans="1:12" ht="45" customHeight="1" x14ac:dyDescent="0.25">
      <c r="A28" s="19">
        <f t="shared" si="0"/>
        <v>16</v>
      </c>
      <c r="B28" s="126"/>
      <c r="C28" s="127"/>
      <c r="D28" s="33"/>
      <c r="E28" s="118"/>
      <c r="F28" s="20"/>
      <c r="G28" s="24"/>
      <c r="H28" s="91"/>
      <c r="I28" s="90"/>
      <c r="J28" s="110"/>
      <c r="K28" s="25"/>
      <c r="L28" s="117" t="e">
        <f>'Discharge Information'!#REF!</f>
        <v>#REF!</v>
      </c>
    </row>
    <row r="29" spans="1:12" ht="45" customHeight="1" x14ac:dyDescent="0.25">
      <c r="A29" s="19">
        <f t="shared" si="0"/>
        <v>17</v>
      </c>
      <c r="B29" s="126"/>
      <c r="C29" s="127"/>
      <c r="D29" s="33"/>
      <c r="E29" s="118"/>
      <c r="F29" s="20"/>
      <c r="G29" s="24"/>
      <c r="H29" s="91"/>
      <c r="I29" s="90"/>
      <c r="J29" s="110"/>
      <c r="K29" s="25"/>
      <c r="L29" s="117" t="e">
        <f>'Discharge Information'!#REF!</f>
        <v>#REF!</v>
      </c>
    </row>
    <row r="30" spans="1:12" ht="45" customHeight="1" x14ac:dyDescent="0.25">
      <c r="A30" s="19">
        <f t="shared" si="0"/>
        <v>18</v>
      </c>
      <c r="B30" s="126"/>
      <c r="C30" s="127"/>
      <c r="D30" s="33"/>
      <c r="E30" s="118"/>
      <c r="F30" s="20"/>
      <c r="G30" s="24"/>
      <c r="H30" s="91"/>
      <c r="I30" s="90"/>
      <c r="J30" s="110"/>
      <c r="K30" s="25"/>
      <c r="L30" s="117" t="e">
        <f>'Discharge Information'!#REF!</f>
        <v>#REF!</v>
      </c>
    </row>
    <row r="31" spans="1:12" ht="45" customHeight="1" x14ac:dyDescent="0.25">
      <c r="A31" s="19">
        <f t="shared" si="0"/>
        <v>19</v>
      </c>
      <c r="B31" s="126"/>
      <c r="C31" s="127"/>
      <c r="D31" s="33"/>
      <c r="E31" s="118"/>
      <c r="F31" s="20"/>
      <c r="G31" s="24"/>
      <c r="H31" s="91"/>
      <c r="I31" s="90"/>
      <c r="J31" s="110"/>
      <c r="K31" s="25"/>
      <c r="L31" s="117" t="e">
        <f>'Discharge Information'!#REF!</f>
        <v>#REF!</v>
      </c>
    </row>
    <row r="32" spans="1:12" ht="45" customHeight="1" x14ac:dyDescent="0.25">
      <c r="A32" s="19">
        <f t="shared" si="0"/>
        <v>20</v>
      </c>
      <c r="B32" s="126"/>
      <c r="C32" s="127"/>
      <c r="D32" s="33"/>
      <c r="E32" s="118"/>
      <c r="F32" s="20"/>
      <c r="G32" s="24"/>
      <c r="H32" s="91"/>
      <c r="I32" s="90"/>
      <c r="J32" s="110"/>
      <c r="K32" s="25"/>
      <c r="L32" s="117" t="e">
        <f>'Discharge Information'!#REF!</f>
        <v>#REF!</v>
      </c>
    </row>
    <row r="33" spans="1:12" ht="45" customHeight="1" x14ac:dyDescent="0.25">
      <c r="A33" s="19">
        <f t="shared" si="0"/>
        <v>21</v>
      </c>
      <c r="B33" s="126"/>
      <c r="C33" s="127"/>
      <c r="D33" s="33"/>
      <c r="E33" s="118"/>
      <c r="F33" s="20"/>
      <c r="G33" s="24"/>
      <c r="H33" s="91"/>
      <c r="I33" s="90"/>
      <c r="J33" s="110"/>
      <c r="K33" s="25"/>
      <c r="L33" s="117" t="e">
        <f>'Discharge Information'!#REF!</f>
        <v>#REF!</v>
      </c>
    </row>
    <row r="34" spans="1:12" ht="45" customHeight="1" x14ac:dyDescent="0.25">
      <c r="A34" s="19">
        <f t="shared" si="0"/>
        <v>22</v>
      </c>
      <c r="B34" s="126"/>
      <c r="C34" s="127"/>
      <c r="D34" s="33"/>
      <c r="E34" s="118"/>
      <c r="F34" s="20"/>
      <c r="G34" s="24"/>
      <c r="H34" s="91"/>
      <c r="I34" s="90"/>
      <c r="J34" s="110"/>
      <c r="K34" s="25"/>
      <c r="L34" s="117" t="e">
        <f>'Discharge Information'!#REF!</f>
        <v>#REF!</v>
      </c>
    </row>
    <row r="35" spans="1:12" ht="45" customHeight="1" x14ac:dyDescent="0.25">
      <c r="A35" s="19">
        <f t="shared" si="0"/>
        <v>23</v>
      </c>
      <c r="B35" s="126"/>
      <c r="C35" s="127"/>
      <c r="D35" s="33"/>
      <c r="E35" s="118"/>
      <c r="F35" s="20"/>
      <c r="G35" s="24"/>
      <c r="H35" s="91"/>
      <c r="I35" s="90"/>
      <c r="J35" s="110"/>
      <c r="K35" s="25"/>
      <c r="L35" s="117" t="e">
        <f>'Discharge Information'!#REF!</f>
        <v>#REF!</v>
      </c>
    </row>
    <row r="36" spans="1:12" ht="45" customHeight="1" x14ac:dyDescent="0.25">
      <c r="A36" s="19">
        <f t="shared" si="0"/>
        <v>24</v>
      </c>
      <c r="B36" s="126"/>
      <c r="C36" s="127"/>
      <c r="D36" s="33"/>
      <c r="E36" s="118"/>
      <c r="F36" s="20"/>
      <c r="G36" s="24"/>
      <c r="H36" s="91"/>
      <c r="I36" s="90"/>
      <c r="J36" s="110"/>
      <c r="K36" s="25"/>
      <c r="L36" s="117" t="e">
        <f>'Discharge Information'!#REF!</f>
        <v>#REF!</v>
      </c>
    </row>
    <row r="37" spans="1:12" ht="45" customHeight="1" x14ac:dyDescent="0.25">
      <c r="A37" s="19">
        <f t="shared" si="0"/>
        <v>25</v>
      </c>
      <c r="B37" s="126"/>
      <c r="C37" s="127"/>
      <c r="D37" s="33"/>
      <c r="E37" s="118"/>
      <c r="F37" s="20"/>
      <c r="G37" s="24"/>
      <c r="H37" s="91"/>
      <c r="I37" s="90"/>
      <c r="J37" s="110"/>
      <c r="K37" s="25"/>
      <c r="L37" s="117" t="e">
        <f>'Discharge Information'!#REF!</f>
        <v>#REF!</v>
      </c>
    </row>
    <row r="38" spans="1:12" ht="45" customHeight="1" x14ac:dyDescent="0.25">
      <c r="A38" s="19">
        <f t="shared" si="0"/>
        <v>26</v>
      </c>
      <c r="B38" s="126"/>
      <c r="C38" s="127"/>
      <c r="D38" s="33"/>
      <c r="E38" s="118"/>
      <c r="F38" s="20"/>
      <c r="G38" s="24"/>
      <c r="H38" s="91"/>
      <c r="I38" s="90"/>
      <c r="J38" s="110"/>
      <c r="K38" s="25"/>
      <c r="L38" s="117" t="e">
        <f>'Discharge Information'!#REF!</f>
        <v>#REF!</v>
      </c>
    </row>
    <row r="39" spans="1:12" ht="45" customHeight="1" x14ac:dyDescent="0.25">
      <c r="A39" s="19">
        <f t="shared" si="0"/>
        <v>27</v>
      </c>
      <c r="B39" s="126"/>
      <c r="C39" s="127"/>
      <c r="D39" s="33"/>
      <c r="E39" s="118"/>
      <c r="F39" s="20"/>
      <c r="G39" s="24"/>
      <c r="H39" s="91"/>
      <c r="I39" s="90"/>
      <c r="J39" s="110"/>
      <c r="K39" s="25"/>
      <c r="L39" s="117" t="e">
        <f>'Discharge Information'!#REF!</f>
        <v>#REF!</v>
      </c>
    </row>
    <row r="40" spans="1:12" ht="45" customHeight="1" x14ac:dyDescent="0.25">
      <c r="A40" s="19">
        <f t="shared" si="0"/>
        <v>28</v>
      </c>
      <c r="B40" s="126"/>
      <c r="C40" s="127"/>
      <c r="D40" s="33"/>
      <c r="E40" s="118"/>
      <c r="F40" s="20"/>
      <c r="G40" s="24"/>
      <c r="H40" s="91"/>
      <c r="I40" s="90"/>
      <c r="J40" s="110"/>
      <c r="K40" s="25"/>
      <c r="L40" s="117" t="e">
        <f>'Discharge Information'!#REF!</f>
        <v>#REF!</v>
      </c>
    </row>
    <row r="41" spans="1:12" ht="45" customHeight="1" x14ac:dyDescent="0.25">
      <c r="A41" s="19">
        <f t="shared" si="0"/>
        <v>29</v>
      </c>
      <c r="B41" s="126"/>
      <c r="C41" s="127"/>
      <c r="D41" s="33"/>
      <c r="E41" s="118"/>
      <c r="F41" s="20"/>
      <c r="G41" s="24"/>
      <c r="H41" s="91"/>
      <c r="I41" s="90"/>
      <c r="J41" s="110"/>
      <c r="K41" s="25"/>
      <c r="L41" s="117" t="e">
        <f>'Discharge Information'!#REF!</f>
        <v>#REF!</v>
      </c>
    </row>
    <row r="42" spans="1:12" ht="45" customHeight="1" x14ac:dyDescent="0.25">
      <c r="A42" s="19">
        <f t="shared" si="0"/>
        <v>30</v>
      </c>
      <c r="B42" s="126"/>
      <c r="C42" s="127"/>
      <c r="D42" s="33"/>
      <c r="E42" s="118"/>
      <c r="F42" s="20"/>
      <c r="G42" s="24"/>
      <c r="H42" s="91"/>
      <c r="I42" s="90"/>
      <c r="J42" s="110"/>
      <c r="K42" s="25"/>
      <c r="L42" s="117" t="e">
        <f>'Discharge Information'!#REF!</f>
        <v>#REF!</v>
      </c>
    </row>
    <row r="43" spans="1:12" ht="45" customHeight="1" x14ac:dyDescent="0.25">
      <c r="A43" s="19">
        <f t="shared" si="0"/>
        <v>31</v>
      </c>
      <c r="B43" s="126"/>
      <c r="C43" s="127"/>
      <c r="D43" s="33"/>
      <c r="E43" s="118"/>
      <c r="F43" s="20"/>
      <c r="G43" s="24"/>
      <c r="H43" s="91"/>
      <c r="I43" s="90"/>
      <c r="J43" s="110"/>
      <c r="K43" s="25"/>
      <c r="L43" s="117" t="e">
        <f>'Discharge Information'!#REF!</f>
        <v>#REF!</v>
      </c>
    </row>
    <row r="44" spans="1:12" ht="45" customHeight="1" x14ac:dyDescent="0.25">
      <c r="A44" s="19">
        <f t="shared" si="0"/>
        <v>32</v>
      </c>
      <c r="B44" s="126"/>
      <c r="C44" s="127"/>
      <c r="D44" s="33"/>
      <c r="E44" s="118"/>
      <c r="F44" s="20"/>
      <c r="G44" s="24"/>
      <c r="H44" s="91"/>
      <c r="I44" s="90"/>
      <c r="J44" s="110"/>
      <c r="K44" s="25"/>
      <c r="L44" s="117" t="e">
        <f>'Discharge Information'!#REF!</f>
        <v>#REF!</v>
      </c>
    </row>
    <row r="45" spans="1:12" ht="45" customHeight="1" x14ac:dyDescent="0.25">
      <c r="A45" s="19">
        <f t="shared" si="0"/>
        <v>33</v>
      </c>
      <c r="B45" s="126"/>
      <c r="C45" s="127"/>
      <c r="D45" s="33"/>
      <c r="E45" s="118"/>
      <c r="F45" s="20"/>
      <c r="G45" s="24"/>
      <c r="H45" s="91"/>
      <c r="I45" s="90"/>
      <c r="J45" s="110"/>
      <c r="K45" s="25"/>
      <c r="L45" s="117" t="e">
        <f>'Discharge Information'!#REF!</f>
        <v>#REF!</v>
      </c>
    </row>
    <row r="46" spans="1:12" ht="45" customHeight="1" x14ac:dyDescent="0.25">
      <c r="A46" s="19">
        <f t="shared" si="0"/>
        <v>34</v>
      </c>
      <c r="B46" s="126"/>
      <c r="C46" s="127"/>
      <c r="D46" s="33"/>
      <c r="E46" s="118"/>
      <c r="F46" s="20"/>
      <c r="G46" s="24"/>
      <c r="H46" s="91"/>
      <c r="I46" s="90"/>
      <c r="J46" s="110"/>
      <c r="K46" s="25"/>
      <c r="L46" s="117" t="e">
        <f>'Discharge Information'!#REF!</f>
        <v>#REF!</v>
      </c>
    </row>
    <row r="47" spans="1:12" ht="45" customHeight="1" x14ac:dyDescent="0.25">
      <c r="A47" s="19">
        <f t="shared" si="0"/>
        <v>35</v>
      </c>
      <c r="B47" s="126"/>
      <c r="C47" s="127"/>
      <c r="D47" s="33"/>
      <c r="E47" s="118"/>
      <c r="F47" s="20"/>
      <c r="G47" s="24"/>
      <c r="H47" s="91"/>
      <c r="I47" s="90"/>
      <c r="J47" s="110"/>
      <c r="K47" s="25"/>
      <c r="L47" s="117" t="e">
        <f>'Discharge Information'!#REF!</f>
        <v>#REF!</v>
      </c>
    </row>
    <row r="48" spans="1:12" ht="45" customHeight="1" x14ac:dyDescent="0.25">
      <c r="A48" s="19">
        <f t="shared" si="0"/>
        <v>36</v>
      </c>
      <c r="B48" s="126"/>
      <c r="C48" s="127"/>
      <c r="D48" s="33"/>
      <c r="E48" s="118"/>
      <c r="F48" s="20"/>
      <c r="G48" s="24"/>
      <c r="H48" s="91"/>
      <c r="I48" s="90"/>
      <c r="J48" s="110"/>
      <c r="K48" s="25"/>
      <c r="L48" s="117" t="e">
        <f>'Discharge Information'!#REF!</f>
        <v>#REF!</v>
      </c>
    </row>
    <row r="49" spans="1:12" ht="45" customHeight="1" x14ac:dyDescent="0.25">
      <c r="A49" s="19">
        <f t="shared" si="0"/>
        <v>37</v>
      </c>
      <c r="B49" s="126"/>
      <c r="C49" s="127"/>
      <c r="D49" s="33"/>
      <c r="E49" s="118"/>
      <c r="F49" s="20"/>
      <c r="G49" s="24"/>
      <c r="H49" s="91"/>
      <c r="I49" s="90"/>
      <c r="J49" s="110"/>
      <c r="K49" s="25"/>
      <c r="L49" s="117" t="e">
        <f>'Discharge Information'!#REF!</f>
        <v>#REF!</v>
      </c>
    </row>
    <row r="50" spans="1:12" ht="45" customHeight="1" x14ac:dyDescent="0.25">
      <c r="A50" s="19">
        <f t="shared" si="0"/>
        <v>38</v>
      </c>
      <c r="B50" s="126"/>
      <c r="C50" s="127"/>
      <c r="D50" s="33"/>
      <c r="E50" s="118"/>
      <c r="F50" s="20"/>
      <c r="G50" s="24"/>
      <c r="H50" s="91"/>
      <c r="I50" s="90"/>
      <c r="J50" s="110"/>
      <c r="K50" s="25"/>
      <c r="L50" s="117" t="e">
        <f>'Discharge Information'!#REF!</f>
        <v>#REF!</v>
      </c>
    </row>
    <row r="51" spans="1:12" ht="45" customHeight="1" x14ac:dyDescent="0.25">
      <c r="A51" s="19">
        <f t="shared" si="0"/>
        <v>39</v>
      </c>
      <c r="B51" s="126"/>
      <c r="C51" s="127"/>
      <c r="D51" s="33"/>
      <c r="E51" s="118"/>
      <c r="F51" s="20"/>
      <c r="G51" s="24"/>
      <c r="H51" s="91"/>
      <c r="I51" s="90"/>
      <c r="J51" s="110"/>
      <c r="K51" s="25"/>
      <c r="L51" s="117" t="e">
        <f>'Discharge Information'!#REF!</f>
        <v>#REF!</v>
      </c>
    </row>
    <row r="52" spans="1:12" ht="45" customHeight="1" x14ac:dyDescent="0.25">
      <c r="A52" s="19">
        <f t="shared" si="0"/>
        <v>40</v>
      </c>
      <c r="B52" s="126"/>
      <c r="C52" s="127"/>
      <c r="D52" s="33"/>
      <c r="E52" s="118"/>
      <c r="F52" s="20"/>
      <c r="G52" s="24"/>
      <c r="H52" s="91"/>
      <c r="I52" s="90"/>
      <c r="J52" s="110"/>
      <c r="K52" s="25"/>
      <c r="L52" s="117" t="e">
        <f>'Discharge Information'!#REF!</f>
        <v>#REF!</v>
      </c>
    </row>
    <row r="53" spans="1:12" ht="45" customHeight="1" x14ac:dyDescent="0.25">
      <c r="A53" s="19">
        <f t="shared" si="0"/>
        <v>41</v>
      </c>
      <c r="B53" s="126"/>
      <c r="C53" s="127"/>
      <c r="D53" s="33"/>
      <c r="E53" s="118"/>
      <c r="F53" s="20"/>
      <c r="G53" s="24"/>
      <c r="H53" s="91"/>
      <c r="I53" s="90"/>
      <c r="J53" s="110"/>
      <c r="K53" s="25"/>
      <c r="L53" s="117" t="e">
        <f>'Discharge Information'!#REF!</f>
        <v>#REF!</v>
      </c>
    </row>
    <row r="54" spans="1:12" ht="45" customHeight="1" x14ac:dyDescent="0.25">
      <c r="A54" s="19">
        <f t="shared" si="0"/>
        <v>42</v>
      </c>
      <c r="B54" s="126"/>
      <c r="C54" s="127"/>
      <c r="D54" s="33"/>
      <c r="E54" s="118"/>
      <c r="F54" s="20"/>
      <c r="G54" s="24"/>
      <c r="H54" s="91"/>
      <c r="I54" s="90"/>
      <c r="J54" s="110"/>
      <c r="K54" s="25"/>
      <c r="L54" s="117" t="e">
        <f>'Discharge Information'!#REF!</f>
        <v>#REF!</v>
      </c>
    </row>
    <row r="55" spans="1:12" ht="45" customHeight="1" x14ac:dyDescent="0.25">
      <c r="A55" s="19">
        <f t="shared" si="0"/>
        <v>43</v>
      </c>
      <c r="B55" s="126"/>
      <c r="C55" s="127"/>
      <c r="D55" s="33"/>
      <c r="E55" s="118"/>
      <c r="F55" s="20"/>
      <c r="G55" s="24"/>
      <c r="H55" s="91"/>
      <c r="I55" s="90"/>
      <c r="J55" s="110"/>
      <c r="K55" s="25"/>
      <c r="L55" s="117" t="e">
        <f>'Discharge Information'!#REF!</f>
        <v>#REF!</v>
      </c>
    </row>
    <row r="56" spans="1:12" ht="45" customHeight="1" x14ac:dyDescent="0.25">
      <c r="A56" s="19">
        <f t="shared" si="0"/>
        <v>44</v>
      </c>
      <c r="B56" s="126"/>
      <c r="C56" s="127"/>
      <c r="D56" s="33"/>
      <c r="E56" s="118"/>
      <c r="F56" s="20"/>
      <c r="G56" s="24"/>
      <c r="H56" s="91"/>
      <c r="I56" s="90"/>
      <c r="J56" s="110"/>
      <c r="K56" s="25"/>
      <c r="L56" s="117" t="e">
        <f>'Discharge Information'!#REF!</f>
        <v>#REF!</v>
      </c>
    </row>
    <row r="57" spans="1:12" ht="45" customHeight="1" x14ac:dyDescent="0.25">
      <c r="A57" s="19">
        <f t="shared" si="0"/>
        <v>45</v>
      </c>
      <c r="B57" s="126"/>
      <c r="C57" s="127"/>
      <c r="D57" s="33"/>
      <c r="E57" s="118"/>
      <c r="F57" s="20"/>
      <c r="G57" s="24"/>
      <c r="H57" s="91"/>
      <c r="I57" s="90"/>
      <c r="J57" s="110"/>
      <c r="K57" s="25"/>
      <c r="L57" s="117" t="e">
        <f>'Discharge Information'!#REF!</f>
        <v>#REF!</v>
      </c>
    </row>
    <row r="58" spans="1:12" ht="45" customHeight="1" x14ac:dyDescent="0.25">
      <c r="A58" s="19">
        <f t="shared" si="0"/>
        <v>46</v>
      </c>
      <c r="B58" s="126"/>
      <c r="C58" s="127"/>
      <c r="D58" s="33"/>
      <c r="E58" s="118"/>
      <c r="F58" s="20"/>
      <c r="G58" s="24"/>
      <c r="H58" s="91"/>
      <c r="I58" s="90"/>
      <c r="J58" s="110"/>
      <c r="K58" s="25"/>
      <c r="L58" s="117" t="e">
        <f>'Discharge Information'!#REF!</f>
        <v>#REF!</v>
      </c>
    </row>
    <row r="59" spans="1:12" ht="45" customHeight="1" x14ac:dyDescent="0.25">
      <c r="A59" s="19">
        <f t="shared" si="0"/>
        <v>47</v>
      </c>
      <c r="B59" s="126"/>
      <c r="C59" s="127"/>
      <c r="D59" s="33"/>
      <c r="E59" s="118"/>
      <c r="F59" s="20"/>
      <c r="G59" s="24"/>
      <c r="H59" s="91"/>
      <c r="I59" s="90"/>
      <c r="J59" s="110"/>
      <c r="K59" s="25"/>
      <c r="L59" s="117" t="e">
        <f>'Discharge Information'!#REF!</f>
        <v>#REF!</v>
      </c>
    </row>
    <row r="60" spans="1:12" ht="45" customHeight="1" x14ac:dyDescent="0.25">
      <c r="A60" s="19">
        <f t="shared" si="0"/>
        <v>48</v>
      </c>
      <c r="B60" s="126"/>
      <c r="C60" s="127"/>
      <c r="D60" s="33"/>
      <c r="E60" s="118"/>
      <c r="F60" s="20"/>
      <c r="G60" s="24"/>
      <c r="H60" s="91"/>
      <c r="I60" s="90"/>
      <c r="J60" s="110"/>
      <c r="K60" s="25"/>
      <c r="L60" s="117" t="e">
        <f>'Discharge Information'!#REF!</f>
        <v>#REF!</v>
      </c>
    </row>
    <row r="61" spans="1:12" ht="45" customHeight="1" x14ac:dyDescent="0.25">
      <c r="A61" s="19">
        <f t="shared" si="0"/>
        <v>49</v>
      </c>
      <c r="B61" s="126"/>
      <c r="C61" s="127"/>
      <c r="D61" s="33"/>
      <c r="E61" s="118"/>
      <c r="F61" s="20"/>
      <c r="G61" s="24"/>
      <c r="H61" s="91"/>
      <c r="I61" s="90"/>
      <c r="J61" s="110"/>
      <c r="K61" s="25"/>
      <c r="L61" s="117" t="e">
        <f>'Discharge Information'!#REF!</f>
        <v>#REF!</v>
      </c>
    </row>
    <row r="62" spans="1:12" ht="45" customHeight="1" x14ac:dyDescent="0.25">
      <c r="A62" s="19">
        <f t="shared" si="0"/>
        <v>50</v>
      </c>
      <c r="B62" s="126"/>
      <c r="C62" s="127"/>
      <c r="D62" s="33"/>
      <c r="E62" s="118"/>
      <c r="F62" s="20"/>
      <c r="G62" s="24"/>
      <c r="H62" s="91"/>
      <c r="I62" s="90"/>
      <c r="J62" s="110"/>
      <c r="K62" s="25"/>
      <c r="L62" s="117" t="e">
        <f>'Discharge Information'!#REF!</f>
        <v>#REF!</v>
      </c>
    </row>
    <row r="63" spans="1:12" ht="45" customHeight="1" x14ac:dyDescent="0.25">
      <c r="A63" s="19">
        <f t="shared" si="0"/>
        <v>51</v>
      </c>
      <c r="B63" s="126"/>
      <c r="C63" s="127"/>
      <c r="D63" s="33"/>
      <c r="E63" s="118"/>
      <c r="F63" s="20"/>
      <c r="G63" s="24"/>
      <c r="H63" s="91"/>
      <c r="I63" s="90"/>
      <c r="J63" s="110"/>
      <c r="K63" s="25"/>
      <c r="L63" s="117" t="e">
        <f>'Discharge Information'!#REF!</f>
        <v>#REF!</v>
      </c>
    </row>
    <row r="64" spans="1:12" ht="45" customHeight="1" x14ac:dyDescent="0.25">
      <c r="A64" s="19">
        <f t="shared" si="0"/>
        <v>52</v>
      </c>
      <c r="B64" s="126"/>
      <c r="C64" s="127"/>
      <c r="D64" s="33"/>
      <c r="E64" s="118"/>
      <c r="F64" s="20"/>
      <c r="G64" s="24"/>
      <c r="H64" s="91"/>
      <c r="I64" s="90"/>
      <c r="J64" s="110"/>
      <c r="K64" s="25"/>
      <c r="L64" s="117" t="e">
        <f>'Discharge Information'!#REF!</f>
        <v>#REF!</v>
      </c>
    </row>
    <row r="65" spans="1:12" ht="45" customHeight="1" x14ac:dyDescent="0.25">
      <c r="A65" s="19">
        <f t="shared" si="0"/>
        <v>53</v>
      </c>
      <c r="B65" s="126"/>
      <c r="C65" s="127"/>
      <c r="D65" s="33"/>
      <c r="E65" s="118"/>
      <c r="F65" s="20"/>
      <c r="G65" s="24"/>
      <c r="H65" s="91"/>
      <c r="I65" s="90"/>
      <c r="J65" s="110"/>
      <c r="K65" s="25"/>
      <c r="L65" s="117" t="e">
        <f>'Discharge Information'!#REF!</f>
        <v>#REF!</v>
      </c>
    </row>
    <row r="66" spans="1:12" ht="45" customHeight="1" x14ac:dyDescent="0.25">
      <c r="A66" s="19">
        <f t="shared" si="0"/>
        <v>54</v>
      </c>
      <c r="B66" s="126"/>
      <c r="C66" s="127"/>
      <c r="D66" s="33"/>
      <c r="E66" s="118"/>
      <c r="F66" s="20"/>
      <c r="G66" s="24"/>
      <c r="H66" s="91"/>
      <c r="I66" s="90"/>
      <c r="J66" s="110"/>
      <c r="K66" s="25"/>
      <c r="L66" s="117" t="e">
        <f>'Discharge Information'!#REF!</f>
        <v>#REF!</v>
      </c>
    </row>
    <row r="67" spans="1:12" ht="45" customHeight="1" x14ac:dyDescent="0.25">
      <c r="A67" s="19">
        <f t="shared" si="0"/>
        <v>55</v>
      </c>
      <c r="B67" s="126"/>
      <c r="C67" s="127"/>
      <c r="D67" s="33"/>
      <c r="E67" s="118"/>
      <c r="F67" s="20"/>
      <c r="G67" s="24"/>
      <c r="H67" s="91"/>
      <c r="I67" s="90"/>
      <c r="J67" s="110"/>
      <c r="K67" s="25"/>
      <c r="L67" s="117" t="e">
        <f>'Discharge Information'!#REF!</f>
        <v>#REF!</v>
      </c>
    </row>
    <row r="68" spans="1:12" ht="45" customHeight="1" x14ac:dyDescent="0.25">
      <c r="A68" s="19">
        <f t="shared" si="0"/>
        <v>56</v>
      </c>
      <c r="B68" s="126"/>
      <c r="C68" s="127"/>
      <c r="D68" s="33"/>
      <c r="E68" s="118"/>
      <c r="F68" s="20"/>
      <c r="G68" s="24"/>
      <c r="H68" s="91"/>
      <c r="I68" s="90"/>
      <c r="J68" s="110"/>
      <c r="K68" s="25"/>
      <c r="L68" s="117" t="e">
        <f>'Discharge Information'!#REF!</f>
        <v>#REF!</v>
      </c>
    </row>
    <row r="69" spans="1:12" ht="45" customHeight="1" x14ac:dyDescent="0.25">
      <c r="A69" s="19">
        <f t="shared" si="0"/>
        <v>57</v>
      </c>
      <c r="B69" s="126"/>
      <c r="C69" s="127"/>
      <c r="D69" s="33"/>
      <c r="E69" s="118"/>
      <c r="F69" s="20"/>
      <c r="G69" s="24"/>
      <c r="H69" s="91"/>
      <c r="I69" s="90"/>
      <c r="J69" s="110"/>
      <c r="K69" s="25"/>
      <c r="L69" s="117" t="e">
        <f>'Discharge Information'!#REF!</f>
        <v>#REF!</v>
      </c>
    </row>
    <row r="70" spans="1:12" ht="45" customHeight="1" x14ac:dyDescent="0.25">
      <c r="A70" s="19">
        <f t="shared" si="0"/>
        <v>58</v>
      </c>
      <c r="B70" s="126"/>
      <c r="C70" s="127"/>
      <c r="D70" s="33"/>
      <c r="E70" s="118"/>
      <c r="F70" s="20"/>
      <c r="G70" s="24"/>
      <c r="H70" s="91"/>
      <c r="I70" s="90"/>
      <c r="J70" s="110"/>
      <c r="K70" s="25"/>
      <c r="L70" s="117" t="e">
        <f>'Discharge Information'!#REF!</f>
        <v>#REF!</v>
      </c>
    </row>
    <row r="71" spans="1:12" ht="45" customHeight="1" x14ac:dyDescent="0.25">
      <c r="A71" s="19">
        <f t="shared" si="0"/>
        <v>59</v>
      </c>
      <c r="B71" s="126"/>
      <c r="C71" s="127"/>
      <c r="D71" s="33"/>
      <c r="E71" s="118"/>
      <c r="F71" s="20"/>
      <c r="G71" s="24"/>
      <c r="H71" s="91"/>
      <c r="I71" s="90"/>
      <c r="J71" s="110"/>
      <c r="K71" s="25"/>
      <c r="L71" s="117" t="e">
        <f>'Discharge Information'!#REF!</f>
        <v>#REF!</v>
      </c>
    </row>
    <row r="72" spans="1:12" ht="45" customHeight="1" x14ac:dyDescent="0.25">
      <c r="A72" s="19">
        <f t="shared" si="0"/>
        <v>60</v>
      </c>
      <c r="B72" s="126"/>
      <c r="C72" s="127"/>
      <c r="D72" s="33"/>
      <c r="E72" s="118"/>
      <c r="F72" s="20"/>
      <c r="G72" s="24"/>
      <c r="H72" s="91"/>
      <c r="I72" s="90"/>
      <c r="J72" s="110"/>
      <c r="K72" s="25"/>
      <c r="L72" s="117" t="e">
        <f>'Discharge Information'!#REF!</f>
        <v>#REF!</v>
      </c>
    </row>
    <row r="73" spans="1:12" ht="45" customHeight="1" x14ac:dyDescent="0.25">
      <c r="A73" s="19">
        <f t="shared" si="0"/>
        <v>61</v>
      </c>
      <c r="B73" s="126"/>
      <c r="C73" s="127"/>
      <c r="D73" s="33"/>
      <c r="E73" s="118"/>
      <c r="F73" s="20"/>
      <c r="G73" s="24"/>
      <c r="H73" s="91"/>
      <c r="I73" s="90"/>
      <c r="J73" s="110"/>
      <c r="K73" s="25"/>
      <c r="L73" s="117" t="e">
        <f>'Discharge Information'!#REF!</f>
        <v>#REF!</v>
      </c>
    </row>
    <row r="74" spans="1:12" ht="45" customHeight="1" x14ac:dyDescent="0.25">
      <c r="A74" s="19">
        <f t="shared" si="0"/>
        <v>62</v>
      </c>
      <c r="B74" s="126"/>
      <c r="C74" s="127"/>
      <c r="D74" s="33"/>
      <c r="E74" s="118"/>
      <c r="F74" s="20"/>
      <c r="G74" s="24"/>
      <c r="H74" s="91"/>
      <c r="I74" s="90"/>
      <c r="J74" s="110"/>
      <c r="K74" s="25"/>
      <c r="L74" s="117" t="e">
        <f>'Discharge Information'!#REF!</f>
        <v>#REF!</v>
      </c>
    </row>
    <row r="75" spans="1:12" ht="45" customHeight="1" x14ac:dyDescent="0.25">
      <c r="A75" s="19">
        <f t="shared" si="0"/>
        <v>63</v>
      </c>
      <c r="B75" s="126"/>
      <c r="C75" s="127"/>
      <c r="D75" s="33"/>
      <c r="E75" s="118"/>
      <c r="F75" s="20"/>
      <c r="G75" s="24"/>
      <c r="H75" s="91"/>
      <c r="I75" s="90"/>
      <c r="J75" s="110"/>
      <c r="K75" s="25"/>
      <c r="L75" s="117" t="e">
        <f>'Discharge Information'!#REF!</f>
        <v>#REF!</v>
      </c>
    </row>
    <row r="76" spans="1:12" ht="45" customHeight="1" x14ac:dyDescent="0.25">
      <c r="A76" s="19">
        <f t="shared" si="0"/>
        <v>64</v>
      </c>
      <c r="B76" s="126"/>
      <c r="C76" s="127"/>
      <c r="D76" s="33"/>
      <c r="E76" s="118"/>
      <c r="F76" s="20"/>
      <c r="G76" s="24"/>
      <c r="H76" s="91"/>
      <c r="I76" s="90"/>
      <c r="J76" s="110"/>
      <c r="K76" s="25"/>
      <c r="L76" s="117" t="e">
        <f>'Discharge Information'!#REF!</f>
        <v>#REF!</v>
      </c>
    </row>
    <row r="77" spans="1:12" ht="45" customHeight="1" x14ac:dyDescent="0.25">
      <c r="A77" s="19">
        <f t="shared" si="0"/>
        <v>65</v>
      </c>
      <c r="B77" s="126"/>
      <c r="C77" s="127"/>
      <c r="D77" s="33"/>
      <c r="E77" s="118"/>
      <c r="F77" s="20"/>
      <c r="G77" s="24"/>
      <c r="H77" s="91"/>
      <c r="I77" s="90"/>
      <c r="J77" s="110"/>
      <c r="K77" s="25"/>
      <c r="L77" s="117" t="e">
        <f>'Discharge Information'!#REF!</f>
        <v>#REF!</v>
      </c>
    </row>
    <row r="78" spans="1:12" ht="45" customHeight="1" x14ac:dyDescent="0.25">
      <c r="A78" s="19">
        <f t="shared" ref="A78:A141" si="1">ROW(A66)</f>
        <v>66</v>
      </c>
      <c r="B78" s="126"/>
      <c r="C78" s="127"/>
      <c r="D78" s="33"/>
      <c r="E78" s="118"/>
      <c r="F78" s="20"/>
      <c r="G78" s="24"/>
      <c r="H78" s="91"/>
      <c r="I78" s="90"/>
      <c r="J78" s="110"/>
      <c r="K78" s="25"/>
      <c r="L78" s="117" t="e">
        <f>'Discharge Information'!#REF!</f>
        <v>#REF!</v>
      </c>
    </row>
    <row r="79" spans="1:12" ht="45" customHeight="1" x14ac:dyDescent="0.25">
      <c r="A79" s="19">
        <f t="shared" si="1"/>
        <v>67</v>
      </c>
      <c r="B79" s="126"/>
      <c r="C79" s="127"/>
      <c r="D79" s="33"/>
      <c r="E79" s="118"/>
      <c r="F79" s="20"/>
      <c r="G79" s="24"/>
      <c r="H79" s="91"/>
      <c r="I79" s="90"/>
      <c r="J79" s="110"/>
      <c r="K79" s="25"/>
      <c r="L79" s="117" t="e">
        <f>'Discharge Information'!#REF!</f>
        <v>#REF!</v>
      </c>
    </row>
    <row r="80" spans="1:12" ht="45" customHeight="1" x14ac:dyDescent="0.25">
      <c r="A80" s="19">
        <f t="shared" si="1"/>
        <v>68</v>
      </c>
      <c r="B80" s="126"/>
      <c r="C80" s="127"/>
      <c r="D80" s="33"/>
      <c r="E80" s="118"/>
      <c r="F80" s="20"/>
      <c r="G80" s="24"/>
      <c r="H80" s="91"/>
      <c r="I80" s="90"/>
      <c r="J80" s="110"/>
      <c r="K80" s="25"/>
      <c r="L80" s="117" t="e">
        <f>'Discharge Information'!#REF!</f>
        <v>#REF!</v>
      </c>
    </row>
    <row r="81" spans="1:12" ht="45" customHeight="1" x14ac:dyDescent="0.25">
      <c r="A81" s="19">
        <f t="shared" si="1"/>
        <v>69</v>
      </c>
      <c r="B81" s="126"/>
      <c r="C81" s="127"/>
      <c r="D81" s="33"/>
      <c r="E81" s="118"/>
      <c r="F81" s="20"/>
      <c r="G81" s="24"/>
      <c r="H81" s="91"/>
      <c r="I81" s="90"/>
      <c r="J81" s="110"/>
      <c r="K81" s="25"/>
      <c r="L81" s="117" t="e">
        <f>'Discharge Information'!#REF!</f>
        <v>#REF!</v>
      </c>
    </row>
    <row r="82" spans="1:12" ht="45" customHeight="1" x14ac:dyDescent="0.25">
      <c r="A82" s="19">
        <f t="shared" si="1"/>
        <v>70</v>
      </c>
      <c r="B82" s="126"/>
      <c r="C82" s="127"/>
      <c r="D82" s="33"/>
      <c r="E82" s="118"/>
      <c r="F82" s="20"/>
      <c r="G82" s="24"/>
      <c r="H82" s="91"/>
      <c r="I82" s="90"/>
      <c r="J82" s="110"/>
      <c r="K82" s="25"/>
      <c r="L82" s="117" t="e">
        <f>'Discharge Information'!#REF!</f>
        <v>#REF!</v>
      </c>
    </row>
    <row r="83" spans="1:12" ht="45" customHeight="1" x14ac:dyDescent="0.25">
      <c r="A83" s="19">
        <f t="shared" si="1"/>
        <v>71</v>
      </c>
      <c r="B83" s="126"/>
      <c r="C83" s="127"/>
      <c r="D83" s="33"/>
      <c r="E83" s="118"/>
      <c r="F83" s="20"/>
      <c r="G83" s="24"/>
      <c r="H83" s="91"/>
      <c r="I83" s="90"/>
      <c r="J83" s="110"/>
      <c r="K83" s="25"/>
      <c r="L83" s="117" t="e">
        <f>'Discharge Information'!#REF!</f>
        <v>#REF!</v>
      </c>
    </row>
    <row r="84" spans="1:12" ht="45" customHeight="1" x14ac:dyDescent="0.25">
      <c r="A84" s="19">
        <f t="shared" si="1"/>
        <v>72</v>
      </c>
      <c r="B84" s="126"/>
      <c r="C84" s="127"/>
      <c r="D84" s="33"/>
      <c r="E84" s="118"/>
      <c r="F84" s="20"/>
      <c r="G84" s="24"/>
      <c r="H84" s="91"/>
      <c r="I84" s="90"/>
      <c r="J84" s="110"/>
      <c r="K84" s="25"/>
      <c r="L84" s="117" t="e">
        <f>'Discharge Information'!#REF!</f>
        <v>#REF!</v>
      </c>
    </row>
    <row r="85" spans="1:12" ht="45" customHeight="1" x14ac:dyDescent="0.25">
      <c r="A85" s="19">
        <f t="shared" si="1"/>
        <v>73</v>
      </c>
      <c r="B85" s="126"/>
      <c r="C85" s="127"/>
      <c r="D85" s="33"/>
      <c r="E85" s="118"/>
      <c r="F85" s="20"/>
      <c r="G85" s="24"/>
      <c r="H85" s="91"/>
      <c r="I85" s="90"/>
      <c r="J85" s="110"/>
      <c r="K85" s="25"/>
      <c r="L85" s="117" t="e">
        <f>'Discharge Information'!#REF!</f>
        <v>#REF!</v>
      </c>
    </row>
    <row r="86" spans="1:12" ht="45" customHeight="1" x14ac:dyDescent="0.25">
      <c r="A86" s="19">
        <f t="shared" si="1"/>
        <v>74</v>
      </c>
      <c r="B86" s="126"/>
      <c r="C86" s="127"/>
      <c r="D86" s="33"/>
      <c r="E86" s="118"/>
      <c r="F86" s="20"/>
      <c r="G86" s="24"/>
      <c r="H86" s="91"/>
      <c r="I86" s="90"/>
      <c r="J86" s="110"/>
      <c r="K86" s="25"/>
      <c r="L86" s="117" t="e">
        <f>'Discharge Information'!#REF!</f>
        <v>#REF!</v>
      </c>
    </row>
    <row r="87" spans="1:12" ht="45" customHeight="1" x14ac:dyDescent="0.25">
      <c r="A87" s="19">
        <f t="shared" si="1"/>
        <v>75</v>
      </c>
      <c r="B87" s="126"/>
      <c r="C87" s="127"/>
      <c r="D87" s="33"/>
      <c r="E87" s="118"/>
      <c r="F87" s="20"/>
      <c r="G87" s="24"/>
      <c r="H87" s="91"/>
      <c r="I87" s="90"/>
      <c r="J87" s="110"/>
      <c r="K87" s="25"/>
      <c r="L87" s="117" t="e">
        <f>'Discharge Information'!#REF!</f>
        <v>#REF!</v>
      </c>
    </row>
    <row r="88" spans="1:12" ht="45" customHeight="1" x14ac:dyDescent="0.25">
      <c r="A88" s="19">
        <f t="shared" si="1"/>
        <v>76</v>
      </c>
      <c r="B88" s="126"/>
      <c r="C88" s="127"/>
      <c r="D88" s="33"/>
      <c r="E88" s="118"/>
      <c r="F88" s="20"/>
      <c r="G88" s="24"/>
      <c r="H88" s="91"/>
      <c r="I88" s="90"/>
      <c r="J88" s="110"/>
      <c r="K88" s="25"/>
      <c r="L88" s="117" t="e">
        <f>'Discharge Information'!#REF!</f>
        <v>#REF!</v>
      </c>
    </row>
    <row r="89" spans="1:12" ht="45" customHeight="1" x14ac:dyDescent="0.25">
      <c r="A89" s="19">
        <f t="shared" si="1"/>
        <v>77</v>
      </c>
      <c r="B89" s="126"/>
      <c r="C89" s="127"/>
      <c r="D89" s="33"/>
      <c r="E89" s="118"/>
      <c r="F89" s="20"/>
      <c r="G89" s="24"/>
      <c r="H89" s="91"/>
      <c r="I89" s="90"/>
      <c r="J89" s="110"/>
      <c r="K89" s="25"/>
      <c r="L89" s="117" t="e">
        <f>'Discharge Information'!#REF!</f>
        <v>#REF!</v>
      </c>
    </row>
    <row r="90" spans="1:12" ht="45" customHeight="1" x14ac:dyDescent="0.25">
      <c r="A90" s="19">
        <f t="shared" si="1"/>
        <v>78</v>
      </c>
      <c r="B90" s="126"/>
      <c r="C90" s="127"/>
      <c r="D90" s="33"/>
      <c r="E90" s="118"/>
      <c r="F90" s="20"/>
      <c r="G90" s="24"/>
      <c r="H90" s="91"/>
      <c r="I90" s="90"/>
      <c r="J90" s="110"/>
      <c r="K90" s="25"/>
      <c r="L90" s="117" t="e">
        <f>'Discharge Information'!#REF!</f>
        <v>#REF!</v>
      </c>
    </row>
    <row r="91" spans="1:12" ht="45" customHeight="1" x14ac:dyDescent="0.25">
      <c r="A91" s="19">
        <f t="shared" si="1"/>
        <v>79</v>
      </c>
      <c r="B91" s="126"/>
      <c r="C91" s="127"/>
      <c r="D91" s="33"/>
      <c r="E91" s="118"/>
      <c r="F91" s="20"/>
      <c r="G91" s="24"/>
      <c r="H91" s="91"/>
      <c r="I91" s="90"/>
      <c r="J91" s="110"/>
      <c r="K91" s="25"/>
      <c r="L91" s="117" t="e">
        <f>'Discharge Information'!#REF!</f>
        <v>#REF!</v>
      </c>
    </row>
    <row r="92" spans="1:12" ht="45" customHeight="1" x14ac:dyDescent="0.25">
      <c r="A92" s="19">
        <f t="shared" si="1"/>
        <v>80</v>
      </c>
      <c r="B92" s="126"/>
      <c r="C92" s="127"/>
      <c r="D92" s="33"/>
      <c r="E92" s="118"/>
      <c r="F92" s="20"/>
      <c r="G92" s="24"/>
      <c r="H92" s="91"/>
      <c r="I92" s="90"/>
      <c r="J92" s="110"/>
      <c r="K92" s="25"/>
      <c r="L92" s="117" t="e">
        <f>'Discharge Information'!#REF!</f>
        <v>#REF!</v>
      </c>
    </row>
    <row r="93" spans="1:12" ht="45" customHeight="1" x14ac:dyDescent="0.25">
      <c r="A93" s="19">
        <f t="shared" si="1"/>
        <v>81</v>
      </c>
      <c r="B93" s="126"/>
      <c r="C93" s="127"/>
      <c r="D93" s="33"/>
      <c r="E93" s="118"/>
      <c r="F93" s="20"/>
      <c r="G93" s="24"/>
      <c r="H93" s="91"/>
      <c r="I93" s="90"/>
      <c r="J93" s="110"/>
      <c r="K93" s="25"/>
      <c r="L93" s="117" t="e">
        <f>'Discharge Information'!#REF!</f>
        <v>#REF!</v>
      </c>
    </row>
    <row r="94" spans="1:12" ht="45" customHeight="1" x14ac:dyDescent="0.25">
      <c r="A94" s="19">
        <f t="shared" si="1"/>
        <v>82</v>
      </c>
      <c r="B94" s="126"/>
      <c r="C94" s="127"/>
      <c r="D94" s="33"/>
      <c r="E94" s="118"/>
      <c r="F94" s="20"/>
      <c r="G94" s="24"/>
      <c r="H94" s="91"/>
      <c r="I94" s="90"/>
      <c r="J94" s="110"/>
      <c r="K94" s="25"/>
      <c r="L94" s="117" t="e">
        <f>'Discharge Information'!#REF!</f>
        <v>#REF!</v>
      </c>
    </row>
    <row r="95" spans="1:12" ht="45" customHeight="1" x14ac:dyDescent="0.25">
      <c r="A95" s="19">
        <f t="shared" si="1"/>
        <v>83</v>
      </c>
      <c r="B95" s="126"/>
      <c r="C95" s="127"/>
      <c r="D95" s="33"/>
      <c r="E95" s="118"/>
      <c r="F95" s="20"/>
      <c r="G95" s="24"/>
      <c r="H95" s="91"/>
      <c r="I95" s="90"/>
      <c r="J95" s="110"/>
      <c r="K95" s="25"/>
      <c r="L95" s="117" t="e">
        <f>'Discharge Information'!#REF!</f>
        <v>#REF!</v>
      </c>
    </row>
    <row r="96" spans="1:12" ht="45" customHeight="1" x14ac:dyDescent="0.25">
      <c r="A96" s="19">
        <f t="shared" si="1"/>
        <v>84</v>
      </c>
      <c r="B96" s="126"/>
      <c r="C96" s="127"/>
      <c r="D96" s="33"/>
      <c r="E96" s="118"/>
      <c r="F96" s="20"/>
      <c r="G96" s="24"/>
      <c r="H96" s="91"/>
      <c r="I96" s="90"/>
      <c r="J96" s="110"/>
      <c r="K96" s="25"/>
      <c r="L96" s="117" t="e">
        <f>'Discharge Information'!#REF!</f>
        <v>#REF!</v>
      </c>
    </row>
    <row r="97" spans="1:12" ht="45" customHeight="1" x14ac:dyDescent="0.25">
      <c r="A97" s="19">
        <f t="shared" si="1"/>
        <v>85</v>
      </c>
      <c r="B97" s="126"/>
      <c r="C97" s="127"/>
      <c r="D97" s="33"/>
      <c r="E97" s="118"/>
      <c r="F97" s="20"/>
      <c r="G97" s="24"/>
      <c r="H97" s="91"/>
      <c r="I97" s="90"/>
      <c r="J97" s="110"/>
      <c r="K97" s="25"/>
      <c r="L97" s="117" t="e">
        <f>'Discharge Information'!#REF!</f>
        <v>#REF!</v>
      </c>
    </row>
    <row r="98" spans="1:12" ht="45" customHeight="1" x14ac:dyDescent="0.25">
      <c r="A98" s="19">
        <f t="shared" si="1"/>
        <v>86</v>
      </c>
      <c r="B98" s="126"/>
      <c r="C98" s="127"/>
      <c r="D98" s="33"/>
      <c r="E98" s="118"/>
      <c r="F98" s="20"/>
      <c r="G98" s="24"/>
      <c r="H98" s="91"/>
      <c r="I98" s="90"/>
      <c r="J98" s="110"/>
      <c r="K98" s="25"/>
      <c r="L98" s="117" t="e">
        <f>'Discharge Information'!#REF!</f>
        <v>#REF!</v>
      </c>
    </row>
    <row r="99" spans="1:12" ht="45" customHeight="1" x14ac:dyDescent="0.25">
      <c r="A99" s="19">
        <f t="shared" si="1"/>
        <v>87</v>
      </c>
      <c r="B99" s="126"/>
      <c r="C99" s="127"/>
      <c r="D99" s="33"/>
      <c r="E99" s="118"/>
      <c r="F99" s="20"/>
      <c r="G99" s="24"/>
      <c r="H99" s="91"/>
      <c r="I99" s="90"/>
      <c r="J99" s="110"/>
      <c r="K99" s="25"/>
      <c r="L99" s="117" t="e">
        <f>'Discharge Information'!#REF!</f>
        <v>#REF!</v>
      </c>
    </row>
    <row r="100" spans="1:12" ht="45" customHeight="1" x14ac:dyDescent="0.25">
      <c r="A100" s="19">
        <f t="shared" si="1"/>
        <v>88</v>
      </c>
      <c r="B100" s="126"/>
      <c r="C100" s="127"/>
      <c r="D100" s="33"/>
      <c r="E100" s="118"/>
      <c r="F100" s="20"/>
      <c r="G100" s="24"/>
      <c r="H100" s="91"/>
      <c r="I100" s="90"/>
      <c r="J100" s="110"/>
      <c r="K100" s="25"/>
      <c r="L100" s="117" t="e">
        <f>'Discharge Information'!#REF!</f>
        <v>#REF!</v>
      </c>
    </row>
    <row r="101" spans="1:12" ht="45" customHeight="1" x14ac:dyDescent="0.25">
      <c r="A101" s="19">
        <f t="shared" si="1"/>
        <v>89</v>
      </c>
      <c r="B101" s="126"/>
      <c r="C101" s="127"/>
      <c r="D101" s="33"/>
      <c r="E101" s="118"/>
      <c r="F101" s="20"/>
      <c r="G101" s="24"/>
      <c r="H101" s="91"/>
      <c r="I101" s="90"/>
      <c r="J101" s="110"/>
      <c r="K101" s="25"/>
      <c r="L101" s="117" t="e">
        <f>'Discharge Information'!#REF!</f>
        <v>#REF!</v>
      </c>
    </row>
    <row r="102" spans="1:12" ht="45" customHeight="1" x14ac:dyDescent="0.25">
      <c r="A102" s="19">
        <f t="shared" si="1"/>
        <v>90</v>
      </c>
      <c r="B102" s="126"/>
      <c r="C102" s="127"/>
      <c r="D102" s="33"/>
      <c r="E102" s="118"/>
      <c r="F102" s="20"/>
      <c r="G102" s="24"/>
      <c r="H102" s="91"/>
      <c r="I102" s="90"/>
      <c r="J102" s="110"/>
      <c r="K102" s="25"/>
      <c r="L102" s="117" t="e">
        <f>'Discharge Information'!#REF!</f>
        <v>#REF!</v>
      </c>
    </row>
    <row r="103" spans="1:12" ht="45" customHeight="1" x14ac:dyDescent="0.25">
      <c r="A103" s="19">
        <f t="shared" si="1"/>
        <v>91</v>
      </c>
      <c r="B103" s="126"/>
      <c r="C103" s="127"/>
      <c r="D103" s="33"/>
      <c r="E103" s="118"/>
      <c r="F103" s="20"/>
      <c r="G103" s="24"/>
      <c r="H103" s="91"/>
      <c r="I103" s="90"/>
      <c r="J103" s="110"/>
      <c r="K103" s="25"/>
      <c r="L103" s="117" t="e">
        <f>'Discharge Information'!#REF!</f>
        <v>#REF!</v>
      </c>
    </row>
    <row r="104" spans="1:12" ht="45" customHeight="1" x14ac:dyDescent="0.25">
      <c r="A104" s="19">
        <f t="shared" si="1"/>
        <v>92</v>
      </c>
      <c r="B104" s="126"/>
      <c r="C104" s="127"/>
      <c r="D104" s="33"/>
      <c r="E104" s="118"/>
      <c r="F104" s="20"/>
      <c r="G104" s="24"/>
      <c r="H104" s="91"/>
      <c r="I104" s="90"/>
      <c r="J104" s="110"/>
      <c r="K104" s="25"/>
      <c r="L104" s="117" t="e">
        <f>'Discharge Information'!#REF!</f>
        <v>#REF!</v>
      </c>
    </row>
    <row r="105" spans="1:12" ht="45" customHeight="1" x14ac:dyDescent="0.25">
      <c r="A105" s="19">
        <f t="shared" si="1"/>
        <v>93</v>
      </c>
      <c r="B105" s="126"/>
      <c r="C105" s="127"/>
      <c r="D105" s="33"/>
      <c r="E105" s="118"/>
      <c r="F105" s="20"/>
      <c r="G105" s="24"/>
      <c r="H105" s="91"/>
      <c r="I105" s="90"/>
      <c r="J105" s="110"/>
      <c r="K105" s="25"/>
      <c r="L105" s="117" t="e">
        <f>'Discharge Information'!#REF!</f>
        <v>#REF!</v>
      </c>
    </row>
    <row r="106" spans="1:12" ht="45" customHeight="1" x14ac:dyDescent="0.25">
      <c r="A106" s="19">
        <f t="shared" si="1"/>
        <v>94</v>
      </c>
      <c r="B106" s="126"/>
      <c r="C106" s="127"/>
      <c r="D106" s="33"/>
      <c r="E106" s="118"/>
      <c r="F106" s="20"/>
      <c r="G106" s="24"/>
      <c r="H106" s="91"/>
      <c r="I106" s="90"/>
      <c r="J106" s="110"/>
      <c r="K106" s="25"/>
      <c r="L106" s="117" t="e">
        <f>'Discharge Information'!#REF!</f>
        <v>#REF!</v>
      </c>
    </row>
    <row r="107" spans="1:12" ht="45" customHeight="1" x14ac:dyDescent="0.25">
      <c r="A107" s="19">
        <f t="shared" si="1"/>
        <v>95</v>
      </c>
      <c r="B107" s="126"/>
      <c r="C107" s="127"/>
      <c r="D107" s="33"/>
      <c r="E107" s="118"/>
      <c r="F107" s="20"/>
      <c r="G107" s="24"/>
      <c r="H107" s="91"/>
      <c r="I107" s="90"/>
      <c r="J107" s="110"/>
      <c r="K107" s="25"/>
      <c r="L107" s="117" t="e">
        <f>'Discharge Information'!#REF!</f>
        <v>#REF!</v>
      </c>
    </row>
    <row r="108" spans="1:12" ht="45" customHeight="1" x14ac:dyDescent="0.25">
      <c r="A108" s="19">
        <f t="shared" si="1"/>
        <v>96</v>
      </c>
      <c r="B108" s="126"/>
      <c r="C108" s="127"/>
      <c r="D108" s="33"/>
      <c r="E108" s="118"/>
      <c r="F108" s="20"/>
      <c r="G108" s="24"/>
      <c r="H108" s="91"/>
      <c r="I108" s="90"/>
      <c r="J108" s="110"/>
      <c r="K108" s="25"/>
      <c r="L108" s="117" t="e">
        <f>'Discharge Information'!#REF!</f>
        <v>#REF!</v>
      </c>
    </row>
    <row r="109" spans="1:12" ht="45" customHeight="1" x14ac:dyDescent="0.25">
      <c r="A109" s="19">
        <f t="shared" si="1"/>
        <v>97</v>
      </c>
      <c r="B109" s="126"/>
      <c r="C109" s="127"/>
      <c r="D109" s="33"/>
      <c r="E109" s="118"/>
      <c r="F109" s="20"/>
      <c r="G109" s="24"/>
      <c r="H109" s="91"/>
      <c r="I109" s="90"/>
      <c r="J109" s="110"/>
      <c r="K109" s="25"/>
      <c r="L109" s="117" t="e">
        <f>'Discharge Information'!#REF!</f>
        <v>#REF!</v>
      </c>
    </row>
    <row r="110" spans="1:12" ht="45" customHeight="1" x14ac:dyDescent="0.25">
      <c r="A110" s="19">
        <f t="shared" si="1"/>
        <v>98</v>
      </c>
      <c r="B110" s="126"/>
      <c r="C110" s="127"/>
      <c r="D110" s="33"/>
      <c r="E110" s="118"/>
      <c r="F110" s="20"/>
      <c r="G110" s="24"/>
      <c r="H110" s="91"/>
      <c r="I110" s="90"/>
      <c r="J110" s="110"/>
      <c r="K110" s="25"/>
      <c r="L110" s="117" t="e">
        <f>'Discharge Information'!#REF!</f>
        <v>#REF!</v>
      </c>
    </row>
    <row r="111" spans="1:12" ht="45" customHeight="1" x14ac:dyDescent="0.25">
      <c r="A111" s="19">
        <f t="shared" si="1"/>
        <v>99</v>
      </c>
      <c r="B111" s="126"/>
      <c r="C111" s="127"/>
      <c r="D111" s="33"/>
      <c r="E111" s="118"/>
      <c r="F111" s="20"/>
      <c r="G111" s="24"/>
      <c r="H111" s="91"/>
      <c r="I111" s="90"/>
      <c r="J111" s="110"/>
      <c r="K111" s="25"/>
      <c r="L111" s="117" t="e">
        <f>'Discharge Information'!#REF!</f>
        <v>#REF!</v>
      </c>
    </row>
    <row r="112" spans="1:12" ht="45" customHeight="1" x14ac:dyDescent="0.25">
      <c r="A112" s="19">
        <f t="shared" si="1"/>
        <v>100</v>
      </c>
      <c r="B112" s="126"/>
      <c r="C112" s="127"/>
      <c r="D112" s="33"/>
      <c r="E112" s="118"/>
      <c r="F112" s="20"/>
      <c r="G112" s="24"/>
      <c r="H112" s="91"/>
      <c r="I112" s="90"/>
      <c r="J112" s="110"/>
      <c r="K112" s="25"/>
      <c r="L112" s="117" t="e">
        <f>'Discharge Information'!#REF!</f>
        <v>#REF!</v>
      </c>
    </row>
    <row r="113" spans="1:12" ht="45" customHeight="1" x14ac:dyDescent="0.25">
      <c r="A113" s="19">
        <f t="shared" si="1"/>
        <v>101</v>
      </c>
      <c r="B113" s="126"/>
      <c r="C113" s="127"/>
      <c r="D113" s="33"/>
      <c r="E113" s="118"/>
      <c r="F113" s="20"/>
      <c r="G113" s="24"/>
      <c r="H113" s="91"/>
      <c r="I113" s="90"/>
      <c r="J113" s="110"/>
      <c r="K113" s="25"/>
      <c r="L113" s="117" t="e">
        <f>'Discharge Information'!#REF!</f>
        <v>#REF!</v>
      </c>
    </row>
    <row r="114" spans="1:12" ht="45" customHeight="1" x14ac:dyDescent="0.25">
      <c r="A114" s="19">
        <f t="shared" si="1"/>
        <v>102</v>
      </c>
      <c r="B114" s="126"/>
      <c r="C114" s="127"/>
      <c r="D114" s="33"/>
      <c r="E114" s="118"/>
      <c r="F114" s="20"/>
      <c r="G114" s="24"/>
      <c r="H114" s="91"/>
      <c r="I114" s="90"/>
      <c r="J114" s="110"/>
      <c r="K114" s="25"/>
      <c r="L114" s="117" t="e">
        <f>'Discharge Information'!#REF!</f>
        <v>#REF!</v>
      </c>
    </row>
    <row r="115" spans="1:12" ht="45" customHeight="1" x14ac:dyDescent="0.25">
      <c r="A115" s="19">
        <f t="shared" si="1"/>
        <v>103</v>
      </c>
      <c r="B115" s="126"/>
      <c r="C115" s="127"/>
      <c r="D115" s="33"/>
      <c r="E115" s="118"/>
      <c r="F115" s="20"/>
      <c r="G115" s="24"/>
      <c r="H115" s="91"/>
      <c r="I115" s="90"/>
      <c r="J115" s="110"/>
      <c r="K115" s="25"/>
      <c r="L115" s="117" t="e">
        <f>'Discharge Information'!#REF!</f>
        <v>#REF!</v>
      </c>
    </row>
    <row r="116" spans="1:12" ht="45" customHeight="1" x14ac:dyDescent="0.25">
      <c r="A116" s="19">
        <f t="shared" si="1"/>
        <v>104</v>
      </c>
      <c r="B116" s="126"/>
      <c r="C116" s="127"/>
      <c r="D116" s="33"/>
      <c r="E116" s="118"/>
      <c r="F116" s="20"/>
      <c r="G116" s="24"/>
      <c r="H116" s="91"/>
      <c r="I116" s="90"/>
      <c r="J116" s="110"/>
      <c r="K116" s="25"/>
      <c r="L116" s="117" t="e">
        <f>'Discharge Information'!#REF!</f>
        <v>#REF!</v>
      </c>
    </row>
    <row r="117" spans="1:12" ht="45" customHeight="1" x14ac:dyDescent="0.25">
      <c r="A117" s="19">
        <f t="shared" si="1"/>
        <v>105</v>
      </c>
      <c r="B117" s="126"/>
      <c r="C117" s="127"/>
      <c r="D117" s="33"/>
      <c r="E117" s="118"/>
      <c r="F117" s="20"/>
      <c r="G117" s="24"/>
      <c r="H117" s="91"/>
      <c r="I117" s="90"/>
      <c r="J117" s="110"/>
      <c r="K117" s="25"/>
      <c r="L117" s="117" t="e">
        <f>'Discharge Information'!#REF!</f>
        <v>#REF!</v>
      </c>
    </row>
    <row r="118" spans="1:12" ht="45" customHeight="1" x14ac:dyDescent="0.25">
      <c r="A118" s="19">
        <f t="shared" si="1"/>
        <v>106</v>
      </c>
      <c r="B118" s="126"/>
      <c r="C118" s="127"/>
      <c r="D118" s="33"/>
      <c r="E118" s="118"/>
      <c r="F118" s="20"/>
      <c r="G118" s="24"/>
      <c r="H118" s="91"/>
      <c r="I118" s="90"/>
      <c r="J118" s="110"/>
      <c r="K118" s="25"/>
      <c r="L118" s="117" t="e">
        <f>'Discharge Information'!#REF!</f>
        <v>#REF!</v>
      </c>
    </row>
    <row r="119" spans="1:12" ht="45" customHeight="1" x14ac:dyDescent="0.25">
      <c r="A119" s="19">
        <f t="shared" si="1"/>
        <v>107</v>
      </c>
      <c r="B119" s="126"/>
      <c r="C119" s="127"/>
      <c r="D119" s="33"/>
      <c r="E119" s="118"/>
      <c r="F119" s="20"/>
      <c r="G119" s="24"/>
      <c r="H119" s="91"/>
      <c r="I119" s="90"/>
      <c r="J119" s="110"/>
      <c r="K119" s="25"/>
      <c r="L119" s="117" t="e">
        <f>'Discharge Information'!#REF!</f>
        <v>#REF!</v>
      </c>
    </row>
    <row r="120" spans="1:12" ht="45" customHeight="1" x14ac:dyDescent="0.25">
      <c r="A120" s="19">
        <f t="shared" si="1"/>
        <v>108</v>
      </c>
      <c r="B120" s="126"/>
      <c r="C120" s="127"/>
      <c r="D120" s="33"/>
      <c r="E120" s="118"/>
      <c r="F120" s="20"/>
      <c r="G120" s="24"/>
      <c r="H120" s="91"/>
      <c r="I120" s="90"/>
      <c r="J120" s="110"/>
      <c r="K120" s="25"/>
      <c r="L120" s="117" t="e">
        <f>'Discharge Information'!#REF!</f>
        <v>#REF!</v>
      </c>
    </row>
    <row r="121" spans="1:12" ht="45" customHeight="1" x14ac:dyDescent="0.25">
      <c r="A121" s="19">
        <f t="shared" si="1"/>
        <v>109</v>
      </c>
      <c r="B121" s="126"/>
      <c r="C121" s="127"/>
      <c r="D121" s="33"/>
      <c r="E121" s="118"/>
      <c r="F121" s="20"/>
      <c r="G121" s="24"/>
      <c r="H121" s="91"/>
      <c r="I121" s="90"/>
      <c r="J121" s="110"/>
      <c r="K121" s="25"/>
      <c r="L121" s="117" t="e">
        <f>'Discharge Information'!#REF!</f>
        <v>#REF!</v>
      </c>
    </row>
    <row r="122" spans="1:12" ht="45" customHeight="1" x14ac:dyDescent="0.25">
      <c r="A122" s="19">
        <f t="shared" si="1"/>
        <v>110</v>
      </c>
      <c r="B122" s="126"/>
      <c r="C122" s="127"/>
      <c r="D122" s="33"/>
      <c r="E122" s="118"/>
      <c r="F122" s="20"/>
      <c r="G122" s="24"/>
      <c r="H122" s="91"/>
      <c r="I122" s="90"/>
      <c r="J122" s="110"/>
      <c r="K122" s="25"/>
      <c r="L122" s="117" t="e">
        <f>'Discharge Information'!#REF!</f>
        <v>#REF!</v>
      </c>
    </row>
    <row r="123" spans="1:12" ht="45" customHeight="1" x14ac:dyDescent="0.25">
      <c r="A123" s="19">
        <f t="shared" si="1"/>
        <v>111</v>
      </c>
      <c r="B123" s="126"/>
      <c r="C123" s="127"/>
      <c r="D123" s="33"/>
      <c r="E123" s="118"/>
      <c r="F123" s="20"/>
      <c r="G123" s="24"/>
      <c r="H123" s="91"/>
      <c r="I123" s="90"/>
      <c r="J123" s="110"/>
      <c r="K123" s="25"/>
      <c r="L123" s="117" t="e">
        <f>'Discharge Information'!#REF!</f>
        <v>#REF!</v>
      </c>
    </row>
    <row r="124" spans="1:12" ht="45" customHeight="1" x14ac:dyDescent="0.25">
      <c r="A124" s="19">
        <f t="shared" si="1"/>
        <v>112</v>
      </c>
      <c r="B124" s="126"/>
      <c r="C124" s="127"/>
      <c r="D124" s="33"/>
      <c r="E124" s="118"/>
      <c r="F124" s="20"/>
      <c r="G124" s="24"/>
      <c r="H124" s="91"/>
      <c r="I124" s="90"/>
      <c r="J124" s="110"/>
      <c r="K124" s="25"/>
      <c r="L124" s="117" t="e">
        <f>'Discharge Information'!#REF!</f>
        <v>#REF!</v>
      </c>
    </row>
    <row r="125" spans="1:12" ht="45" customHeight="1" x14ac:dyDescent="0.25">
      <c r="A125" s="19">
        <f t="shared" si="1"/>
        <v>113</v>
      </c>
      <c r="B125" s="126"/>
      <c r="C125" s="127"/>
      <c r="D125" s="33"/>
      <c r="E125" s="118"/>
      <c r="F125" s="20"/>
      <c r="G125" s="24"/>
      <c r="H125" s="91"/>
      <c r="I125" s="90"/>
      <c r="J125" s="110"/>
      <c r="K125" s="25"/>
      <c r="L125" s="117" t="e">
        <f>'Discharge Information'!#REF!</f>
        <v>#REF!</v>
      </c>
    </row>
    <row r="126" spans="1:12" ht="45" customHeight="1" x14ac:dyDescent="0.25">
      <c r="A126" s="19">
        <f t="shared" si="1"/>
        <v>114</v>
      </c>
      <c r="B126" s="126"/>
      <c r="C126" s="127"/>
      <c r="D126" s="33"/>
      <c r="E126" s="118"/>
      <c r="F126" s="20"/>
      <c r="G126" s="24"/>
      <c r="H126" s="91"/>
      <c r="I126" s="90"/>
      <c r="J126" s="110"/>
      <c r="K126" s="25"/>
      <c r="L126" s="117" t="e">
        <f>'Discharge Information'!#REF!</f>
        <v>#REF!</v>
      </c>
    </row>
    <row r="127" spans="1:12" ht="45" customHeight="1" x14ac:dyDescent="0.25">
      <c r="A127" s="19">
        <f t="shared" si="1"/>
        <v>115</v>
      </c>
      <c r="B127" s="126"/>
      <c r="C127" s="127"/>
      <c r="D127" s="33"/>
      <c r="E127" s="118"/>
      <c r="F127" s="20"/>
      <c r="G127" s="24"/>
      <c r="H127" s="91"/>
      <c r="I127" s="90"/>
      <c r="J127" s="110"/>
      <c r="K127" s="25"/>
      <c r="L127" s="117" t="e">
        <f>'Discharge Information'!#REF!</f>
        <v>#REF!</v>
      </c>
    </row>
    <row r="128" spans="1:12" ht="45" customHeight="1" x14ac:dyDescent="0.25">
      <c r="A128" s="19">
        <f t="shared" si="1"/>
        <v>116</v>
      </c>
      <c r="B128" s="126"/>
      <c r="C128" s="127"/>
      <c r="D128" s="33"/>
      <c r="E128" s="118"/>
      <c r="F128" s="20"/>
      <c r="G128" s="24"/>
      <c r="H128" s="91"/>
      <c r="I128" s="90"/>
      <c r="J128" s="110"/>
      <c r="K128" s="25"/>
      <c r="L128" s="117" t="e">
        <f>'Discharge Information'!#REF!</f>
        <v>#REF!</v>
      </c>
    </row>
    <row r="129" spans="1:12" ht="45" customHeight="1" x14ac:dyDescent="0.25">
      <c r="A129" s="19">
        <f t="shared" si="1"/>
        <v>117</v>
      </c>
      <c r="B129" s="126"/>
      <c r="C129" s="127"/>
      <c r="D129" s="33"/>
      <c r="E129" s="118"/>
      <c r="F129" s="20"/>
      <c r="G129" s="24"/>
      <c r="H129" s="91"/>
      <c r="I129" s="90"/>
      <c r="J129" s="110"/>
      <c r="K129" s="25"/>
      <c r="L129" s="117" t="e">
        <f>'Discharge Information'!#REF!</f>
        <v>#REF!</v>
      </c>
    </row>
    <row r="130" spans="1:12" ht="45" customHeight="1" x14ac:dyDescent="0.25">
      <c r="A130" s="19">
        <f t="shared" si="1"/>
        <v>118</v>
      </c>
      <c r="B130" s="126"/>
      <c r="C130" s="127"/>
      <c r="D130" s="33"/>
      <c r="E130" s="118"/>
      <c r="F130" s="20"/>
      <c r="G130" s="24"/>
      <c r="H130" s="91"/>
      <c r="I130" s="90"/>
      <c r="J130" s="110"/>
      <c r="K130" s="25"/>
      <c r="L130" s="117" t="e">
        <f>'Discharge Information'!#REF!</f>
        <v>#REF!</v>
      </c>
    </row>
    <row r="131" spans="1:12" ht="45" customHeight="1" x14ac:dyDescent="0.25">
      <c r="A131" s="19">
        <f t="shared" si="1"/>
        <v>119</v>
      </c>
      <c r="B131" s="126"/>
      <c r="C131" s="127"/>
      <c r="D131" s="33"/>
      <c r="E131" s="118"/>
      <c r="F131" s="20"/>
      <c r="G131" s="24"/>
      <c r="H131" s="91"/>
      <c r="I131" s="90"/>
      <c r="J131" s="110"/>
      <c r="K131" s="25"/>
      <c r="L131" s="117" t="e">
        <f>'Discharge Information'!#REF!</f>
        <v>#REF!</v>
      </c>
    </row>
    <row r="132" spans="1:12" ht="45" customHeight="1" x14ac:dyDescent="0.25">
      <c r="A132" s="19">
        <f t="shared" si="1"/>
        <v>120</v>
      </c>
      <c r="B132" s="126"/>
      <c r="C132" s="127"/>
      <c r="D132" s="33"/>
      <c r="E132" s="118"/>
      <c r="F132" s="20"/>
      <c r="G132" s="24"/>
      <c r="H132" s="91"/>
      <c r="I132" s="90"/>
      <c r="J132" s="110"/>
      <c r="K132" s="25"/>
      <c r="L132" s="117" t="e">
        <f>'Discharge Information'!#REF!</f>
        <v>#REF!</v>
      </c>
    </row>
    <row r="133" spans="1:12" ht="45" customHeight="1" x14ac:dyDescent="0.25">
      <c r="A133" s="19">
        <f t="shared" si="1"/>
        <v>121</v>
      </c>
      <c r="B133" s="126"/>
      <c r="C133" s="127"/>
      <c r="D133" s="33"/>
      <c r="E133" s="118"/>
      <c r="F133" s="20"/>
      <c r="G133" s="24"/>
      <c r="H133" s="91"/>
      <c r="I133" s="90"/>
      <c r="J133" s="110"/>
      <c r="K133" s="25"/>
      <c r="L133" s="117" t="e">
        <f>'Discharge Information'!#REF!</f>
        <v>#REF!</v>
      </c>
    </row>
    <row r="134" spans="1:12" ht="45" customHeight="1" x14ac:dyDescent="0.25">
      <c r="A134" s="19">
        <f t="shared" si="1"/>
        <v>122</v>
      </c>
      <c r="B134" s="126"/>
      <c r="C134" s="127"/>
      <c r="D134" s="33"/>
      <c r="E134" s="118"/>
      <c r="F134" s="20"/>
      <c r="G134" s="24"/>
      <c r="H134" s="91"/>
      <c r="I134" s="90"/>
      <c r="J134" s="110"/>
      <c r="K134" s="25"/>
      <c r="L134" s="117" t="e">
        <f>'Discharge Information'!#REF!</f>
        <v>#REF!</v>
      </c>
    </row>
    <row r="135" spans="1:12" ht="45" customHeight="1" x14ac:dyDescent="0.25">
      <c r="A135" s="19">
        <f t="shared" si="1"/>
        <v>123</v>
      </c>
      <c r="B135" s="126"/>
      <c r="C135" s="127"/>
      <c r="D135" s="33"/>
      <c r="E135" s="118"/>
      <c r="F135" s="20"/>
      <c r="G135" s="24"/>
      <c r="H135" s="91"/>
      <c r="I135" s="90"/>
      <c r="J135" s="110"/>
      <c r="K135" s="25"/>
      <c r="L135" s="117" t="e">
        <f>'Discharge Information'!#REF!</f>
        <v>#REF!</v>
      </c>
    </row>
    <row r="136" spans="1:12" ht="45" customHeight="1" x14ac:dyDescent="0.25">
      <c r="A136" s="19">
        <f t="shared" si="1"/>
        <v>124</v>
      </c>
      <c r="B136" s="126"/>
      <c r="C136" s="127"/>
      <c r="D136" s="33"/>
      <c r="E136" s="118"/>
      <c r="F136" s="20"/>
      <c r="G136" s="24"/>
      <c r="H136" s="91"/>
      <c r="I136" s="90"/>
      <c r="J136" s="110"/>
      <c r="K136" s="25"/>
      <c r="L136" s="117" t="e">
        <f>'Discharge Information'!#REF!</f>
        <v>#REF!</v>
      </c>
    </row>
    <row r="137" spans="1:12" ht="45" customHeight="1" x14ac:dyDescent="0.25">
      <c r="A137" s="19">
        <f t="shared" si="1"/>
        <v>125</v>
      </c>
      <c r="B137" s="126"/>
      <c r="C137" s="127"/>
      <c r="D137" s="33"/>
      <c r="E137" s="118"/>
      <c r="F137" s="20"/>
      <c r="G137" s="24"/>
      <c r="H137" s="91"/>
      <c r="I137" s="90"/>
      <c r="J137" s="110"/>
      <c r="K137" s="25"/>
      <c r="L137" s="117" t="e">
        <f>'Discharge Information'!#REF!</f>
        <v>#REF!</v>
      </c>
    </row>
    <row r="138" spans="1:12" ht="45" customHeight="1" x14ac:dyDescent="0.25">
      <c r="A138" s="19">
        <f t="shared" si="1"/>
        <v>126</v>
      </c>
      <c r="B138" s="126"/>
      <c r="C138" s="127"/>
      <c r="D138" s="33"/>
      <c r="E138" s="118"/>
      <c r="F138" s="20"/>
      <c r="G138" s="24"/>
      <c r="H138" s="91"/>
      <c r="I138" s="90"/>
      <c r="J138" s="110"/>
      <c r="K138" s="25"/>
      <c r="L138" s="117" t="e">
        <f>'Discharge Information'!#REF!</f>
        <v>#REF!</v>
      </c>
    </row>
    <row r="139" spans="1:12" ht="45" customHeight="1" x14ac:dyDescent="0.25">
      <c r="A139" s="19">
        <f t="shared" si="1"/>
        <v>127</v>
      </c>
      <c r="B139" s="126"/>
      <c r="C139" s="127"/>
      <c r="D139" s="33"/>
      <c r="E139" s="118"/>
      <c r="F139" s="20"/>
      <c r="G139" s="24"/>
      <c r="H139" s="91"/>
      <c r="I139" s="90"/>
      <c r="J139" s="110"/>
      <c r="K139" s="25"/>
      <c r="L139" s="117" t="e">
        <f>'Discharge Information'!#REF!</f>
        <v>#REF!</v>
      </c>
    </row>
    <row r="140" spans="1:12" ht="45" customHeight="1" x14ac:dyDescent="0.25">
      <c r="A140" s="19">
        <f t="shared" si="1"/>
        <v>128</v>
      </c>
      <c r="B140" s="126"/>
      <c r="C140" s="127"/>
      <c r="D140" s="33"/>
      <c r="E140" s="118"/>
      <c r="F140" s="20"/>
      <c r="G140" s="24"/>
      <c r="H140" s="91"/>
      <c r="I140" s="90"/>
      <c r="J140" s="110"/>
      <c r="K140" s="25"/>
      <c r="L140" s="117" t="e">
        <f>'Discharge Information'!#REF!</f>
        <v>#REF!</v>
      </c>
    </row>
    <row r="141" spans="1:12" ht="45" customHeight="1" x14ac:dyDescent="0.25">
      <c r="A141" s="19">
        <f t="shared" si="1"/>
        <v>129</v>
      </c>
      <c r="B141" s="126"/>
      <c r="C141" s="127"/>
      <c r="D141" s="33"/>
      <c r="E141" s="118"/>
      <c r="F141" s="20"/>
      <c r="G141" s="24"/>
      <c r="H141" s="91"/>
      <c r="I141" s="90"/>
      <c r="J141" s="110"/>
      <c r="K141" s="25"/>
      <c r="L141" s="117" t="e">
        <f>'Discharge Information'!#REF!</f>
        <v>#REF!</v>
      </c>
    </row>
    <row r="142" spans="1:12" ht="45" customHeight="1" x14ac:dyDescent="0.25">
      <c r="A142" s="19">
        <f t="shared" ref="A142:A205" si="2">ROW(A130)</f>
        <v>130</v>
      </c>
      <c r="B142" s="126"/>
      <c r="C142" s="127"/>
      <c r="D142" s="33"/>
      <c r="E142" s="118"/>
      <c r="F142" s="20"/>
      <c r="G142" s="24"/>
      <c r="H142" s="91"/>
      <c r="I142" s="90"/>
      <c r="J142" s="110"/>
      <c r="K142" s="25"/>
      <c r="L142" s="117" t="e">
        <f>'Discharge Information'!#REF!</f>
        <v>#REF!</v>
      </c>
    </row>
    <row r="143" spans="1:12" ht="45" customHeight="1" x14ac:dyDescent="0.25">
      <c r="A143" s="19">
        <f t="shared" si="2"/>
        <v>131</v>
      </c>
      <c r="B143" s="126"/>
      <c r="C143" s="127"/>
      <c r="D143" s="33"/>
      <c r="E143" s="118"/>
      <c r="F143" s="20"/>
      <c r="G143" s="24"/>
      <c r="H143" s="91"/>
      <c r="I143" s="90"/>
      <c r="J143" s="110"/>
      <c r="K143" s="25"/>
      <c r="L143" s="117" t="e">
        <f>'Discharge Information'!#REF!</f>
        <v>#REF!</v>
      </c>
    </row>
    <row r="144" spans="1:12" ht="45" customHeight="1" x14ac:dyDescent="0.25">
      <c r="A144" s="19">
        <f t="shared" si="2"/>
        <v>132</v>
      </c>
      <c r="B144" s="126"/>
      <c r="C144" s="127"/>
      <c r="D144" s="33"/>
      <c r="E144" s="118"/>
      <c r="F144" s="20"/>
      <c r="G144" s="24"/>
      <c r="H144" s="91"/>
      <c r="I144" s="90"/>
      <c r="J144" s="110"/>
      <c r="K144" s="25"/>
      <c r="L144" s="117" t="e">
        <f>'Discharge Information'!#REF!</f>
        <v>#REF!</v>
      </c>
    </row>
    <row r="145" spans="1:12" ht="45" customHeight="1" x14ac:dyDescent="0.25">
      <c r="A145" s="19">
        <f t="shared" si="2"/>
        <v>133</v>
      </c>
      <c r="B145" s="126"/>
      <c r="C145" s="127"/>
      <c r="D145" s="33"/>
      <c r="E145" s="118"/>
      <c r="F145" s="20"/>
      <c r="G145" s="24"/>
      <c r="H145" s="91"/>
      <c r="I145" s="90"/>
      <c r="J145" s="110"/>
      <c r="K145" s="25"/>
      <c r="L145" s="117" t="e">
        <f>'Discharge Information'!#REF!</f>
        <v>#REF!</v>
      </c>
    </row>
    <row r="146" spans="1:12" ht="45" customHeight="1" x14ac:dyDescent="0.25">
      <c r="A146" s="19">
        <f t="shared" si="2"/>
        <v>134</v>
      </c>
      <c r="B146" s="126"/>
      <c r="C146" s="127"/>
      <c r="D146" s="33"/>
      <c r="E146" s="118"/>
      <c r="F146" s="20"/>
      <c r="G146" s="24"/>
      <c r="H146" s="91"/>
      <c r="I146" s="90"/>
      <c r="J146" s="110"/>
      <c r="K146" s="25"/>
      <c r="L146" s="117" t="e">
        <f>'Discharge Information'!#REF!</f>
        <v>#REF!</v>
      </c>
    </row>
    <row r="147" spans="1:12" ht="45" customHeight="1" x14ac:dyDescent="0.25">
      <c r="A147" s="19">
        <f t="shared" si="2"/>
        <v>135</v>
      </c>
      <c r="B147" s="126"/>
      <c r="C147" s="127"/>
      <c r="D147" s="33"/>
      <c r="E147" s="118"/>
      <c r="F147" s="20"/>
      <c r="G147" s="24"/>
      <c r="H147" s="91"/>
      <c r="I147" s="90"/>
      <c r="J147" s="110"/>
      <c r="K147" s="25"/>
      <c r="L147" s="117" t="e">
        <f>'Discharge Information'!#REF!</f>
        <v>#REF!</v>
      </c>
    </row>
    <row r="148" spans="1:12" ht="45" customHeight="1" x14ac:dyDescent="0.25">
      <c r="A148" s="19">
        <f t="shared" si="2"/>
        <v>136</v>
      </c>
      <c r="B148" s="126"/>
      <c r="C148" s="127"/>
      <c r="D148" s="33"/>
      <c r="E148" s="118"/>
      <c r="F148" s="20"/>
      <c r="G148" s="24"/>
      <c r="H148" s="91"/>
      <c r="I148" s="90"/>
      <c r="J148" s="110"/>
      <c r="K148" s="25"/>
      <c r="L148" s="117" t="e">
        <f>'Discharge Information'!#REF!</f>
        <v>#REF!</v>
      </c>
    </row>
    <row r="149" spans="1:12" ht="45" customHeight="1" x14ac:dyDescent="0.25">
      <c r="A149" s="19">
        <f t="shared" si="2"/>
        <v>137</v>
      </c>
      <c r="B149" s="126"/>
      <c r="C149" s="127"/>
      <c r="D149" s="33"/>
      <c r="E149" s="118"/>
      <c r="F149" s="20"/>
      <c r="G149" s="24"/>
      <c r="H149" s="91"/>
      <c r="I149" s="90"/>
      <c r="J149" s="110"/>
      <c r="K149" s="25"/>
      <c r="L149" s="117" t="e">
        <f>'Discharge Information'!#REF!</f>
        <v>#REF!</v>
      </c>
    </row>
    <row r="150" spans="1:12" ht="45" customHeight="1" x14ac:dyDescent="0.25">
      <c r="A150" s="19">
        <f t="shared" si="2"/>
        <v>138</v>
      </c>
      <c r="B150" s="126"/>
      <c r="C150" s="127"/>
      <c r="D150" s="33"/>
      <c r="E150" s="118"/>
      <c r="F150" s="20"/>
      <c r="G150" s="24"/>
      <c r="H150" s="91"/>
      <c r="I150" s="90"/>
      <c r="J150" s="110"/>
      <c r="K150" s="25"/>
      <c r="L150" s="117" t="e">
        <f>'Discharge Information'!#REF!</f>
        <v>#REF!</v>
      </c>
    </row>
    <row r="151" spans="1:12" ht="45" customHeight="1" x14ac:dyDescent="0.25">
      <c r="A151" s="19">
        <f t="shared" si="2"/>
        <v>139</v>
      </c>
      <c r="B151" s="126"/>
      <c r="C151" s="127"/>
      <c r="D151" s="33"/>
      <c r="E151" s="118"/>
      <c r="F151" s="20"/>
      <c r="G151" s="24"/>
      <c r="H151" s="91"/>
      <c r="I151" s="90"/>
      <c r="J151" s="110"/>
      <c r="K151" s="25"/>
      <c r="L151" s="117" t="e">
        <f>'Discharge Information'!#REF!</f>
        <v>#REF!</v>
      </c>
    </row>
    <row r="152" spans="1:12" ht="45" customHeight="1" x14ac:dyDescent="0.25">
      <c r="A152" s="19">
        <f t="shared" si="2"/>
        <v>140</v>
      </c>
      <c r="B152" s="126"/>
      <c r="C152" s="127"/>
      <c r="D152" s="33"/>
      <c r="E152" s="118"/>
      <c r="F152" s="20"/>
      <c r="G152" s="24"/>
      <c r="H152" s="91"/>
      <c r="I152" s="90"/>
      <c r="J152" s="110"/>
      <c r="K152" s="25"/>
      <c r="L152" s="117" t="e">
        <f>'Discharge Information'!#REF!</f>
        <v>#REF!</v>
      </c>
    </row>
    <row r="153" spans="1:12" ht="45" customHeight="1" x14ac:dyDescent="0.25">
      <c r="A153" s="19">
        <f t="shared" si="2"/>
        <v>141</v>
      </c>
      <c r="B153" s="126"/>
      <c r="C153" s="127"/>
      <c r="D153" s="33"/>
      <c r="E153" s="118"/>
      <c r="F153" s="20"/>
      <c r="G153" s="24"/>
      <c r="H153" s="91"/>
      <c r="I153" s="90"/>
      <c r="J153" s="110"/>
      <c r="K153" s="25"/>
      <c r="L153" s="117" t="e">
        <f>'Discharge Information'!#REF!</f>
        <v>#REF!</v>
      </c>
    </row>
    <row r="154" spans="1:12" ht="45" customHeight="1" x14ac:dyDescent="0.25">
      <c r="A154" s="19">
        <f t="shared" si="2"/>
        <v>142</v>
      </c>
      <c r="B154" s="126"/>
      <c r="C154" s="127"/>
      <c r="D154" s="33"/>
      <c r="E154" s="118"/>
      <c r="F154" s="20"/>
      <c r="G154" s="24"/>
      <c r="H154" s="91"/>
      <c r="I154" s="90"/>
      <c r="J154" s="110"/>
      <c r="K154" s="25"/>
      <c r="L154" s="117" t="e">
        <f>'Discharge Information'!#REF!</f>
        <v>#REF!</v>
      </c>
    </row>
    <row r="155" spans="1:12" ht="45" customHeight="1" x14ac:dyDescent="0.25">
      <c r="A155" s="19">
        <f t="shared" si="2"/>
        <v>143</v>
      </c>
      <c r="B155" s="126"/>
      <c r="C155" s="127"/>
      <c r="D155" s="33"/>
      <c r="E155" s="118"/>
      <c r="F155" s="20"/>
      <c r="G155" s="24"/>
      <c r="H155" s="91"/>
      <c r="I155" s="90"/>
      <c r="J155" s="110"/>
      <c r="K155" s="25"/>
      <c r="L155" s="117" t="e">
        <f>'Discharge Information'!#REF!</f>
        <v>#REF!</v>
      </c>
    </row>
    <row r="156" spans="1:12" ht="45" customHeight="1" x14ac:dyDescent="0.25">
      <c r="A156" s="19">
        <f t="shared" si="2"/>
        <v>144</v>
      </c>
      <c r="B156" s="126"/>
      <c r="C156" s="127"/>
      <c r="D156" s="33"/>
      <c r="E156" s="118"/>
      <c r="F156" s="20"/>
      <c r="G156" s="24"/>
      <c r="H156" s="91"/>
      <c r="I156" s="90"/>
      <c r="J156" s="110"/>
      <c r="K156" s="25"/>
      <c r="L156" s="117" t="e">
        <f>'Discharge Information'!#REF!</f>
        <v>#REF!</v>
      </c>
    </row>
    <row r="157" spans="1:12" ht="45" customHeight="1" x14ac:dyDescent="0.25">
      <c r="A157" s="19">
        <f t="shared" si="2"/>
        <v>145</v>
      </c>
      <c r="B157" s="126"/>
      <c r="C157" s="127"/>
      <c r="D157" s="33"/>
      <c r="E157" s="118"/>
      <c r="F157" s="20"/>
      <c r="G157" s="24"/>
      <c r="H157" s="91"/>
      <c r="I157" s="90"/>
      <c r="J157" s="110"/>
      <c r="K157" s="25"/>
      <c r="L157" s="117" t="e">
        <f>'Discharge Information'!#REF!</f>
        <v>#REF!</v>
      </c>
    </row>
    <row r="158" spans="1:12" ht="45" customHeight="1" x14ac:dyDescent="0.25">
      <c r="A158" s="19">
        <f t="shared" si="2"/>
        <v>146</v>
      </c>
      <c r="B158" s="126"/>
      <c r="C158" s="127"/>
      <c r="D158" s="33"/>
      <c r="E158" s="118"/>
      <c r="F158" s="20"/>
      <c r="G158" s="24"/>
      <c r="H158" s="91"/>
      <c r="I158" s="90"/>
      <c r="J158" s="110"/>
      <c r="K158" s="25"/>
      <c r="L158" s="117" t="e">
        <f>'Discharge Information'!#REF!</f>
        <v>#REF!</v>
      </c>
    </row>
    <row r="159" spans="1:12" ht="45" customHeight="1" x14ac:dyDescent="0.25">
      <c r="A159" s="19">
        <f t="shared" si="2"/>
        <v>147</v>
      </c>
      <c r="B159" s="126"/>
      <c r="C159" s="127"/>
      <c r="D159" s="33"/>
      <c r="E159" s="118"/>
      <c r="F159" s="20"/>
      <c r="G159" s="24"/>
      <c r="H159" s="91"/>
      <c r="I159" s="90"/>
      <c r="J159" s="110"/>
      <c r="K159" s="25"/>
      <c r="L159" s="117" t="e">
        <f>'Discharge Information'!#REF!</f>
        <v>#REF!</v>
      </c>
    </row>
    <row r="160" spans="1:12" ht="45" customHeight="1" x14ac:dyDescent="0.25">
      <c r="A160" s="19">
        <f t="shared" si="2"/>
        <v>148</v>
      </c>
      <c r="B160" s="126"/>
      <c r="C160" s="127"/>
      <c r="D160" s="33"/>
      <c r="E160" s="118"/>
      <c r="F160" s="20"/>
      <c r="G160" s="24"/>
      <c r="H160" s="91"/>
      <c r="I160" s="90"/>
      <c r="J160" s="110"/>
      <c r="K160" s="25"/>
      <c r="L160" s="117" t="e">
        <f>'Discharge Information'!#REF!</f>
        <v>#REF!</v>
      </c>
    </row>
    <row r="161" spans="1:12" ht="45" customHeight="1" x14ac:dyDescent="0.25">
      <c r="A161" s="19">
        <f t="shared" si="2"/>
        <v>149</v>
      </c>
      <c r="B161" s="126"/>
      <c r="C161" s="127"/>
      <c r="D161" s="33"/>
      <c r="E161" s="118"/>
      <c r="F161" s="20"/>
      <c r="G161" s="24"/>
      <c r="H161" s="91"/>
      <c r="I161" s="90"/>
      <c r="J161" s="110"/>
      <c r="K161" s="25"/>
      <c r="L161" s="117" t="e">
        <f>'Discharge Information'!#REF!</f>
        <v>#REF!</v>
      </c>
    </row>
    <row r="162" spans="1:12" ht="45" customHeight="1" x14ac:dyDescent="0.25">
      <c r="A162" s="19">
        <f t="shared" si="2"/>
        <v>150</v>
      </c>
      <c r="B162" s="126"/>
      <c r="C162" s="127"/>
      <c r="D162" s="33"/>
      <c r="E162" s="118"/>
      <c r="F162" s="20"/>
      <c r="G162" s="24"/>
      <c r="H162" s="91"/>
      <c r="I162" s="90"/>
      <c r="J162" s="110"/>
      <c r="K162" s="25"/>
      <c r="L162" s="117" t="e">
        <f>'Discharge Information'!#REF!</f>
        <v>#REF!</v>
      </c>
    </row>
    <row r="163" spans="1:12" ht="45" customHeight="1" x14ac:dyDescent="0.25">
      <c r="A163" s="19">
        <f t="shared" si="2"/>
        <v>151</v>
      </c>
      <c r="B163" s="126"/>
      <c r="C163" s="127"/>
      <c r="D163" s="33"/>
      <c r="E163" s="118"/>
      <c r="F163" s="20"/>
      <c r="G163" s="24"/>
      <c r="H163" s="91"/>
      <c r="I163" s="90"/>
      <c r="J163" s="110"/>
      <c r="K163" s="25"/>
      <c r="L163" s="117" t="e">
        <f>'Discharge Information'!#REF!</f>
        <v>#REF!</v>
      </c>
    </row>
    <row r="164" spans="1:12" ht="45" customHeight="1" x14ac:dyDescent="0.25">
      <c r="A164" s="19">
        <f t="shared" si="2"/>
        <v>152</v>
      </c>
      <c r="B164" s="126"/>
      <c r="C164" s="127"/>
      <c r="D164" s="33"/>
      <c r="E164" s="118"/>
      <c r="F164" s="20"/>
      <c r="G164" s="24"/>
      <c r="H164" s="91"/>
      <c r="I164" s="90"/>
      <c r="J164" s="110"/>
      <c r="K164" s="25"/>
      <c r="L164" s="117" t="e">
        <f>'Discharge Information'!#REF!</f>
        <v>#REF!</v>
      </c>
    </row>
    <row r="165" spans="1:12" ht="45" customHeight="1" x14ac:dyDescent="0.25">
      <c r="A165" s="19">
        <f t="shared" si="2"/>
        <v>153</v>
      </c>
      <c r="B165" s="126"/>
      <c r="C165" s="127"/>
      <c r="D165" s="33"/>
      <c r="E165" s="118"/>
      <c r="F165" s="20"/>
      <c r="G165" s="24"/>
      <c r="H165" s="91"/>
      <c r="I165" s="90"/>
      <c r="J165" s="110"/>
      <c r="K165" s="25"/>
      <c r="L165" s="117" t="e">
        <f>'Discharge Information'!#REF!</f>
        <v>#REF!</v>
      </c>
    </row>
    <row r="166" spans="1:12" ht="45" customHeight="1" x14ac:dyDescent="0.25">
      <c r="A166" s="19">
        <f t="shared" si="2"/>
        <v>154</v>
      </c>
      <c r="B166" s="126"/>
      <c r="C166" s="127"/>
      <c r="D166" s="33"/>
      <c r="E166" s="118"/>
      <c r="F166" s="20"/>
      <c r="G166" s="24"/>
      <c r="H166" s="91"/>
      <c r="I166" s="90"/>
      <c r="J166" s="110"/>
      <c r="K166" s="25"/>
      <c r="L166" s="117" t="e">
        <f>'Discharge Information'!#REF!</f>
        <v>#REF!</v>
      </c>
    </row>
    <row r="167" spans="1:12" ht="45" customHeight="1" x14ac:dyDescent="0.25">
      <c r="A167" s="19">
        <f t="shared" si="2"/>
        <v>155</v>
      </c>
      <c r="B167" s="126"/>
      <c r="C167" s="127"/>
      <c r="D167" s="33"/>
      <c r="E167" s="118"/>
      <c r="F167" s="20"/>
      <c r="G167" s="24"/>
      <c r="H167" s="91"/>
      <c r="I167" s="90"/>
      <c r="J167" s="110"/>
      <c r="K167" s="25"/>
      <c r="L167" s="117" t="e">
        <f>'Discharge Information'!#REF!</f>
        <v>#REF!</v>
      </c>
    </row>
    <row r="168" spans="1:12" ht="45" customHeight="1" x14ac:dyDescent="0.25">
      <c r="A168" s="19">
        <f t="shared" si="2"/>
        <v>156</v>
      </c>
      <c r="B168" s="126"/>
      <c r="C168" s="127"/>
      <c r="D168" s="33"/>
      <c r="E168" s="118"/>
      <c r="F168" s="20"/>
      <c r="G168" s="24"/>
      <c r="H168" s="91"/>
      <c r="I168" s="90"/>
      <c r="J168" s="110"/>
      <c r="K168" s="25"/>
      <c r="L168" s="117" t="e">
        <f>'Discharge Information'!#REF!</f>
        <v>#REF!</v>
      </c>
    </row>
    <row r="169" spans="1:12" ht="45" customHeight="1" x14ac:dyDescent="0.25">
      <c r="A169" s="19">
        <f t="shared" si="2"/>
        <v>157</v>
      </c>
      <c r="B169" s="126"/>
      <c r="C169" s="127"/>
      <c r="D169" s="33"/>
      <c r="E169" s="118"/>
      <c r="F169" s="20"/>
      <c r="G169" s="24"/>
      <c r="H169" s="91"/>
      <c r="I169" s="90"/>
      <c r="J169" s="110"/>
      <c r="K169" s="25"/>
      <c r="L169" s="117" t="e">
        <f>'Discharge Information'!#REF!</f>
        <v>#REF!</v>
      </c>
    </row>
    <row r="170" spans="1:12" ht="45" customHeight="1" x14ac:dyDescent="0.25">
      <c r="A170" s="19">
        <f t="shared" si="2"/>
        <v>158</v>
      </c>
      <c r="B170" s="126"/>
      <c r="C170" s="127"/>
      <c r="D170" s="33"/>
      <c r="E170" s="118"/>
      <c r="F170" s="20"/>
      <c r="G170" s="24"/>
      <c r="H170" s="91"/>
      <c r="I170" s="90"/>
      <c r="J170" s="110"/>
      <c r="K170" s="25"/>
      <c r="L170" s="117" t="e">
        <f>'Discharge Information'!#REF!</f>
        <v>#REF!</v>
      </c>
    </row>
    <row r="171" spans="1:12" ht="45" customHeight="1" x14ac:dyDescent="0.25">
      <c r="A171" s="19">
        <f t="shared" si="2"/>
        <v>159</v>
      </c>
      <c r="B171" s="126"/>
      <c r="C171" s="127"/>
      <c r="D171" s="33"/>
      <c r="E171" s="118"/>
      <c r="F171" s="20"/>
      <c r="G171" s="24"/>
      <c r="H171" s="91"/>
      <c r="I171" s="90"/>
      <c r="J171" s="110"/>
      <c r="K171" s="25"/>
      <c r="L171" s="117" t="e">
        <f>'Discharge Information'!#REF!</f>
        <v>#REF!</v>
      </c>
    </row>
    <row r="172" spans="1:12" ht="45" customHeight="1" x14ac:dyDescent="0.25">
      <c r="A172" s="19">
        <f t="shared" si="2"/>
        <v>160</v>
      </c>
      <c r="B172" s="126"/>
      <c r="C172" s="127"/>
      <c r="D172" s="33"/>
      <c r="E172" s="118"/>
      <c r="F172" s="20"/>
      <c r="G172" s="24"/>
      <c r="H172" s="91"/>
      <c r="I172" s="90"/>
      <c r="J172" s="110"/>
      <c r="K172" s="25"/>
      <c r="L172" s="117" t="e">
        <f>'Discharge Information'!#REF!</f>
        <v>#REF!</v>
      </c>
    </row>
    <row r="173" spans="1:12" ht="45" customHeight="1" x14ac:dyDescent="0.25">
      <c r="A173" s="19">
        <f t="shared" si="2"/>
        <v>161</v>
      </c>
      <c r="B173" s="126"/>
      <c r="C173" s="127"/>
      <c r="D173" s="33"/>
      <c r="E173" s="118"/>
      <c r="F173" s="20"/>
      <c r="G173" s="24"/>
      <c r="H173" s="91"/>
      <c r="I173" s="90"/>
      <c r="J173" s="110"/>
      <c r="K173" s="25"/>
      <c r="L173" s="117" t="e">
        <f>'Discharge Information'!#REF!</f>
        <v>#REF!</v>
      </c>
    </row>
    <row r="174" spans="1:12" ht="45" customHeight="1" x14ac:dyDescent="0.25">
      <c r="A174" s="19">
        <f t="shared" si="2"/>
        <v>162</v>
      </c>
      <c r="B174" s="126"/>
      <c r="C174" s="127"/>
      <c r="D174" s="33"/>
      <c r="E174" s="118"/>
      <c r="F174" s="20"/>
      <c r="G174" s="24"/>
      <c r="H174" s="91"/>
      <c r="I174" s="90"/>
      <c r="J174" s="110"/>
      <c r="K174" s="25"/>
      <c r="L174" s="117" t="e">
        <f>'Discharge Information'!#REF!</f>
        <v>#REF!</v>
      </c>
    </row>
    <row r="175" spans="1:12" ht="45" customHeight="1" x14ac:dyDescent="0.25">
      <c r="A175" s="19">
        <f t="shared" si="2"/>
        <v>163</v>
      </c>
      <c r="B175" s="126"/>
      <c r="C175" s="127"/>
      <c r="D175" s="33"/>
      <c r="E175" s="118"/>
      <c r="F175" s="20"/>
      <c r="G175" s="24"/>
      <c r="H175" s="91"/>
      <c r="I175" s="90"/>
      <c r="J175" s="110"/>
      <c r="K175" s="25"/>
      <c r="L175" s="117" t="e">
        <f>'Discharge Information'!#REF!</f>
        <v>#REF!</v>
      </c>
    </row>
    <row r="176" spans="1:12" ht="45" customHeight="1" x14ac:dyDescent="0.25">
      <c r="A176" s="19">
        <f t="shared" si="2"/>
        <v>164</v>
      </c>
      <c r="B176" s="126"/>
      <c r="C176" s="127"/>
      <c r="D176" s="33"/>
      <c r="E176" s="118"/>
      <c r="F176" s="20"/>
      <c r="G176" s="24"/>
      <c r="H176" s="91"/>
      <c r="I176" s="90"/>
      <c r="J176" s="110"/>
      <c r="K176" s="25"/>
      <c r="L176" s="117" t="e">
        <f>'Discharge Information'!#REF!</f>
        <v>#REF!</v>
      </c>
    </row>
    <row r="177" spans="1:12" ht="45" customHeight="1" x14ac:dyDescent="0.25">
      <c r="A177" s="19">
        <f t="shared" si="2"/>
        <v>165</v>
      </c>
      <c r="B177" s="126"/>
      <c r="C177" s="127"/>
      <c r="D177" s="33"/>
      <c r="E177" s="118"/>
      <c r="F177" s="20"/>
      <c r="G177" s="24"/>
      <c r="H177" s="91"/>
      <c r="I177" s="90"/>
      <c r="J177" s="110"/>
      <c r="K177" s="25"/>
      <c r="L177" s="117" t="e">
        <f>'Discharge Information'!#REF!</f>
        <v>#REF!</v>
      </c>
    </row>
    <row r="178" spans="1:12" ht="45" customHeight="1" x14ac:dyDescent="0.25">
      <c r="A178" s="19">
        <f t="shared" si="2"/>
        <v>166</v>
      </c>
      <c r="B178" s="126"/>
      <c r="C178" s="127"/>
      <c r="D178" s="33"/>
      <c r="E178" s="118"/>
      <c r="F178" s="20"/>
      <c r="G178" s="24"/>
      <c r="H178" s="91"/>
      <c r="I178" s="90"/>
      <c r="J178" s="110"/>
      <c r="K178" s="25"/>
      <c r="L178" s="117" t="e">
        <f>'Discharge Information'!#REF!</f>
        <v>#REF!</v>
      </c>
    </row>
    <row r="179" spans="1:12" ht="45" customHeight="1" x14ac:dyDescent="0.25">
      <c r="A179" s="19">
        <f t="shared" si="2"/>
        <v>167</v>
      </c>
      <c r="B179" s="126"/>
      <c r="C179" s="127"/>
      <c r="D179" s="33"/>
      <c r="E179" s="118"/>
      <c r="F179" s="20"/>
      <c r="G179" s="24"/>
      <c r="H179" s="91"/>
      <c r="I179" s="90"/>
      <c r="J179" s="110"/>
      <c r="K179" s="25"/>
      <c r="L179" s="117" t="e">
        <f>'Discharge Information'!#REF!</f>
        <v>#REF!</v>
      </c>
    </row>
    <row r="180" spans="1:12" ht="45" customHeight="1" x14ac:dyDescent="0.25">
      <c r="A180" s="19">
        <f t="shared" si="2"/>
        <v>168</v>
      </c>
      <c r="B180" s="126"/>
      <c r="C180" s="127"/>
      <c r="D180" s="33"/>
      <c r="E180" s="118"/>
      <c r="F180" s="20"/>
      <c r="G180" s="24"/>
      <c r="H180" s="91"/>
      <c r="I180" s="90"/>
      <c r="J180" s="110"/>
      <c r="K180" s="25"/>
      <c r="L180" s="117" t="e">
        <f>'Discharge Information'!#REF!</f>
        <v>#REF!</v>
      </c>
    </row>
    <row r="181" spans="1:12" ht="45" customHeight="1" x14ac:dyDescent="0.25">
      <c r="A181" s="19">
        <f t="shared" si="2"/>
        <v>169</v>
      </c>
      <c r="B181" s="126"/>
      <c r="C181" s="127"/>
      <c r="D181" s="33"/>
      <c r="E181" s="118"/>
      <c r="F181" s="20"/>
      <c r="G181" s="24"/>
      <c r="H181" s="91"/>
      <c r="I181" s="90"/>
      <c r="J181" s="110"/>
      <c r="K181" s="25"/>
      <c r="L181" s="117" t="e">
        <f>'Discharge Information'!#REF!</f>
        <v>#REF!</v>
      </c>
    </row>
    <row r="182" spans="1:12" ht="45" customHeight="1" x14ac:dyDescent="0.25">
      <c r="A182" s="19">
        <f t="shared" si="2"/>
        <v>170</v>
      </c>
      <c r="B182" s="126"/>
      <c r="C182" s="127"/>
      <c r="D182" s="33"/>
      <c r="E182" s="118"/>
      <c r="F182" s="20"/>
      <c r="G182" s="24"/>
      <c r="H182" s="91"/>
      <c r="I182" s="90"/>
      <c r="J182" s="110"/>
      <c r="K182" s="25"/>
      <c r="L182" s="117" t="e">
        <f>'Discharge Information'!#REF!</f>
        <v>#REF!</v>
      </c>
    </row>
    <row r="183" spans="1:12" ht="45" customHeight="1" x14ac:dyDescent="0.25">
      <c r="A183" s="19">
        <f t="shared" si="2"/>
        <v>171</v>
      </c>
      <c r="B183" s="126"/>
      <c r="C183" s="127"/>
      <c r="D183" s="33"/>
      <c r="E183" s="118"/>
      <c r="F183" s="20"/>
      <c r="G183" s="24"/>
      <c r="H183" s="91"/>
      <c r="I183" s="90"/>
      <c r="J183" s="110"/>
      <c r="K183" s="25"/>
      <c r="L183" s="117" t="e">
        <f>'Discharge Information'!#REF!</f>
        <v>#REF!</v>
      </c>
    </row>
    <row r="184" spans="1:12" ht="45" customHeight="1" x14ac:dyDescent="0.25">
      <c r="A184" s="19">
        <f t="shared" si="2"/>
        <v>172</v>
      </c>
      <c r="B184" s="126"/>
      <c r="C184" s="127"/>
      <c r="D184" s="33"/>
      <c r="E184" s="118"/>
      <c r="F184" s="20"/>
      <c r="G184" s="24"/>
      <c r="H184" s="91"/>
      <c r="I184" s="90"/>
      <c r="J184" s="110"/>
      <c r="K184" s="25"/>
      <c r="L184" s="117" t="e">
        <f>'Discharge Information'!#REF!</f>
        <v>#REF!</v>
      </c>
    </row>
    <row r="185" spans="1:12" ht="45" customHeight="1" x14ac:dyDescent="0.25">
      <c r="A185" s="19">
        <f t="shared" si="2"/>
        <v>173</v>
      </c>
      <c r="B185" s="126"/>
      <c r="C185" s="127"/>
      <c r="D185" s="33"/>
      <c r="E185" s="118"/>
      <c r="F185" s="20"/>
      <c r="G185" s="24"/>
      <c r="H185" s="91"/>
      <c r="I185" s="90"/>
      <c r="J185" s="110"/>
      <c r="K185" s="25"/>
      <c r="L185" s="117" t="e">
        <f>'Discharge Information'!#REF!</f>
        <v>#REF!</v>
      </c>
    </row>
    <row r="186" spans="1:12" ht="45" customHeight="1" x14ac:dyDescent="0.25">
      <c r="A186" s="19">
        <f t="shared" si="2"/>
        <v>174</v>
      </c>
      <c r="B186" s="126"/>
      <c r="C186" s="127"/>
      <c r="D186" s="33"/>
      <c r="E186" s="118"/>
      <c r="F186" s="20"/>
      <c r="G186" s="24"/>
      <c r="H186" s="91"/>
      <c r="I186" s="90"/>
      <c r="J186" s="110"/>
      <c r="K186" s="25"/>
      <c r="L186" s="117" t="e">
        <f>'Discharge Information'!#REF!</f>
        <v>#REF!</v>
      </c>
    </row>
    <row r="187" spans="1:12" ht="45" customHeight="1" x14ac:dyDescent="0.25">
      <c r="A187" s="19">
        <f t="shared" si="2"/>
        <v>175</v>
      </c>
      <c r="B187" s="126"/>
      <c r="C187" s="127"/>
      <c r="D187" s="33"/>
      <c r="E187" s="118"/>
      <c r="F187" s="20"/>
      <c r="G187" s="24"/>
      <c r="H187" s="91"/>
      <c r="I187" s="90"/>
      <c r="J187" s="110"/>
      <c r="K187" s="25"/>
      <c r="L187" s="117" t="e">
        <f>'Discharge Information'!#REF!</f>
        <v>#REF!</v>
      </c>
    </row>
    <row r="188" spans="1:12" ht="45" customHeight="1" x14ac:dyDescent="0.25">
      <c r="A188" s="19">
        <f t="shared" si="2"/>
        <v>176</v>
      </c>
      <c r="B188" s="126"/>
      <c r="C188" s="127"/>
      <c r="D188" s="33"/>
      <c r="E188" s="118"/>
      <c r="F188" s="20"/>
      <c r="G188" s="24"/>
      <c r="H188" s="91"/>
      <c r="I188" s="90"/>
      <c r="J188" s="110"/>
      <c r="K188" s="25"/>
      <c r="L188" s="117" t="e">
        <f>'Discharge Information'!#REF!</f>
        <v>#REF!</v>
      </c>
    </row>
    <row r="189" spans="1:12" ht="45" customHeight="1" x14ac:dyDescent="0.25">
      <c r="A189" s="19">
        <f t="shared" si="2"/>
        <v>177</v>
      </c>
      <c r="B189" s="126"/>
      <c r="C189" s="127"/>
      <c r="D189" s="33"/>
      <c r="E189" s="118"/>
      <c r="F189" s="20"/>
      <c r="G189" s="24"/>
      <c r="H189" s="91"/>
      <c r="I189" s="90"/>
      <c r="J189" s="110"/>
      <c r="K189" s="25"/>
      <c r="L189" s="117" t="e">
        <f>'Discharge Information'!#REF!</f>
        <v>#REF!</v>
      </c>
    </row>
    <row r="190" spans="1:12" ht="45" customHeight="1" x14ac:dyDescent="0.25">
      <c r="A190" s="19">
        <f t="shared" si="2"/>
        <v>178</v>
      </c>
      <c r="B190" s="126"/>
      <c r="C190" s="127"/>
      <c r="D190" s="33"/>
      <c r="E190" s="118"/>
      <c r="F190" s="20"/>
      <c r="G190" s="24"/>
      <c r="H190" s="91"/>
      <c r="I190" s="90"/>
      <c r="J190" s="110"/>
      <c r="K190" s="25"/>
      <c r="L190" s="117" t="e">
        <f>'Discharge Information'!#REF!</f>
        <v>#REF!</v>
      </c>
    </row>
    <row r="191" spans="1:12" ht="45" customHeight="1" x14ac:dyDescent="0.25">
      <c r="A191" s="19">
        <f t="shared" si="2"/>
        <v>179</v>
      </c>
      <c r="B191" s="126"/>
      <c r="C191" s="127"/>
      <c r="D191" s="33"/>
      <c r="E191" s="118"/>
      <c r="F191" s="20"/>
      <c r="G191" s="24"/>
      <c r="H191" s="91"/>
      <c r="I191" s="90"/>
      <c r="J191" s="110"/>
      <c r="K191" s="25"/>
      <c r="L191" s="117" t="e">
        <f>'Discharge Information'!#REF!</f>
        <v>#REF!</v>
      </c>
    </row>
    <row r="192" spans="1:12" ht="45" customHeight="1" x14ac:dyDescent="0.25">
      <c r="A192" s="19">
        <f t="shared" si="2"/>
        <v>180</v>
      </c>
      <c r="B192" s="126"/>
      <c r="C192" s="127"/>
      <c r="D192" s="33"/>
      <c r="E192" s="118"/>
      <c r="F192" s="20"/>
      <c r="G192" s="24"/>
      <c r="H192" s="91"/>
      <c r="I192" s="90"/>
      <c r="J192" s="110"/>
      <c r="K192" s="25"/>
      <c r="L192" s="117" t="e">
        <f>'Discharge Information'!#REF!</f>
        <v>#REF!</v>
      </c>
    </row>
    <row r="193" spans="1:12" ht="45" customHeight="1" x14ac:dyDescent="0.25">
      <c r="A193" s="19">
        <f t="shared" si="2"/>
        <v>181</v>
      </c>
      <c r="B193" s="126"/>
      <c r="C193" s="127"/>
      <c r="D193" s="33"/>
      <c r="E193" s="118"/>
      <c r="F193" s="20"/>
      <c r="G193" s="24"/>
      <c r="H193" s="91"/>
      <c r="I193" s="90"/>
      <c r="J193" s="110"/>
      <c r="K193" s="25"/>
      <c r="L193" s="117" t="e">
        <f>'Discharge Information'!#REF!</f>
        <v>#REF!</v>
      </c>
    </row>
    <row r="194" spans="1:12" ht="45" customHeight="1" x14ac:dyDescent="0.25">
      <c r="A194" s="19">
        <f t="shared" si="2"/>
        <v>182</v>
      </c>
      <c r="B194" s="126"/>
      <c r="C194" s="127"/>
      <c r="D194" s="33"/>
      <c r="E194" s="118"/>
      <c r="F194" s="20"/>
      <c r="G194" s="24"/>
      <c r="H194" s="91"/>
      <c r="I194" s="90"/>
      <c r="J194" s="110"/>
      <c r="K194" s="25"/>
      <c r="L194" s="117" t="e">
        <f>'Discharge Information'!#REF!</f>
        <v>#REF!</v>
      </c>
    </row>
    <row r="195" spans="1:12" ht="45" customHeight="1" x14ac:dyDescent="0.25">
      <c r="A195" s="19">
        <f t="shared" si="2"/>
        <v>183</v>
      </c>
      <c r="B195" s="126"/>
      <c r="C195" s="127"/>
      <c r="D195" s="33"/>
      <c r="E195" s="118"/>
      <c r="F195" s="20"/>
      <c r="G195" s="24"/>
      <c r="H195" s="91"/>
      <c r="I195" s="90"/>
      <c r="J195" s="110"/>
      <c r="K195" s="25"/>
      <c r="L195" s="117" t="e">
        <f>'Discharge Information'!#REF!</f>
        <v>#REF!</v>
      </c>
    </row>
    <row r="196" spans="1:12" ht="45" customHeight="1" x14ac:dyDescent="0.25">
      <c r="A196" s="19">
        <f t="shared" si="2"/>
        <v>184</v>
      </c>
      <c r="B196" s="126"/>
      <c r="C196" s="127"/>
      <c r="D196" s="33"/>
      <c r="E196" s="118"/>
      <c r="F196" s="20"/>
      <c r="G196" s="24"/>
      <c r="H196" s="91"/>
      <c r="I196" s="90"/>
      <c r="J196" s="110"/>
      <c r="K196" s="25"/>
      <c r="L196" s="117" t="e">
        <f>'Discharge Information'!#REF!</f>
        <v>#REF!</v>
      </c>
    </row>
    <row r="197" spans="1:12" ht="45" customHeight="1" x14ac:dyDescent="0.25">
      <c r="A197" s="19">
        <f t="shared" si="2"/>
        <v>185</v>
      </c>
      <c r="B197" s="126"/>
      <c r="C197" s="127"/>
      <c r="D197" s="33"/>
      <c r="E197" s="118"/>
      <c r="F197" s="20"/>
      <c r="G197" s="24"/>
      <c r="H197" s="91"/>
      <c r="I197" s="90"/>
      <c r="J197" s="110"/>
      <c r="K197" s="25"/>
      <c r="L197" s="117" t="e">
        <f>'Discharge Information'!#REF!</f>
        <v>#REF!</v>
      </c>
    </row>
    <row r="198" spans="1:12" ht="45" customHeight="1" x14ac:dyDescent="0.25">
      <c r="A198" s="19">
        <f t="shared" si="2"/>
        <v>186</v>
      </c>
      <c r="B198" s="126"/>
      <c r="C198" s="127"/>
      <c r="D198" s="33"/>
      <c r="E198" s="118"/>
      <c r="F198" s="20"/>
      <c r="G198" s="24"/>
      <c r="H198" s="91"/>
      <c r="I198" s="90"/>
      <c r="J198" s="110"/>
      <c r="K198" s="25"/>
      <c r="L198" s="117" t="e">
        <f>'Discharge Information'!#REF!</f>
        <v>#REF!</v>
      </c>
    </row>
    <row r="199" spans="1:12" ht="45" customHeight="1" x14ac:dyDescent="0.25">
      <c r="A199" s="19">
        <f t="shared" si="2"/>
        <v>187</v>
      </c>
      <c r="B199" s="126"/>
      <c r="C199" s="127"/>
      <c r="D199" s="33"/>
      <c r="E199" s="118"/>
      <c r="F199" s="20"/>
      <c r="G199" s="24"/>
      <c r="H199" s="91"/>
      <c r="I199" s="90"/>
      <c r="J199" s="110"/>
      <c r="K199" s="25"/>
      <c r="L199" s="117" t="e">
        <f>'Discharge Information'!#REF!</f>
        <v>#REF!</v>
      </c>
    </row>
    <row r="200" spans="1:12" ht="45" customHeight="1" x14ac:dyDescent="0.25">
      <c r="A200" s="19">
        <f t="shared" si="2"/>
        <v>188</v>
      </c>
      <c r="B200" s="126"/>
      <c r="C200" s="127"/>
      <c r="D200" s="33"/>
      <c r="E200" s="118"/>
      <c r="F200" s="20"/>
      <c r="G200" s="24"/>
      <c r="H200" s="91"/>
      <c r="I200" s="90"/>
      <c r="J200" s="110"/>
      <c r="K200" s="25"/>
      <c r="L200" s="117" t="e">
        <f>'Discharge Information'!#REF!</f>
        <v>#REF!</v>
      </c>
    </row>
    <row r="201" spans="1:12" ht="45" customHeight="1" x14ac:dyDescent="0.25">
      <c r="A201" s="19">
        <f t="shared" si="2"/>
        <v>189</v>
      </c>
      <c r="B201" s="126"/>
      <c r="C201" s="127"/>
      <c r="D201" s="33"/>
      <c r="E201" s="118"/>
      <c r="F201" s="20"/>
      <c r="G201" s="24"/>
      <c r="H201" s="91"/>
      <c r="I201" s="90"/>
      <c r="J201" s="110"/>
      <c r="K201" s="25"/>
      <c r="L201" s="117" t="e">
        <f>'Discharge Information'!#REF!</f>
        <v>#REF!</v>
      </c>
    </row>
    <row r="202" spans="1:12" ht="45" customHeight="1" x14ac:dyDescent="0.25">
      <c r="A202" s="19">
        <f t="shared" si="2"/>
        <v>190</v>
      </c>
      <c r="B202" s="126"/>
      <c r="C202" s="127"/>
      <c r="D202" s="33"/>
      <c r="E202" s="118"/>
      <c r="F202" s="20"/>
      <c r="G202" s="24"/>
      <c r="H202" s="91"/>
      <c r="I202" s="90"/>
      <c r="J202" s="110"/>
      <c r="K202" s="25"/>
      <c r="L202" s="117" t="e">
        <f>'Discharge Information'!#REF!</f>
        <v>#REF!</v>
      </c>
    </row>
    <row r="203" spans="1:12" ht="45" customHeight="1" x14ac:dyDescent="0.25">
      <c r="A203" s="19">
        <f t="shared" si="2"/>
        <v>191</v>
      </c>
      <c r="B203" s="126"/>
      <c r="C203" s="127"/>
      <c r="D203" s="33"/>
      <c r="E203" s="118"/>
      <c r="F203" s="20"/>
      <c r="G203" s="24"/>
      <c r="H203" s="91"/>
      <c r="I203" s="90"/>
      <c r="J203" s="110"/>
      <c r="K203" s="25"/>
      <c r="L203" s="117" t="e">
        <f>'Discharge Information'!#REF!</f>
        <v>#REF!</v>
      </c>
    </row>
    <row r="204" spans="1:12" ht="45" customHeight="1" x14ac:dyDescent="0.25">
      <c r="A204" s="19">
        <f t="shared" si="2"/>
        <v>192</v>
      </c>
      <c r="B204" s="126"/>
      <c r="C204" s="127"/>
      <c r="D204" s="33"/>
      <c r="E204" s="118"/>
      <c r="F204" s="20"/>
      <c r="G204" s="24"/>
      <c r="H204" s="91"/>
      <c r="I204" s="90"/>
      <c r="J204" s="110"/>
      <c r="K204" s="25"/>
      <c r="L204" s="117" t="e">
        <f>'Discharge Information'!#REF!</f>
        <v>#REF!</v>
      </c>
    </row>
    <row r="205" spans="1:12" ht="45" customHeight="1" x14ac:dyDescent="0.25">
      <c r="A205" s="19">
        <f t="shared" si="2"/>
        <v>193</v>
      </c>
      <c r="B205" s="126"/>
      <c r="C205" s="127"/>
      <c r="D205" s="33"/>
      <c r="E205" s="118"/>
      <c r="F205" s="20"/>
      <c r="G205" s="24"/>
      <c r="H205" s="91"/>
      <c r="I205" s="90"/>
      <c r="J205" s="110"/>
      <c r="K205" s="25"/>
      <c r="L205" s="117" t="e">
        <f>'Discharge Information'!#REF!</f>
        <v>#REF!</v>
      </c>
    </row>
    <row r="206" spans="1:12" ht="45" customHeight="1" x14ac:dyDescent="0.25">
      <c r="A206" s="19">
        <f t="shared" ref="A206:A269" si="3">ROW(A194)</f>
        <v>194</v>
      </c>
      <c r="B206" s="126"/>
      <c r="C206" s="127"/>
      <c r="D206" s="33"/>
      <c r="E206" s="118"/>
      <c r="F206" s="20"/>
      <c r="G206" s="24"/>
      <c r="H206" s="91"/>
      <c r="I206" s="90"/>
      <c r="J206" s="110"/>
      <c r="K206" s="25"/>
      <c r="L206" s="117" t="e">
        <f>'Discharge Information'!#REF!</f>
        <v>#REF!</v>
      </c>
    </row>
    <row r="207" spans="1:12" ht="45" customHeight="1" x14ac:dyDescent="0.25">
      <c r="A207" s="19">
        <f t="shared" si="3"/>
        <v>195</v>
      </c>
      <c r="B207" s="126"/>
      <c r="C207" s="127"/>
      <c r="D207" s="33"/>
      <c r="E207" s="118"/>
      <c r="F207" s="20"/>
      <c r="G207" s="24"/>
      <c r="H207" s="91"/>
      <c r="I207" s="90"/>
      <c r="J207" s="110"/>
      <c r="K207" s="25"/>
      <c r="L207" s="117" t="e">
        <f>'Discharge Information'!#REF!</f>
        <v>#REF!</v>
      </c>
    </row>
    <row r="208" spans="1:12" ht="45" customHeight="1" x14ac:dyDescent="0.25">
      <c r="A208" s="19">
        <f t="shared" si="3"/>
        <v>196</v>
      </c>
      <c r="B208" s="126"/>
      <c r="C208" s="127"/>
      <c r="D208" s="33"/>
      <c r="E208" s="118"/>
      <c r="F208" s="20"/>
      <c r="G208" s="24"/>
      <c r="H208" s="91"/>
      <c r="I208" s="90"/>
      <c r="J208" s="110"/>
      <c r="K208" s="25"/>
      <c r="L208" s="117" t="e">
        <f>'Discharge Information'!#REF!</f>
        <v>#REF!</v>
      </c>
    </row>
    <row r="209" spans="1:12" ht="45" customHeight="1" x14ac:dyDescent="0.25">
      <c r="A209" s="19">
        <f t="shared" si="3"/>
        <v>197</v>
      </c>
      <c r="B209" s="126"/>
      <c r="C209" s="127"/>
      <c r="D209" s="33"/>
      <c r="E209" s="118"/>
      <c r="F209" s="20"/>
      <c r="G209" s="24"/>
      <c r="H209" s="91"/>
      <c r="I209" s="90"/>
      <c r="J209" s="110"/>
      <c r="K209" s="25"/>
      <c r="L209" s="117" t="e">
        <f>'Discharge Information'!#REF!</f>
        <v>#REF!</v>
      </c>
    </row>
    <row r="210" spans="1:12" ht="45" customHeight="1" x14ac:dyDescent="0.25">
      <c r="A210" s="19">
        <f t="shared" si="3"/>
        <v>198</v>
      </c>
      <c r="B210" s="126"/>
      <c r="C210" s="127"/>
      <c r="D210" s="33"/>
      <c r="E210" s="118"/>
      <c r="F210" s="20"/>
      <c r="G210" s="24"/>
      <c r="H210" s="91"/>
      <c r="I210" s="90"/>
      <c r="J210" s="110"/>
      <c r="K210" s="25"/>
      <c r="L210" s="117" t="e">
        <f>'Discharge Information'!#REF!</f>
        <v>#REF!</v>
      </c>
    </row>
    <row r="211" spans="1:12" ht="45" customHeight="1" x14ac:dyDescent="0.25">
      <c r="A211" s="19">
        <f t="shared" si="3"/>
        <v>199</v>
      </c>
      <c r="B211" s="126"/>
      <c r="C211" s="127"/>
      <c r="D211" s="33"/>
      <c r="E211" s="118"/>
      <c r="F211" s="20"/>
      <c r="G211" s="24"/>
      <c r="H211" s="91"/>
      <c r="I211" s="90"/>
      <c r="J211" s="110"/>
      <c r="K211" s="25"/>
      <c r="L211" s="117" t="e">
        <f>'Discharge Information'!#REF!</f>
        <v>#REF!</v>
      </c>
    </row>
    <row r="212" spans="1:12" ht="45" customHeight="1" x14ac:dyDescent="0.25">
      <c r="A212" s="19">
        <f t="shared" si="3"/>
        <v>200</v>
      </c>
      <c r="B212" s="126"/>
      <c r="C212" s="127"/>
      <c r="D212" s="33"/>
      <c r="E212" s="118"/>
      <c r="F212" s="20"/>
      <c r="G212" s="24"/>
      <c r="H212" s="91"/>
      <c r="I212" s="90"/>
      <c r="J212" s="110"/>
      <c r="K212" s="25"/>
      <c r="L212" s="117" t="e">
        <f>'Discharge Information'!#REF!</f>
        <v>#REF!</v>
      </c>
    </row>
    <row r="213" spans="1:12" ht="45" customHeight="1" x14ac:dyDescent="0.25">
      <c r="A213" s="19">
        <f t="shared" si="3"/>
        <v>201</v>
      </c>
      <c r="B213" s="126"/>
      <c r="C213" s="127"/>
      <c r="D213" s="33"/>
      <c r="E213" s="118"/>
      <c r="F213" s="20"/>
      <c r="G213" s="24"/>
      <c r="H213" s="91"/>
      <c r="I213" s="90"/>
      <c r="J213" s="110"/>
      <c r="K213" s="25"/>
      <c r="L213" s="117" t="e">
        <f>'Discharge Information'!#REF!</f>
        <v>#REF!</v>
      </c>
    </row>
    <row r="214" spans="1:12" ht="45" customHeight="1" x14ac:dyDescent="0.25">
      <c r="A214" s="19">
        <f t="shared" si="3"/>
        <v>202</v>
      </c>
      <c r="B214" s="126"/>
      <c r="C214" s="127"/>
      <c r="D214" s="33"/>
      <c r="E214" s="118"/>
      <c r="F214" s="20"/>
      <c r="G214" s="24"/>
      <c r="H214" s="91"/>
      <c r="I214" s="90"/>
      <c r="J214" s="110"/>
      <c r="K214" s="25"/>
      <c r="L214" s="117" t="e">
        <f>'Discharge Information'!#REF!</f>
        <v>#REF!</v>
      </c>
    </row>
    <row r="215" spans="1:12" ht="45" customHeight="1" x14ac:dyDescent="0.25">
      <c r="A215" s="19">
        <f t="shared" si="3"/>
        <v>203</v>
      </c>
      <c r="B215" s="126"/>
      <c r="C215" s="127"/>
      <c r="D215" s="33"/>
      <c r="E215" s="118"/>
      <c r="F215" s="20"/>
      <c r="G215" s="24"/>
      <c r="H215" s="91"/>
      <c r="I215" s="90"/>
      <c r="J215" s="110"/>
      <c r="K215" s="25"/>
      <c r="L215" s="117" t="e">
        <f>'Discharge Information'!#REF!</f>
        <v>#REF!</v>
      </c>
    </row>
    <row r="216" spans="1:12" ht="45" customHeight="1" x14ac:dyDescent="0.25">
      <c r="A216" s="19">
        <f t="shared" si="3"/>
        <v>204</v>
      </c>
      <c r="B216" s="126"/>
      <c r="C216" s="127"/>
      <c r="D216" s="33"/>
      <c r="E216" s="118"/>
      <c r="F216" s="20"/>
      <c r="G216" s="24"/>
      <c r="H216" s="91"/>
      <c r="I216" s="90"/>
      <c r="J216" s="110"/>
      <c r="K216" s="25"/>
      <c r="L216" s="117" t="e">
        <f>'Discharge Information'!#REF!</f>
        <v>#REF!</v>
      </c>
    </row>
    <row r="217" spans="1:12" ht="45" customHeight="1" x14ac:dyDescent="0.25">
      <c r="A217" s="19">
        <f t="shared" si="3"/>
        <v>205</v>
      </c>
      <c r="B217" s="126"/>
      <c r="C217" s="127"/>
      <c r="D217" s="33"/>
      <c r="E217" s="118"/>
      <c r="F217" s="20"/>
      <c r="G217" s="24"/>
      <c r="H217" s="91"/>
      <c r="I217" s="90"/>
      <c r="J217" s="110"/>
      <c r="K217" s="25"/>
      <c r="L217" s="117" t="e">
        <f>'Discharge Information'!#REF!</f>
        <v>#REF!</v>
      </c>
    </row>
    <row r="218" spans="1:12" ht="45" customHeight="1" x14ac:dyDescent="0.25">
      <c r="A218" s="19">
        <f t="shared" si="3"/>
        <v>206</v>
      </c>
      <c r="B218" s="126"/>
      <c r="C218" s="127"/>
      <c r="D218" s="33"/>
      <c r="E218" s="118"/>
      <c r="F218" s="20"/>
      <c r="G218" s="24"/>
      <c r="H218" s="91"/>
      <c r="I218" s="90"/>
      <c r="J218" s="110"/>
      <c r="K218" s="25"/>
      <c r="L218" s="117" t="e">
        <f>'Discharge Information'!#REF!</f>
        <v>#REF!</v>
      </c>
    </row>
    <row r="219" spans="1:12" ht="45" customHeight="1" x14ac:dyDescent="0.25">
      <c r="A219" s="19">
        <f t="shared" si="3"/>
        <v>207</v>
      </c>
      <c r="B219" s="126"/>
      <c r="C219" s="127"/>
      <c r="D219" s="33"/>
      <c r="E219" s="118"/>
      <c r="F219" s="20"/>
      <c r="G219" s="24"/>
      <c r="H219" s="91"/>
      <c r="I219" s="90"/>
      <c r="J219" s="110"/>
      <c r="K219" s="25"/>
      <c r="L219" s="117" t="e">
        <f>'Discharge Information'!#REF!</f>
        <v>#REF!</v>
      </c>
    </row>
    <row r="220" spans="1:12" ht="45" customHeight="1" x14ac:dyDescent="0.25">
      <c r="A220" s="19">
        <f t="shared" si="3"/>
        <v>208</v>
      </c>
      <c r="B220" s="126"/>
      <c r="C220" s="127"/>
      <c r="D220" s="33"/>
      <c r="E220" s="118"/>
      <c r="F220" s="20"/>
      <c r="G220" s="24"/>
      <c r="H220" s="91"/>
      <c r="I220" s="90"/>
      <c r="J220" s="110"/>
      <c r="K220" s="25"/>
      <c r="L220" s="117" t="e">
        <f>'Discharge Information'!#REF!</f>
        <v>#REF!</v>
      </c>
    </row>
    <row r="221" spans="1:12" ht="45" customHeight="1" x14ac:dyDescent="0.25">
      <c r="A221" s="19">
        <f t="shared" si="3"/>
        <v>209</v>
      </c>
      <c r="B221" s="126"/>
      <c r="C221" s="127"/>
      <c r="D221" s="33"/>
      <c r="E221" s="118"/>
      <c r="F221" s="20"/>
      <c r="G221" s="24"/>
      <c r="H221" s="91"/>
      <c r="I221" s="90"/>
      <c r="J221" s="110"/>
      <c r="K221" s="25"/>
      <c r="L221" s="117" t="e">
        <f>'Discharge Information'!#REF!</f>
        <v>#REF!</v>
      </c>
    </row>
    <row r="222" spans="1:12" ht="45" customHeight="1" x14ac:dyDescent="0.25">
      <c r="A222" s="19">
        <f t="shared" si="3"/>
        <v>210</v>
      </c>
      <c r="B222" s="126"/>
      <c r="C222" s="127"/>
      <c r="D222" s="33"/>
      <c r="E222" s="118"/>
      <c r="F222" s="20"/>
      <c r="G222" s="24"/>
      <c r="H222" s="91"/>
      <c r="I222" s="90"/>
      <c r="J222" s="110"/>
      <c r="K222" s="25"/>
      <c r="L222" s="117" t="e">
        <f>'Discharge Information'!#REF!</f>
        <v>#REF!</v>
      </c>
    </row>
    <row r="223" spans="1:12" ht="45" customHeight="1" x14ac:dyDescent="0.25">
      <c r="A223" s="19">
        <f t="shared" si="3"/>
        <v>211</v>
      </c>
      <c r="B223" s="126"/>
      <c r="C223" s="127"/>
      <c r="D223" s="33"/>
      <c r="E223" s="118"/>
      <c r="F223" s="20"/>
      <c r="G223" s="24"/>
      <c r="H223" s="91"/>
      <c r="I223" s="90"/>
      <c r="J223" s="110"/>
      <c r="K223" s="25"/>
      <c r="L223" s="117" t="e">
        <f>'Discharge Information'!#REF!</f>
        <v>#REF!</v>
      </c>
    </row>
    <row r="224" spans="1:12" ht="45" customHeight="1" x14ac:dyDescent="0.25">
      <c r="A224" s="19">
        <f t="shared" si="3"/>
        <v>212</v>
      </c>
      <c r="B224" s="126"/>
      <c r="C224" s="127"/>
      <c r="D224" s="33"/>
      <c r="E224" s="118"/>
      <c r="F224" s="20"/>
      <c r="G224" s="24"/>
      <c r="H224" s="91"/>
      <c r="I224" s="90"/>
      <c r="J224" s="110"/>
      <c r="K224" s="25"/>
      <c r="L224" s="117" t="e">
        <f>'Discharge Information'!#REF!</f>
        <v>#REF!</v>
      </c>
    </row>
    <row r="225" spans="1:12" ht="45" customHeight="1" x14ac:dyDescent="0.25">
      <c r="A225" s="19">
        <f t="shared" si="3"/>
        <v>213</v>
      </c>
      <c r="B225" s="126"/>
      <c r="C225" s="127"/>
      <c r="D225" s="33"/>
      <c r="E225" s="118"/>
      <c r="F225" s="20"/>
      <c r="G225" s="24"/>
      <c r="H225" s="91"/>
      <c r="I225" s="90"/>
      <c r="J225" s="110"/>
      <c r="K225" s="25"/>
      <c r="L225" s="117" t="e">
        <f>'Discharge Information'!#REF!</f>
        <v>#REF!</v>
      </c>
    </row>
    <row r="226" spans="1:12" ht="45" customHeight="1" x14ac:dyDescent="0.25">
      <c r="A226" s="19">
        <f t="shared" si="3"/>
        <v>214</v>
      </c>
      <c r="B226" s="126"/>
      <c r="C226" s="127"/>
      <c r="D226" s="33"/>
      <c r="E226" s="118"/>
      <c r="F226" s="20"/>
      <c r="G226" s="24"/>
      <c r="H226" s="91"/>
      <c r="I226" s="90"/>
      <c r="J226" s="110"/>
      <c r="K226" s="25"/>
      <c r="L226" s="117" t="e">
        <f>'Discharge Information'!#REF!</f>
        <v>#REF!</v>
      </c>
    </row>
    <row r="227" spans="1:12" ht="45" customHeight="1" x14ac:dyDescent="0.25">
      <c r="A227" s="19">
        <f t="shared" si="3"/>
        <v>215</v>
      </c>
      <c r="B227" s="126"/>
      <c r="C227" s="127"/>
      <c r="D227" s="33"/>
      <c r="E227" s="118"/>
      <c r="F227" s="20"/>
      <c r="G227" s="24"/>
      <c r="H227" s="91"/>
      <c r="I227" s="90"/>
      <c r="J227" s="110"/>
      <c r="K227" s="25"/>
      <c r="L227" s="117" t="e">
        <f>'Discharge Information'!#REF!</f>
        <v>#REF!</v>
      </c>
    </row>
    <row r="228" spans="1:12" ht="45" customHeight="1" x14ac:dyDescent="0.25">
      <c r="A228" s="19">
        <f t="shared" si="3"/>
        <v>216</v>
      </c>
      <c r="B228" s="126"/>
      <c r="C228" s="127"/>
      <c r="D228" s="33"/>
      <c r="E228" s="118"/>
      <c r="F228" s="20"/>
      <c r="G228" s="24"/>
      <c r="H228" s="91"/>
      <c r="I228" s="90"/>
      <c r="J228" s="110"/>
      <c r="K228" s="25"/>
      <c r="L228" s="117" t="e">
        <f>'Discharge Information'!#REF!</f>
        <v>#REF!</v>
      </c>
    </row>
    <row r="229" spans="1:12" ht="45" customHeight="1" x14ac:dyDescent="0.25">
      <c r="A229" s="19">
        <f t="shared" si="3"/>
        <v>217</v>
      </c>
      <c r="B229" s="126"/>
      <c r="C229" s="127"/>
      <c r="D229" s="33"/>
      <c r="E229" s="118"/>
      <c r="F229" s="20"/>
      <c r="G229" s="24"/>
      <c r="H229" s="91"/>
      <c r="I229" s="90"/>
      <c r="J229" s="110"/>
      <c r="K229" s="25"/>
      <c r="L229" s="117" t="e">
        <f>'Discharge Information'!#REF!</f>
        <v>#REF!</v>
      </c>
    </row>
    <row r="230" spans="1:12" ht="45" customHeight="1" x14ac:dyDescent="0.25">
      <c r="A230" s="19">
        <f t="shared" si="3"/>
        <v>218</v>
      </c>
      <c r="B230" s="126"/>
      <c r="C230" s="127"/>
      <c r="D230" s="33"/>
      <c r="E230" s="118"/>
      <c r="F230" s="20"/>
      <c r="G230" s="24"/>
      <c r="H230" s="91"/>
      <c r="I230" s="90"/>
      <c r="J230" s="110"/>
      <c r="K230" s="25"/>
      <c r="L230" s="117" t="e">
        <f>'Discharge Information'!#REF!</f>
        <v>#REF!</v>
      </c>
    </row>
    <row r="231" spans="1:12" ht="45" customHeight="1" x14ac:dyDescent="0.25">
      <c r="A231" s="19">
        <f t="shared" si="3"/>
        <v>219</v>
      </c>
      <c r="B231" s="126"/>
      <c r="C231" s="127"/>
      <c r="D231" s="33"/>
      <c r="E231" s="118"/>
      <c r="F231" s="20"/>
      <c r="G231" s="24"/>
      <c r="H231" s="91"/>
      <c r="I231" s="90"/>
      <c r="J231" s="110"/>
      <c r="K231" s="25"/>
      <c r="L231" s="117" t="e">
        <f>'Discharge Information'!#REF!</f>
        <v>#REF!</v>
      </c>
    </row>
    <row r="232" spans="1:12" ht="45" customHeight="1" x14ac:dyDescent="0.25">
      <c r="A232" s="19">
        <f t="shared" si="3"/>
        <v>220</v>
      </c>
      <c r="B232" s="126"/>
      <c r="C232" s="127"/>
      <c r="D232" s="33"/>
      <c r="E232" s="118"/>
      <c r="F232" s="20"/>
      <c r="G232" s="24"/>
      <c r="H232" s="91"/>
      <c r="I232" s="90"/>
      <c r="J232" s="110"/>
      <c r="K232" s="25"/>
      <c r="L232" s="117" t="e">
        <f>'Discharge Information'!#REF!</f>
        <v>#REF!</v>
      </c>
    </row>
    <row r="233" spans="1:12" ht="45" customHeight="1" x14ac:dyDescent="0.25">
      <c r="A233" s="19">
        <f t="shared" si="3"/>
        <v>221</v>
      </c>
      <c r="B233" s="126"/>
      <c r="C233" s="127"/>
      <c r="D233" s="33"/>
      <c r="E233" s="118"/>
      <c r="F233" s="20"/>
      <c r="G233" s="24"/>
      <c r="H233" s="91"/>
      <c r="I233" s="90"/>
      <c r="J233" s="110"/>
      <c r="K233" s="25"/>
      <c r="L233" s="117" t="e">
        <f>'Discharge Information'!#REF!</f>
        <v>#REF!</v>
      </c>
    </row>
    <row r="234" spans="1:12" ht="45" customHeight="1" x14ac:dyDescent="0.25">
      <c r="A234" s="19">
        <f t="shared" si="3"/>
        <v>222</v>
      </c>
      <c r="B234" s="126"/>
      <c r="C234" s="127"/>
      <c r="D234" s="33"/>
      <c r="E234" s="118"/>
      <c r="F234" s="20"/>
      <c r="G234" s="24"/>
      <c r="H234" s="91"/>
      <c r="I234" s="90"/>
      <c r="J234" s="110"/>
      <c r="K234" s="25"/>
      <c r="L234" s="117" t="e">
        <f>'Discharge Information'!#REF!</f>
        <v>#REF!</v>
      </c>
    </row>
    <row r="235" spans="1:12" ht="45" customHeight="1" x14ac:dyDescent="0.25">
      <c r="A235" s="19">
        <f t="shared" si="3"/>
        <v>223</v>
      </c>
      <c r="B235" s="126"/>
      <c r="C235" s="127"/>
      <c r="D235" s="33"/>
      <c r="E235" s="118"/>
      <c r="F235" s="20"/>
      <c r="G235" s="24"/>
      <c r="H235" s="91"/>
      <c r="I235" s="90"/>
      <c r="J235" s="110"/>
      <c r="K235" s="25"/>
      <c r="L235" s="117" t="e">
        <f>'Discharge Information'!#REF!</f>
        <v>#REF!</v>
      </c>
    </row>
    <row r="236" spans="1:12" ht="45" customHeight="1" x14ac:dyDescent="0.25">
      <c r="A236" s="19">
        <f t="shared" si="3"/>
        <v>224</v>
      </c>
      <c r="B236" s="126"/>
      <c r="C236" s="127"/>
      <c r="D236" s="33"/>
      <c r="E236" s="118"/>
      <c r="F236" s="20"/>
      <c r="G236" s="24"/>
      <c r="H236" s="91"/>
      <c r="I236" s="90"/>
      <c r="J236" s="110"/>
      <c r="K236" s="25"/>
      <c r="L236" s="117" t="e">
        <f>'Discharge Information'!#REF!</f>
        <v>#REF!</v>
      </c>
    </row>
    <row r="237" spans="1:12" ht="45" customHeight="1" x14ac:dyDescent="0.25">
      <c r="A237" s="19">
        <f t="shared" si="3"/>
        <v>225</v>
      </c>
      <c r="B237" s="126"/>
      <c r="C237" s="127"/>
      <c r="D237" s="33"/>
      <c r="E237" s="118"/>
      <c r="F237" s="20"/>
      <c r="G237" s="24"/>
      <c r="H237" s="91"/>
      <c r="I237" s="90"/>
      <c r="J237" s="110"/>
      <c r="K237" s="25"/>
      <c r="L237" s="117" t="e">
        <f>'Discharge Information'!#REF!</f>
        <v>#REF!</v>
      </c>
    </row>
    <row r="238" spans="1:12" ht="45" customHeight="1" x14ac:dyDescent="0.25">
      <c r="A238" s="19">
        <f t="shared" si="3"/>
        <v>226</v>
      </c>
      <c r="B238" s="126"/>
      <c r="C238" s="127"/>
      <c r="D238" s="33"/>
      <c r="E238" s="118"/>
      <c r="F238" s="20"/>
      <c r="G238" s="24"/>
      <c r="H238" s="91"/>
      <c r="I238" s="90"/>
      <c r="J238" s="110"/>
      <c r="K238" s="25"/>
      <c r="L238" s="117" t="e">
        <f>'Discharge Information'!#REF!</f>
        <v>#REF!</v>
      </c>
    </row>
    <row r="239" spans="1:12" ht="45" customHeight="1" x14ac:dyDescent="0.25">
      <c r="A239" s="19">
        <f t="shared" si="3"/>
        <v>227</v>
      </c>
      <c r="B239" s="126"/>
      <c r="C239" s="127"/>
      <c r="D239" s="33"/>
      <c r="E239" s="118"/>
      <c r="F239" s="20"/>
      <c r="G239" s="24"/>
      <c r="H239" s="91"/>
      <c r="I239" s="90"/>
      <c r="J239" s="110"/>
      <c r="K239" s="25"/>
      <c r="L239" s="117" t="e">
        <f>'Discharge Information'!#REF!</f>
        <v>#REF!</v>
      </c>
    </row>
    <row r="240" spans="1:12" ht="45" customHeight="1" x14ac:dyDescent="0.25">
      <c r="A240" s="19">
        <f t="shared" si="3"/>
        <v>228</v>
      </c>
      <c r="B240" s="126"/>
      <c r="C240" s="127"/>
      <c r="D240" s="33"/>
      <c r="E240" s="118"/>
      <c r="F240" s="20"/>
      <c r="G240" s="24"/>
      <c r="H240" s="91"/>
      <c r="I240" s="90"/>
      <c r="J240" s="110"/>
      <c r="K240" s="25"/>
      <c r="L240" s="117" t="e">
        <f>'Discharge Information'!#REF!</f>
        <v>#REF!</v>
      </c>
    </row>
    <row r="241" spans="1:12" ht="45" customHeight="1" x14ac:dyDescent="0.25">
      <c r="A241" s="19">
        <f t="shared" si="3"/>
        <v>229</v>
      </c>
      <c r="B241" s="126"/>
      <c r="C241" s="127"/>
      <c r="D241" s="33"/>
      <c r="E241" s="118"/>
      <c r="F241" s="20"/>
      <c r="G241" s="24"/>
      <c r="H241" s="91"/>
      <c r="I241" s="90"/>
      <c r="J241" s="110"/>
      <c r="K241" s="25"/>
      <c r="L241" s="117" t="e">
        <f>'Discharge Information'!#REF!</f>
        <v>#REF!</v>
      </c>
    </row>
    <row r="242" spans="1:12" ht="45" customHeight="1" x14ac:dyDescent="0.25">
      <c r="A242" s="19">
        <f t="shared" si="3"/>
        <v>230</v>
      </c>
      <c r="B242" s="126"/>
      <c r="C242" s="127"/>
      <c r="D242" s="33"/>
      <c r="E242" s="118"/>
      <c r="F242" s="20"/>
      <c r="G242" s="24"/>
      <c r="H242" s="91"/>
      <c r="I242" s="90"/>
      <c r="J242" s="110"/>
      <c r="K242" s="25"/>
      <c r="L242" s="117" t="e">
        <f>'Discharge Information'!#REF!</f>
        <v>#REF!</v>
      </c>
    </row>
    <row r="243" spans="1:12" ht="45" customHeight="1" x14ac:dyDescent="0.25">
      <c r="A243" s="19">
        <f t="shared" si="3"/>
        <v>231</v>
      </c>
      <c r="B243" s="126"/>
      <c r="C243" s="127"/>
      <c r="D243" s="33"/>
      <c r="E243" s="118"/>
      <c r="F243" s="20"/>
      <c r="G243" s="24"/>
      <c r="H243" s="91"/>
      <c r="I243" s="90"/>
      <c r="J243" s="110"/>
      <c r="K243" s="25"/>
      <c r="L243" s="117" t="e">
        <f>'Discharge Information'!#REF!</f>
        <v>#REF!</v>
      </c>
    </row>
    <row r="244" spans="1:12" ht="45" customHeight="1" x14ac:dyDescent="0.25">
      <c r="A244" s="19">
        <f t="shared" si="3"/>
        <v>232</v>
      </c>
      <c r="B244" s="126"/>
      <c r="C244" s="127"/>
      <c r="D244" s="33"/>
      <c r="E244" s="118"/>
      <c r="F244" s="20"/>
      <c r="G244" s="24"/>
      <c r="H244" s="91"/>
      <c r="I244" s="90"/>
      <c r="J244" s="110"/>
      <c r="K244" s="25"/>
      <c r="L244" s="117" t="e">
        <f>'Discharge Information'!#REF!</f>
        <v>#REF!</v>
      </c>
    </row>
    <row r="245" spans="1:12" ht="45" customHeight="1" x14ac:dyDescent="0.25">
      <c r="A245" s="19">
        <f t="shared" si="3"/>
        <v>233</v>
      </c>
      <c r="B245" s="126"/>
      <c r="C245" s="127"/>
      <c r="D245" s="33"/>
      <c r="E245" s="118"/>
      <c r="F245" s="20"/>
      <c r="G245" s="24"/>
      <c r="H245" s="91"/>
      <c r="I245" s="90"/>
      <c r="J245" s="110"/>
      <c r="K245" s="25"/>
      <c r="L245" s="117" t="e">
        <f>'Discharge Information'!#REF!</f>
        <v>#REF!</v>
      </c>
    </row>
    <row r="246" spans="1:12" ht="45" customHeight="1" x14ac:dyDescent="0.25">
      <c r="A246" s="19">
        <f t="shared" si="3"/>
        <v>234</v>
      </c>
      <c r="B246" s="126"/>
      <c r="C246" s="127"/>
      <c r="D246" s="33"/>
      <c r="E246" s="118"/>
      <c r="F246" s="20"/>
      <c r="G246" s="24"/>
      <c r="H246" s="91"/>
      <c r="I246" s="90"/>
      <c r="J246" s="110"/>
      <c r="K246" s="25"/>
      <c r="L246" s="117" t="e">
        <f>'Discharge Information'!#REF!</f>
        <v>#REF!</v>
      </c>
    </row>
    <row r="247" spans="1:12" ht="45" customHeight="1" x14ac:dyDescent="0.25">
      <c r="A247" s="19">
        <f t="shared" si="3"/>
        <v>235</v>
      </c>
      <c r="B247" s="126"/>
      <c r="C247" s="127"/>
      <c r="D247" s="33"/>
      <c r="E247" s="118"/>
      <c r="F247" s="20"/>
      <c r="G247" s="24"/>
      <c r="H247" s="91"/>
      <c r="I247" s="90"/>
      <c r="J247" s="110"/>
      <c r="K247" s="25"/>
      <c r="L247" s="117" t="e">
        <f>'Discharge Information'!#REF!</f>
        <v>#REF!</v>
      </c>
    </row>
    <row r="248" spans="1:12" ht="45" customHeight="1" x14ac:dyDescent="0.25">
      <c r="A248" s="19">
        <f t="shared" si="3"/>
        <v>236</v>
      </c>
      <c r="B248" s="126"/>
      <c r="C248" s="127"/>
      <c r="D248" s="33"/>
      <c r="E248" s="118"/>
      <c r="F248" s="20"/>
      <c r="G248" s="24"/>
      <c r="H248" s="91"/>
      <c r="I248" s="90"/>
      <c r="J248" s="110"/>
      <c r="K248" s="25"/>
      <c r="L248" s="117" t="e">
        <f>'Discharge Information'!#REF!</f>
        <v>#REF!</v>
      </c>
    </row>
    <row r="249" spans="1:12" ht="45" customHeight="1" x14ac:dyDescent="0.25">
      <c r="A249" s="19">
        <f t="shared" si="3"/>
        <v>237</v>
      </c>
      <c r="B249" s="126"/>
      <c r="C249" s="127"/>
      <c r="D249" s="33"/>
      <c r="E249" s="118"/>
      <c r="F249" s="20"/>
      <c r="G249" s="24"/>
      <c r="H249" s="91"/>
      <c r="I249" s="90"/>
      <c r="J249" s="110"/>
      <c r="K249" s="25"/>
      <c r="L249" s="117" t="e">
        <f>'Discharge Information'!#REF!</f>
        <v>#REF!</v>
      </c>
    </row>
    <row r="250" spans="1:12" ht="45" customHeight="1" x14ac:dyDescent="0.25">
      <c r="A250" s="19">
        <f t="shared" si="3"/>
        <v>238</v>
      </c>
      <c r="B250" s="126"/>
      <c r="C250" s="127"/>
      <c r="D250" s="33"/>
      <c r="E250" s="118"/>
      <c r="F250" s="20"/>
      <c r="G250" s="24"/>
      <c r="H250" s="91"/>
      <c r="I250" s="90"/>
      <c r="J250" s="110"/>
      <c r="K250" s="25"/>
      <c r="L250" s="117" t="e">
        <f>'Discharge Information'!#REF!</f>
        <v>#REF!</v>
      </c>
    </row>
    <row r="251" spans="1:12" ht="45" customHeight="1" x14ac:dyDescent="0.25">
      <c r="A251" s="19">
        <f t="shared" si="3"/>
        <v>239</v>
      </c>
      <c r="B251" s="126"/>
      <c r="C251" s="127"/>
      <c r="D251" s="33"/>
      <c r="E251" s="118"/>
      <c r="F251" s="20"/>
      <c r="G251" s="24"/>
      <c r="H251" s="91"/>
      <c r="I251" s="90"/>
      <c r="J251" s="110"/>
      <c r="K251" s="25"/>
      <c r="L251" s="117" t="e">
        <f>'Discharge Information'!#REF!</f>
        <v>#REF!</v>
      </c>
    </row>
    <row r="252" spans="1:12" ht="45" customHeight="1" x14ac:dyDescent="0.25">
      <c r="A252" s="19">
        <f t="shared" si="3"/>
        <v>240</v>
      </c>
      <c r="B252" s="126"/>
      <c r="C252" s="127"/>
      <c r="D252" s="33"/>
      <c r="E252" s="118"/>
      <c r="F252" s="20"/>
      <c r="G252" s="24"/>
      <c r="H252" s="91"/>
      <c r="I252" s="90"/>
      <c r="J252" s="110"/>
      <c r="K252" s="25"/>
      <c r="L252" s="117" t="e">
        <f>'Discharge Information'!#REF!</f>
        <v>#REF!</v>
      </c>
    </row>
    <row r="253" spans="1:12" ht="45" customHeight="1" x14ac:dyDescent="0.25">
      <c r="A253" s="19">
        <f t="shared" si="3"/>
        <v>241</v>
      </c>
      <c r="B253" s="126"/>
      <c r="C253" s="127"/>
      <c r="D253" s="33"/>
      <c r="E253" s="118"/>
      <c r="F253" s="20"/>
      <c r="G253" s="24"/>
      <c r="H253" s="91"/>
      <c r="I253" s="90"/>
      <c r="J253" s="110"/>
      <c r="K253" s="25"/>
      <c r="L253" s="117" t="e">
        <f>'Discharge Information'!#REF!</f>
        <v>#REF!</v>
      </c>
    </row>
    <row r="254" spans="1:12" ht="45" customHeight="1" x14ac:dyDescent="0.25">
      <c r="A254" s="19">
        <f t="shared" si="3"/>
        <v>242</v>
      </c>
      <c r="B254" s="126"/>
      <c r="C254" s="127"/>
      <c r="D254" s="33"/>
      <c r="E254" s="118"/>
      <c r="F254" s="20"/>
      <c r="G254" s="24"/>
      <c r="H254" s="91"/>
      <c r="I254" s="90"/>
      <c r="J254" s="110"/>
      <c r="K254" s="25"/>
      <c r="L254" s="117" t="e">
        <f>'Discharge Information'!#REF!</f>
        <v>#REF!</v>
      </c>
    </row>
    <row r="255" spans="1:12" ht="45" customHeight="1" x14ac:dyDescent="0.25">
      <c r="A255" s="19">
        <f t="shared" si="3"/>
        <v>243</v>
      </c>
      <c r="B255" s="126"/>
      <c r="C255" s="127"/>
      <c r="D255" s="33"/>
      <c r="E255" s="118"/>
      <c r="F255" s="20"/>
      <c r="G255" s="24"/>
      <c r="H255" s="91"/>
      <c r="I255" s="90"/>
      <c r="J255" s="110"/>
      <c r="K255" s="25"/>
      <c r="L255" s="117" t="e">
        <f>'Discharge Information'!#REF!</f>
        <v>#REF!</v>
      </c>
    </row>
    <row r="256" spans="1:12" ht="45" customHeight="1" x14ac:dyDescent="0.25">
      <c r="A256" s="19">
        <f t="shared" si="3"/>
        <v>244</v>
      </c>
      <c r="B256" s="126"/>
      <c r="C256" s="127"/>
      <c r="D256" s="33"/>
      <c r="E256" s="118"/>
      <c r="F256" s="20"/>
      <c r="G256" s="24"/>
      <c r="H256" s="91"/>
      <c r="I256" s="90"/>
      <c r="J256" s="110"/>
      <c r="K256" s="25"/>
      <c r="L256" s="117" t="e">
        <f>'Discharge Information'!#REF!</f>
        <v>#REF!</v>
      </c>
    </row>
    <row r="257" spans="1:12" ht="45" customHeight="1" x14ac:dyDescent="0.25">
      <c r="A257" s="19">
        <f t="shared" si="3"/>
        <v>245</v>
      </c>
      <c r="B257" s="126"/>
      <c r="C257" s="127"/>
      <c r="D257" s="33"/>
      <c r="E257" s="118"/>
      <c r="F257" s="20"/>
      <c r="G257" s="24"/>
      <c r="H257" s="91"/>
      <c r="I257" s="90"/>
      <c r="J257" s="110"/>
      <c r="K257" s="25"/>
      <c r="L257" s="117" t="e">
        <f>'Discharge Information'!#REF!</f>
        <v>#REF!</v>
      </c>
    </row>
    <row r="258" spans="1:12" ht="45" customHeight="1" x14ac:dyDescent="0.25">
      <c r="A258" s="19">
        <f t="shared" si="3"/>
        <v>246</v>
      </c>
      <c r="B258" s="126"/>
      <c r="C258" s="127"/>
      <c r="D258" s="33"/>
      <c r="E258" s="118"/>
      <c r="F258" s="20"/>
      <c r="G258" s="24"/>
      <c r="H258" s="91"/>
      <c r="I258" s="90"/>
      <c r="J258" s="110"/>
      <c r="K258" s="25"/>
      <c r="L258" s="117" t="e">
        <f>'Discharge Information'!#REF!</f>
        <v>#REF!</v>
      </c>
    </row>
    <row r="259" spans="1:12" ht="45" customHeight="1" x14ac:dyDescent="0.25">
      <c r="A259" s="19">
        <f t="shared" si="3"/>
        <v>247</v>
      </c>
      <c r="B259" s="126"/>
      <c r="C259" s="127"/>
      <c r="D259" s="33"/>
      <c r="E259" s="118"/>
      <c r="F259" s="20"/>
      <c r="G259" s="24"/>
      <c r="H259" s="91"/>
      <c r="I259" s="90"/>
      <c r="J259" s="110"/>
      <c r="K259" s="25"/>
      <c r="L259" s="117" t="e">
        <f>'Discharge Information'!#REF!</f>
        <v>#REF!</v>
      </c>
    </row>
    <row r="260" spans="1:12" ht="45" customHeight="1" x14ac:dyDescent="0.25">
      <c r="A260" s="19">
        <f t="shared" si="3"/>
        <v>248</v>
      </c>
      <c r="B260" s="126"/>
      <c r="C260" s="127"/>
      <c r="D260" s="33"/>
      <c r="E260" s="118"/>
      <c r="F260" s="20"/>
      <c r="G260" s="24"/>
      <c r="H260" s="91"/>
      <c r="I260" s="90"/>
      <c r="J260" s="110"/>
      <c r="K260" s="25"/>
      <c r="L260" s="117" t="e">
        <f>'Discharge Information'!#REF!</f>
        <v>#REF!</v>
      </c>
    </row>
    <row r="261" spans="1:12" ht="45" customHeight="1" x14ac:dyDescent="0.25">
      <c r="A261" s="19">
        <f t="shared" si="3"/>
        <v>249</v>
      </c>
      <c r="B261" s="126"/>
      <c r="C261" s="127"/>
      <c r="D261" s="33"/>
      <c r="E261" s="118"/>
      <c r="F261" s="20"/>
      <c r="G261" s="24"/>
      <c r="H261" s="91"/>
      <c r="I261" s="90"/>
      <c r="J261" s="110"/>
      <c r="K261" s="25"/>
      <c r="L261" s="117" t="e">
        <f>'Discharge Information'!#REF!</f>
        <v>#REF!</v>
      </c>
    </row>
    <row r="262" spans="1:12" ht="45" customHeight="1" x14ac:dyDescent="0.25">
      <c r="A262" s="19">
        <f t="shared" si="3"/>
        <v>250</v>
      </c>
      <c r="B262" s="126"/>
      <c r="C262" s="127"/>
      <c r="D262" s="33"/>
      <c r="E262" s="118"/>
      <c r="F262" s="20"/>
      <c r="G262" s="24"/>
      <c r="H262" s="91"/>
      <c r="I262" s="90"/>
      <c r="J262" s="110"/>
      <c r="K262" s="25"/>
      <c r="L262" s="117" t="e">
        <f>'Discharge Information'!#REF!</f>
        <v>#REF!</v>
      </c>
    </row>
    <row r="263" spans="1:12" ht="45" customHeight="1" x14ac:dyDescent="0.25">
      <c r="A263" s="19">
        <f t="shared" si="3"/>
        <v>251</v>
      </c>
      <c r="B263" s="126"/>
      <c r="C263" s="127"/>
      <c r="D263" s="33"/>
      <c r="E263" s="118"/>
      <c r="F263" s="20"/>
      <c r="G263" s="24"/>
      <c r="H263" s="91"/>
      <c r="I263" s="90"/>
      <c r="J263" s="110"/>
      <c r="K263" s="25"/>
      <c r="L263" s="117" t="e">
        <f>'Discharge Information'!#REF!</f>
        <v>#REF!</v>
      </c>
    </row>
    <row r="264" spans="1:12" ht="45" customHeight="1" x14ac:dyDescent="0.25">
      <c r="A264" s="19">
        <f t="shared" si="3"/>
        <v>252</v>
      </c>
      <c r="B264" s="126"/>
      <c r="C264" s="127"/>
      <c r="D264" s="33"/>
      <c r="E264" s="118"/>
      <c r="F264" s="20"/>
      <c r="G264" s="24"/>
      <c r="H264" s="91"/>
      <c r="I264" s="90"/>
      <c r="J264" s="110"/>
      <c r="K264" s="25"/>
      <c r="L264" s="117" t="e">
        <f>'Discharge Information'!#REF!</f>
        <v>#REF!</v>
      </c>
    </row>
    <row r="265" spans="1:12" ht="45" customHeight="1" x14ac:dyDescent="0.25">
      <c r="A265" s="19">
        <f t="shared" si="3"/>
        <v>253</v>
      </c>
      <c r="B265" s="126"/>
      <c r="C265" s="127"/>
      <c r="D265" s="33"/>
      <c r="E265" s="118"/>
      <c r="F265" s="20"/>
      <c r="G265" s="24"/>
      <c r="H265" s="91"/>
      <c r="I265" s="90"/>
      <c r="J265" s="110"/>
      <c r="K265" s="25"/>
      <c r="L265" s="117" t="e">
        <f>'Discharge Information'!#REF!</f>
        <v>#REF!</v>
      </c>
    </row>
    <row r="266" spans="1:12" ht="45" customHeight="1" x14ac:dyDescent="0.25">
      <c r="A266" s="19">
        <f t="shared" si="3"/>
        <v>254</v>
      </c>
      <c r="B266" s="126"/>
      <c r="C266" s="127"/>
      <c r="D266" s="33"/>
      <c r="E266" s="118"/>
      <c r="F266" s="20"/>
      <c r="G266" s="24"/>
      <c r="H266" s="91"/>
      <c r="I266" s="90"/>
      <c r="J266" s="110"/>
      <c r="K266" s="25"/>
      <c r="L266" s="117" t="e">
        <f>'Discharge Information'!#REF!</f>
        <v>#REF!</v>
      </c>
    </row>
    <row r="267" spans="1:12" ht="45" customHeight="1" x14ac:dyDescent="0.25">
      <c r="A267" s="19">
        <f t="shared" si="3"/>
        <v>255</v>
      </c>
      <c r="B267" s="126"/>
      <c r="C267" s="127"/>
      <c r="D267" s="33"/>
      <c r="E267" s="118"/>
      <c r="F267" s="20"/>
      <c r="G267" s="24"/>
      <c r="H267" s="91"/>
      <c r="I267" s="90"/>
      <c r="J267" s="110"/>
      <c r="K267" s="25"/>
      <c r="L267" s="117" t="e">
        <f>'Discharge Information'!#REF!</f>
        <v>#REF!</v>
      </c>
    </row>
    <row r="268" spans="1:12" ht="45" customHeight="1" x14ac:dyDescent="0.25">
      <c r="A268" s="19">
        <f t="shared" si="3"/>
        <v>256</v>
      </c>
      <c r="B268" s="126"/>
      <c r="C268" s="127"/>
      <c r="D268" s="33"/>
      <c r="E268" s="118"/>
      <c r="F268" s="20"/>
      <c r="G268" s="24"/>
      <c r="H268" s="91"/>
      <c r="I268" s="90"/>
      <c r="J268" s="110"/>
      <c r="K268" s="25"/>
      <c r="L268" s="117" t="e">
        <f>'Discharge Information'!#REF!</f>
        <v>#REF!</v>
      </c>
    </row>
    <row r="269" spans="1:12" ht="45" customHeight="1" x14ac:dyDescent="0.25">
      <c r="A269" s="19">
        <f t="shared" si="3"/>
        <v>257</v>
      </c>
      <c r="B269" s="126"/>
      <c r="C269" s="127"/>
      <c r="D269" s="33"/>
      <c r="E269" s="118"/>
      <c r="F269" s="20"/>
      <c r="G269" s="24"/>
      <c r="H269" s="91"/>
      <c r="I269" s="90"/>
      <c r="J269" s="110"/>
      <c r="K269" s="25"/>
      <c r="L269" s="117" t="e">
        <f>'Discharge Information'!#REF!</f>
        <v>#REF!</v>
      </c>
    </row>
    <row r="270" spans="1:12" ht="45" customHeight="1" x14ac:dyDescent="0.25">
      <c r="A270" s="19">
        <f t="shared" ref="A270:A333" si="4">ROW(A258)</f>
        <v>258</v>
      </c>
      <c r="B270" s="126"/>
      <c r="C270" s="127"/>
      <c r="D270" s="33"/>
      <c r="E270" s="118"/>
      <c r="F270" s="20"/>
      <c r="G270" s="24"/>
      <c r="H270" s="91"/>
      <c r="I270" s="90"/>
      <c r="J270" s="110"/>
      <c r="K270" s="25"/>
      <c r="L270" s="117" t="e">
        <f>'Discharge Information'!#REF!</f>
        <v>#REF!</v>
      </c>
    </row>
    <row r="271" spans="1:12" ht="45" customHeight="1" x14ac:dyDescent="0.25">
      <c r="A271" s="19">
        <f t="shared" si="4"/>
        <v>259</v>
      </c>
      <c r="B271" s="126"/>
      <c r="C271" s="127"/>
      <c r="D271" s="33"/>
      <c r="E271" s="118"/>
      <c r="F271" s="20"/>
      <c r="G271" s="24"/>
      <c r="H271" s="91"/>
      <c r="I271" s="90"/>
      <c r="J271" s="110"/>
      <c r="K271" s="25"/>
      <c r="L271" s="117" t="e">
        <f>'Discharge Information'!#REF!</f>
        <v>#REF!</v>
      </c>
    </row>
    <row r="272" spans="1:12" ht="45" customHeight="1" x14ac:dyDescent="0.25">
      <c r="A272" s="19">
        <f t="shared" si="4"/>
        <v>260</v>
      </c>
      <c r="B272" s="126"/>
      <c r="C272" s="127"/>
      <c r="D272" s="33"/>
      <c r="E272" s="118"/>
      <c r="F272" s="20"/>
      <c r="G272" s="24"/>
      <c r="H272" s="91"/>
      <c r="I272" s="90"/>
      <c r="J272" s="110"/>
      <c r="K272" s="25"/>
      <c r="L272" s="117" t="e">
        <f>'Discharge Information'!#REF!</f>
        <v>#REF!</v>
      </c>
    </row>
    <row r="273" spans="1:12" ht="45" customHeight="1" x14ac:dyDescent="0.25">
      <c r="A273" s="19">
        <f t="shared" si="4"/>
        <v>261</v>
      </c>
      <c r="B273" s="126"/>
      <c r="C273" s="127"/>
      <c r="D273" s="33"/>
      <c r="E273" s="118"/>
      <c r="F273" s="20"/>
      <c r="G273" s="24"/>
      <c r="H273" s="91"/>
      <c r="I273" s="90"/>
      <c r="J273" s="110"/>
      <c r="K273" s="25"/>
      <c r="L273" s="117" t="e">
        <f>'Discharge Information'!#REF!</f>
        <v>#REF!</v>
      </c>
    </row>
    <row r="274" spans="1:12" ht="45" customHeight="1" x14ac:dyDescent="0.25">
      <c r="A274" s="19">
        <f t="shared" si="4"/>
        <v>262</v>
      </c>
      <c r="B274" s="126"/>
      <c r="C274" s="127"/>
      <c r="D274" s="33"/>
      <c r="E274" s="118"/>
      <c r="F274" s="20"/>
      <c r="G274" s="24"/>
      <c r="H274" s="91"/>
      <c r="I274" s="90"/>
      <c r="J274" s="110"/>
      <c r="K274" s="25"/>
      <c r="L274" s="117" t="e">
        <f>'Discharge Information'!#REF!</f>
        <v>#REF!</v>
      </c>
    </row>
    <row r="275" spans="1:12" ht="45" customHeight="1" x14ac:dyDescent="0.25">
      <c r="A275" s="19">
        <f t="shared" si="4"/>
        <v>263</v>
      </c>
      <c r="B275" s="126"/>
      <c r="C275" s="127"/>
      <c r="D275" s="33"/>
      <c r="E275" s="118"/>
      <c r="F275" s="20"/>
      <c r="G275" s="24"/>
      <c r="H275" s="91"/>
      <c r="I275" s="90"/>
      <c r="J275" s="110"/>
      <c r="K275" s="25"/>
      <c r="L275" s="117" t="e">
        <f>'Discharge Information'!#REF!</f>
        <v>#REF!</v>
      </c>
    </row>
    <row r="276" spans="1:12" ht="45" customHeight="1" x14ac:dyDescent="0.25">
      <c r="A276" s="19">
        <f t="shared" si="4"/>
        <v>264</v>
      </c>
      <c r="B276" s="126"/>
      <c r="C276" s="127"/>
      <c r="D276" s="33"/>
      <c r="E276" s="118"/>
      <c r="F276" s="20"/>
      <c r="G276" s="24"/>
      <c r="H276" s="91"/>
      <c r="I276" s="90"/>
      <c r="J276" s="110"/>
      <c r="K276" s="25"/>
      <c r="L276" s="117" t="e">
        <f>'Discharge Information'!#REF!</f>
        <v>#REF!</v>
      </c>
    </row>
    <row r="277" spans="1:12" ht="45" customHeight="1" x14ac:dyDescent="0.25">
      <c r="A277" s="19">
        <f t="shared" si="4"/>
        <v>265</v>
      </c>
      <c r="B277" s="126"/>
      <c r="C277" s="127"/>
      <c r="D277" s="33"/>
      <c r="E277" s="118"/>
      <c r="F277" s="20"/>
      <c r="G277" s="24"/>
      <c r="H277" s="91"/>
      <c r="I277" s="90"/>
      <c r="J277" s="110"/>
      <c r="K277" s="25"/>
      <c r="L277" s="117" t="e">
        <f>'Discharge Information'!#REF!</f>
        <v>#REF!</v>
      </c>
    </row>
    <row r="278" spans="1:12" ht="45" customHeight="1" x14ac:dyDescent="0.25">
      <c r="A278" s="19">
        <f t="shared" si="4"/>
        <v>266</v>
      </c>
      <c r="B278" s="126"/>
      <c r="C278" s="127"/>
      <c r="D278" s="33"/>
      <c r="E278" s="118"/>
      <c r="F278" s="20"/>
      <c r="G278" s="24"/>
      <c r="H278" s="91"/>
      <c r="I278" s="90"/>
      <c r="J278" s="110"/>
      <c r="K278" s="25"/>
      <c r="L278" s="117" t="e">
        <f>'Discharge Information'!#REF!</f>
        <v>#REF!</v>
      </c>
    </row>
    <row r="279" spans="1:12" ht="45" customHeight="1" x14ac:dyDescent="0.25">
      <c r="A279" s="19">
        <f t="shared" si="4"/>
        <v>267</v>
      </c>
      <c r="B279" s="126"/>
      <c r="C279" s="127"/>
      <c r="D279" s="33"/>
      <c r="E279" s="118"/>
      <c r="F279" s="20"/>
      <c r="G279" s="24"/>
      <c r="H279" s="91"/>
      <c r="I279" s="90"/>
      <c r="J279" s="110"/>
      <c r="K279" s="25"/>
      <c r="L279" s="117" t="e">
        <f>'Discharge Information'!#REF!</f>
        <v>#REF!</v>
      </c>
    </row>
    <row r="280" spans="1:12" ht="45" customHeight="1" x14ac:dyDescent="0.25">
      <c r="A280" s="19">
        <f t="shared" si="4"/>
        <v>268</v>
      </c>
      <c r="B280" s="126"/>
      <c r="C280" s="127"/>
      <c r="D280" s="33"/>
      <c r="E280" s="118"/>
      <c r="F280" s="20"/>
      <c r="G280" s="24"/>
      <c r="H280" s="91"/>
      <c r="I280" s="90"/>
      <c r="J280" s="110"/>
      <c r="K280" s="25"/>
      <c r="L280" s="117" t="e">
        <f>'Discharge Information'!#REF!</f>
        <v>#REF!</v>
      </c>
    </row>
    <row r="281" spans="1:12" ht="45" customHeight="1" x14ac:dyDescent="0.25">
      <c r="A281" s="19">
        <f t="shared" si="4"/>
        <v>269</v>
      </c>
      <c r="B281" s="126"/>
      <c r="C281" s="127"/>
      <c r="D281" s="33"/>
      <c r="E281" s="118"/>
      <c r="F281" s="20"/>
      <c r="G281" s="24"/>
      <c r="H281" s="91"/>
      <c r="I281" s="90"/>
      <c r="J281" s="110"/>
      <c r="K281" s="25"/>
      <c r="L281" s="117" t="e">
        <f>'Discharge Information'!#REF!</f>
        <v>#REF!</v>
      </c>
    </row>
    <row r="282" spans="1:12" ht="45" customHeight="1" x14ac:dyDescent="0.25">
      <c r="A282" s="19">
        <f t="shared" si="4"/>
        <v>270</v>
      </c>
      <c r="B282" s="126"/>
      <c r="C282" s="127"/>
      <c r="D282" s="33"/>
      <c r="E282" s="118"/>
      <c r="F282" s="20"/>
      <c r="G282" s="24"/>
      <c r="H282" s="91"/>
      <c r="I282" s="90"/>
      <c r="J282" s="110"/>
      <c r="K282" s="25"/>
      <c r="L282" s="117" t="e">
        <f>'Discharge Information'!#REF!</f>
        <v>#REF!</v>
      </c>
    </row>
    <row r="283" spans="1:12" ht="45" customHeight="1" x14ac:dyDescent="0.25">
      <c r="A283" s="19">
        <f t="shared" si="4"/>
        <v>271</v>
      </c>
      <c r="B283" s="126"/>
      <c r="C283" s="127"/>
      <c r="D283" s="33"/>
      <c r="E283" s="118"/>
      <c r="F283" s="20"/>
      <c r="G283" s="24"/>
      <c r="H283" s="91"/>
      <c r="I283" s="90"/>
      <c r="J283" s="110"/>
      <c r="K283" s="25"/>
      <c r="L283" s="117" t="e">
        <f>'Discharge Information'!#REF!</f>
        <v>#REF!</v>
      </c>
    </row>
    <row r="284" spans="1:12" ht="45" customHeight="1" x14ac:dyDescent="0.25">
      <c r="A284" s="19">
        <f t="shared" si="4"/>
        <v>272</v>
      </c>
      <c r="B284" s="126"/>
      <c r="C284" s="127"/>
      <c r="D284" s="33"/>
      <c r="E284" s="118"/>
      <c r="F284" s="20"/>
      <c r="G284" s="24"/>
      <c r="H284" s="91"/>
      <c r="I284" s="90"/>
      <c r="J284" s="110"/>
      <c r="K284" s="25"/>
      <c r="L284" s="117" t="e">
        <f>'Discharge Information'!#REF!</f>
        <v>#REF!</v>
      </c>
    </row>
    <row r="285" spans="1:12" ht="45" customHeight="1" x14ac:dyDescent="0.25">
      <c r="A285" s="19">
        <f t="shared" si="4"/>
        <v>273</v>
      </c>
      <c r="B285" s="126"/>
      <c r="C285" s="127"/>
      <c r="D285" s="33"/>
      <c r="E285" s="118"/>
      <c r="F285" s="20"/>
      <c r="G285" s="24"/>
      <c r="H285" s="91"/>
      <c r="I285" s="90"/>
      <c r="J285" s="110"/>
      <c r="K285" s="25"/>
      <c r="L285" s="117" t="e">
        <f>'Discharge Information'!#REF!</f>
        <v>#REF!</v>
      </c>
    </row>
    <row r="286" spans="1:12" ht="45" customHeight="1" x14ac:dyDescent="0.25">
      <c r="A286" s="19">
        <f t="shared" si="4"/>
        <v>274</v>
      </c>
      <c r="B286" s="126"/>
      <c r="C286" s="127"/>
      <c r="D286" s="33"/>
      <c r="E286" s="118"/>
      <c r="F286" s="20"/>
      <c r="G286" s="24"/>
      <c r="H286" s="91"/>
      <c r="I286" s="90"/>
      <c r="J286" s="110"/>
      <c r="K286" s="25"/>
      <c r="L286" s="117" t="e">
        <f>'Discharge Information'!#REF!</f>
        <v>#REF!</v>
      </c>
    </row>
    <row r="287" spans="1:12" ht="45" customHeight="1" x14ac:dyDescent="0.25">
      <c r="A287" s="19">
        <f t="shared" si="4"/>
        <v>275</v>
      </c>
      <c r="B287" s="126"/>
      <c r="C287" s="127"/>
      <c r="D287" s="33"/>
      <c r="E287" s="118"/>
      <c r="F287" s="20"/>
      <c r="G287" s="24"/>
      <c r="H287" s="91"/>
      <c r="I287" s="90"/>
      <c r="J287" s="110"/>
      <c r="K287" s="25"/>
      <c r="L287" s="117" t="e">
        <f>'Discharge Information'!#REF!</f>
        <v>#REF!</v>
      </c>
    </row>
    <row r="288" spans="1:12" ht="45" customHeight="1" x14ac:dyDescent="0.25">
      <c r="A288" s="19">
        <f t="shared" si="4"/>
        <v>276</v>
      </c>
      <c r="B288" s="126"/>
      <c r="C288" s="127"/>
      <c r="D288" s="33"/>
      <c r="E288" s="118"/>
      <c r="F288" s="20"/>
      <c r="G288" s="24"/>
      <c r="H288" s="91"/>
      <c r="I288" s="90"/>
      <c r="J288" s="110"/>
      <c r="K288" s="25"/>
      <c r="L288" s="117" t="e">
        <f>'Discharge Information'!#REF!</f>
        <v>#REF!</v>
      </c>
    </row>
    <row r="289" spans="1:12" ht="45" customHeight="1" x14ac:dyDescent="0.25">
      <c r="A289" s="19">
        <f t="shared" si="4"/>
        <v>277</v>
      </c>
      <c r="B289" s="126"/>
      <c r="C289" s="127"/>
      <c r="D289" s="33"/>
      <c r="E289" s="118"/>
      <c r="F289" s="20"/>
      <c r="G289" s="24"/>
      <c r="H289" s="91"/>
      <c r="I289" s="90"/>
      <c r="J289" s="110"/>
      <c r="K289" s="25"/>
      <c r="L289" s="117" t="e">
        <f>'Discharge Information'!#REF!</f>
        <v>#REF!</v>
      </c>
    </row>
    <row r="290" spans="1:12" ht="45" customHeight="1" x14ac:dyDescent="0.25">
      <c r="A290" s="19">
        <f t="shared" si="4"/>
        <v>278</v>
      </c>
      <c r="B290" s="126"/>
      <c r="C290" s="127"/>
      <c r="D290" s="33"/>
      <c r="E290" s="118"/>
      <c r="F290" s="20"/>
      <c r="G290" s="24"/>
      <c r="H290" s="91"/>
      <c r="I290" s="90"/>
      <c r="J290" s="110"/>
      <c r="K290" s="25"/>
      <c r="L290" s="117" t="e">
        <f>'Discharge Information'!#REF!</f>
        <v>#REF!</v>
      </c>
    </row>
    <row r="291" spans="1:12" ht="45" customHeight="1" x14ac:dyDescent="0.25">
      <c r="A291" s="19">
        <f t="shared" si="4"/>
        <v>279</v>
      </c>
      <c r="B291" s="126"/>
      <c r="C291" s="127"/>
      <c r="D291" s="33"/>
      <c r="E291" s="118"/>
      <c r="F291" s="20"/>
      <c r="G291" s="24"/>
      <c r="H291" s="91"/>
      <c r="I291" s="90"/>
      <c r="J291" s="110"/>
      <c r="K291" s="25"/>
      <c r="L291" s="117" t="e">
        <f>'Discharge Information'!#REF!</f>
        <v>#REF!</v>
      </c>
    </row>
    <row r="292" spans="1:12" ht="45" customHeight="1" x14ac:dyDescent="0.25">
      <c r="A292" s="19">
        <f t="shared" si="4"/>
        <v>280</v>
      </c>
      <c r="B292" s="126"/>
      <c r="C292" s="127"/>
      <c r="D292" s="33"/>
      <c r="E292" s="118"/>
      <c r="F292" s="20"/>
      <c r="G292" s="24"/>
      <c r="H292" s="91"/>
      <c r="I292" s="90"/>
      <c r="J292" s="110"/>
      <c r="K292" s="25"/>
      <c r="L292" s="117" t="e">
        <f>'Discharge Information'!#REF!</f>
        <v>#REF!</v>
      </c>
    </row>
    <row r="293" spans="1:12" ht="45" customHeight="1" x14ac:dyDescent="0.25">
      <c r="A293" s="19">
        <f t="shared" si="4"/>
        <v>281</v>
      </c>
      <c r="B293" s="126"/>
      <c r="C293" s="127"/>
      <c r="D293" s="33"/>
      <c r="E293" s="118"/>
      <c r="F293" s="20"/>
      <c r="G293" s="24"/>
      <c r="H293" s="91"/>
      <c r="I293" s="90"/>
      <c r="J293" s="110"/>
      <c r="K293" s="25"/>
      <c r="L293" s="117" t="e">
        <f>'Discharge Information'!#REF!</f>
        <v>#REF!</v>
      </c>
    </row>
    <row r="294" spans="1:12" ht="45" customHeight="1" x14ac:dyDescent="0.25">
      <c r="A294" s="19">
        <f t="shared" si="4"/>
        <v>282</v>
      </c>
      <c r="B294" s="126"/>
      <c r="C294" s="127"/>
      <c r="D294" s="33"/>
      <c r="E294" s="118"/>
      <c r="F294" s="20"/>
      <c r="G294" s="24"/>
      <c r="H294" s="91"/>
      <c r="I294" s="90"/>
      <c r="J294" s="110"/>
      <c r="K294" s="25"/>
      <c r="L294" s="117" t="e">
        <f>'Discharge Information'!#REF!</f>
        <v>#REF!</v>
      </c>
    </row>
    <row r="295" spans="1:12" ht="45" customHeight="1" x14ac:dyDescent="0.25">
      <c r="A295" s="19">
        <f t="shared" si="4"/>
        <v>283</v>
      </c>
      <c r="B295" s="126"/>
      <c r="C295" s="127"/>
      <c r="D295" s="33"/>
      <c r="E295" s="118"/>
      <c r="F295" s="20"/>
      <c r="G295" s="24"/>
      <c r="H295" s="91"/>
      <c r="I295" s="90"/>
      <c r="J295" s="110"/>
      <c r="K295" s="25"/>
      <c r="L295" s="117" t="e">
        <f>'Discharge Information'!#REF!</f>
        <v>#REF!</v>
      </c>
    </row>
    <row r="296" spans="1:12" ht="45" customHeight="1" x14ac:dyDescent="0.25">
      <c r="A296" s="19">
        <f t="shared" si="4"/>
        <v>284</v>
      </c>
      <c r="B296" s="126"/>
      <c r="C296" s="127"/>
      <c r="D296" s="33"/>
      <c r="E296" s="118"/>
      <c r="F296" s="20"/>
      <c r="G296" s="24"/>
      <c r="H296" s="91"/>
      <c r="I296" s="90"/>
      <c r="J296" s="110"/>
      <c r="K296" s="25"/>
      <c r="L296" s="117" t="e">
        <f>'Discharge Information'!#REF!</f>
        <v>#REF!</v>
      </c>
    </row>
    <row r="297" spans="1:12" ht="45" customHeight="1" x14ac:dyDescent="0.25">
      <c r="A297" s="19">
        <f t="shared" si="4"/>
        <v>285</v>
      </c>
      <c r="B297" s="126"/>
      <c r="C297" s="127"/>
      <c r="D297" s="33"/>
      <c r="E297" s="118"/>
      <c r="F297" s="20"/>
      <c r="G297" s="24"/>
      <c r="H297" s="91"/>
      <c r="I297" s="90"/>
      <c r="J297" s="110"/>
      <c r="K297" s="25"/>
      <c r="L297" s="117" t="e">
        <f>'Discharge Information'!#REF!</f>
        <v>#REF!</v>
      </c>
    </row>
    <row r="298" spans="1:12" ht="45" customHeight="1" x14ac:dyDescent="0.25">
      <c r="A298" s="19">
        <f t="shared" si="4"/>
        <v>286</v>
      </c>
      <c r="B298" s="126"/>
      <c r="C298" s="127"/>
      <c r="D298" s="33"/>
      <c r="E298" s="118"/>
      <c r="F298" s="20"/>
      <c r="G298" s="24"/>
      <c r="H298" s="91"/>
      <c r="I298" s="90"/>
      <c r="J298" s="110"/>
      <c r="K298" s="25"/>
      <c r="L298" s="117" t="e">
        <f>'Discharge Information'!#REF!</f>
        <v>#REF!</v>
      </c>
    </row>
    <row r="299" spans="1:12" ht="45" customHeight="1" x14ac:dyDescent="0.25">
      <c r="A299" s="19">
        <f t="shared" si="4"/>
        <v>287</v>
      </c>
      <c r="B299" s="126"/>
      <c r="C299" s="127"/>
      <c r="D299" s="33"/>
      <c r="E299" s="118"/>
      <c r="F299" s="20"/>
      <c r="G299" s="24"/>
      <c r="H299" s="91"/>
      <c r="I299" s="90"/>
      <c r="J299" s="110"/>
      <c r="K299" s="25"/>
      <c r="L299" s="117" t="e">
        <f>'Discharge Information'!#REF!</f>
        <v>#REF!</v>
      </c>
    </row>
    <row r="300" spans="1:12" ht="45" customHeight="1" x14ac:dyDescent="0.25">
      <c r="A300" s="19">
        <f t="shared" si="4"/>
        <v>288</v>
      </c>
      <c r="B300" s="126"/>
      <c r="C300" s="127"/>
      <c r="D300" s="33"/>
      <c r="E300" s="118"/>
      <c r="F300" s="20"/>
      <c r="G300" s="24"/>
      <c r="H300" s="91"/>
      <c r="I300" s="90"/>
      <c r="J300" s="110"/>
      <c r="K300" s="25"/>
      <c r="L300" s="117" t="e">
        <f>'Discharge Information'!#REF!</f>
        <v>#REF!</v>
      </c>
    </row>
    <row r="301" spans="1:12" ht="45" customHeight="1" x14ac:dyDescent="0.25">
      <c r="A301" s="19">
        <f t="shared" si="4"/>
        <v>289</v>
      </c>
      <c r="B301" s="126"/>
      <c r="C301" s="127"/>
      <c r="D301" s="33"/>
      <c r="E301" s="118"/>
      <c r="F301" s="20"/>
      <c r="G301" s="24"/>
      <c r="H301" s="91"/>
      <c r="I301" s="90"/>
      <c r="J301" s="110"/>
      <c r="K301" s="25"/>
      <c r="L301" s="117" t="e">
        <f>'Discharge Information'!#REF!</f>
        <v>#REF!</v>
      </c>
    </row>
    <row r="302" spans="1:12" ht="45" customHeight="1" x14ac:dyDescent="0.25">
      <c r="A302" s="19">
        <f t="shared" si="4"/>
        <v>290</v>
      </c>
      <c r="B302" s="126"/>
      <c r="C302" s="127"/>
      <c r="D302" s="33"/>
      <c r="E302" s="118"/>
      <c r="F302" s="20"/>
      <c r="G302" s="24"/>
      <c r="H302" s="91"/>
      <c r="I302" s="90"/>
      <c r="J302" s="110"/>
      <c r="K302" s="25"/>
      <c r="L302" s="117" t="e">
        <f>'Discharge Information'!#REF!</f>
        <v>#REF!</v>
      </c>
    </row>
    <row r="303" spans="1:12" ht="45" customHeight="1" x14ac:dyDescent="0.25">
      <c r="A303" s="19">
        <f t="shared" si="4"/>
        <v>291</v>
      </c>
      <c r="B303" s="126"/>
      <c r="C303" s="127"/>
      <c r="D303" s="33"/>
      <c r="E303" s="118"/>
      <c r="F303" s="20"/>
      <c r="G303" s="24"/>
      <c r="H303" s="91"/>
      <c r="I303" s="90"/>
      <c r="J303" s="110"/>
      <c r="K303" s="25"/>
      <c r="L303" s="117" t="e">
        <f>'Discharge Information'!#REF!</f>
        <v>#REF!</v>
      </c>
    </row>
    <row r="304" spans="1:12" ht="45" customHeight="1" x14ac:dyDescent="0.25">
      <c r="A304" s="19">
        <f t="shared" si="4"/>
        <v>292</v>
      </c>
      <c r="B304" s="126"/>
      <c r="C304" s="127"/>
      <c r="D304" s="33"/>
      <c r="E304" s="118"/>
      <c r="F304" s="20"/>
      <c r="G304" s="24"/>
      <c r="H304" s="91"/>
      <c r="I304" s="90"/>
      <c r="J304" s="110"/>
      <c r="K304" s="25"/>
      <c r="L304" s="117" t="e">
        <f>'Discharge Information'!#REF!</f>
        <v>#REF!</v>
      </c>
    </row>
    <row r="305" spans="1:12" ht="45" customHeight="1" x14ac:dyDescent="0.25">
      <c r="A305" s="19">
        <f t="shared" si="4"/>
        <v>293</v>
      </c>
      <c r="B305" s="126"/>
      <c r="C305" s="127"/>
      <c r="D305" s="33"/>
      <c r="E305" s="118"/>
      <c r="F305" s="20"/>
      <c r="G305" s="24"/>
      <c r="H305" s="91"/>
      <c r="I305" s="90"/>
      <c r="J305" s="110"/>
      <c r="K305" s="25"/>
      <c r="L305" s="117" t="e">
        <f>'Discharge Information'!#REF!</f>
        <v>#REF!</v>
      </c>
    </row>
    <row r="306" spans="1:12" ht="45" customHeight="1" x14ac:dyDescent="0.25">
      <c r="A306" s="19">
        <f t="shared" si="4"/>
        <v>294</v>
      </c>
      <c r="B306" s="126"/>
      <c r="C306" s="127"/>
      <c r="D306" s="33"/>
      <c r="E306" s="118"/>
      <c r="F306" s="20"/>
      <c r="G306" s="24"/>
      <c r="H306" s="91"/>
      <c r="I306" s="90"/>
      <c r="J306" s="110"/>
      <c r="K306" s="25"/>
      <c r="L306" s="117" t="e">
        <f>'Discharge Information'!#REF!</f>
        <v>#REF!</v>
      </c>
    </row>
    <row r="307" spans="1:12" ht="45" customHeight="1" x14ac:dyDescent="0.25">
      <c r="A307" s="19">
        <f t="shared" si="4"/>
        <v>295</v>
      </c>
      <c r="B307" s="126"/>
      <c r="C307" s="127"/>
      <c r="D307" s="33"/>
      <c r="E307" s="118"/>
      <c r="F307" s="20"/>
      <c r="G307" s="24"/>
      <c r="H307" s="91"/>
      <c r="I307" s="90"/>
      <c r="J307" s="110"/>
      <c r="K307" s="25"/>
      <c r="L307" s="117" t="e">
        <f>'Discharge Information'!#REF!</f>
        <v>#REF!</v>
      </c>
    </row>
    <row r="308" spans="1:12" ht="45" customHeight="1" x14ac:dyDescent="0.25">
      <c r="A308" s="19">
        <f t="shared" si="4"/>
        <v>296</v>
      </c>
      <c r="B308" s="126"/>
      <c r="C308" s="127"/>
      <c r="D308" s="33"/>
      <c r="E308" s="118"/>
      <c r="F308" s="20"/>
      <c r="G308" s="24"/>
      <c r="H308" s="91"/>
      <c r="I308" s="90"/>
      <c r="J308" s="110"/>
      <c r="K308" s="25"/>
      <c r="L308" s="117" t="e">
        <f>'Discharge Information'!#REF!</f>
        <v>#REF!</v>
      </c>
    </row>
    <row r="309" spans="1:12" ht="45" customHeight="1" x14ac:dyDescent="0.25">
      <c r="A309" s="19">
        <f t="shared" si="4"/>
        <v>297</v>
      </c>
      <c r="B309" s="126"/>
      <c r="C309" s="127"/>
      <c r="D309" s="33"/>
      <c r="E309" s="118"/>
      <c r="F309" s="20"/>
      <c r="G309" s="24"/>
      <c r="H309" s="91"/>
      <c r="I309" s="90"/>
      <c r="J309" s="110"/>
      <c r="K309" s="25"/>
      <c r="L309" s="117" t="e">
        <f>'Discharge Information'!#REF!</f>
        <v>#REF!</v>
      </c>
    </row>
    <row r="310" spans="1:12" ht="45" customHeight="1" x14ac:dyDescent="0.25">
      <c r="A310" s="19">
        <f t="shared" si="4"/>
        <v>298</v>
      </c>
      <c r="B310" s="126"/>
      <c r="C310" s="127"/>
      <c r="D310" s="33"/>
      <c r="E310" s="118"/>
      <c r="F310" s="20"/>
      <c r="G310" s="24"/>
      <c r="H310" s="91"/>
      <c r="I310" s="90"/>
      <c r="J310" s="110"/>
      <c r="K310" s="25"/>
      <c r="L310" s="117" t="e">
        <f>'Discharge Information'!#REF!</f>
        <v>#REF!</v>
      </c>
    </row>
    <row r="311" spans="1:12" ht="45" customHeight="1" x14ac:dyDescent="0.25">
      <c r="A311" s="19">
        <f t="shared" si="4"/>
        <v>299</v>
      </c>
      <c r="B311" s="126"/>
      <c r="C311" s="127"/>
      <c r="D311" s="33"/>
      <c r="E311" s="118"/>
      <c r="F311" s="20"/>
      <c r="G311" s="24"/>
      <c r="H311" s="91"/>
      <c r="I311" s="90"/>
      <c r="J311" s="110"/>
      <c r="K311" s="25"/>
      <c r="L311" s="117" t="e">
        <f>'Discharge Information'!#REF!</f>
        <v>#REF!</v>
      </c>
    </row>
    <row r="312" spans="1:12" ht="45" customHeight="1" x14ac:dyDescent="0.25">
      <c r="A312" s="19">
        <f t="shared" si="4"/>
        <v>300</v>
      </c>
      <c r="B312" s="126"/>
      <c r="C312" s="127"/>
      <c r="D312" s="33"/>
      <c r="E312" s="118"/>
      <c r="F312" s="20"/>
      <c r="G312" s="24"/>
      <c r="H312" s="91"/>
      <c r="I312" s="90"/>
      <c r="J312" s="110"/>
      <c r="K312" s="25"/>
      <c r="L312" s="117" t="e">
        <f>'Discharge Information'!#REF!</f>
        <v>#REF!</v>
      </c>
    </row>
    <row r="313" spans="1:12" ht="45" customHeight="1" x14ac:dyDescent="0.25">
      <c r="A313" s="19">
        <f t="shared" si="4"/>
        <v>301</v>
      </c>
      <c r="B313" s="126"/>
      <c r="C313" s="127"/>
      <c r="D313" s="33"/>
      <c r="E313" s="118"/>
      <c r="F313" s="20"/>
      <c r="G313" s="24"/>
      <c r="H313" s="91"/>
      <c r="I313" s="90"/>
      <c r="J313" s="110"/>
      <c r="K313" s="25"/>
      <c r="L313" s="117" t="e">
        <f>'Discharge Information'!#REF!</f>
        <v>#REF!</v>
      </c>
    </row>
    <row r="314" spans="1:12" ht="45" customHeight="1" x14ac:dyDescent="0.25">
      <c r="A314" s="19">
        <f t="shared" si="4"/>
        <v>302</v>
      </c>
      <c r="B314" s="126"/>
      <c r="C314" s="127"/>
      <c r="D314" s="33"/>
      <c r="E314" s="118"/>
      <c r="F314" s="20"/>
      <c r="G314" s="24"/>
      <c r="H314" s="91"/>
      <c r="I314" s="90"/>
      <c r="J314" s="110"/>
      <c r="K314" s="25"/>
      <c r="L314" s="117" t="e">
        <f>'Discharge Information'!#REF!</f>
        <v>#REF!</v>
      </c>
    </row>
    <row r="315" spans="1:12" ht="45" customHeight="1" x14ac:dyDescent="0.25">
      <c r="A315" s="19">
        <f t="shared" si="4"/>
        <v>303</v>
      </c>
      <c r="B315" s="126"/>
      <c r="C315" s="127"/>
      <c r="D315" s="33"/>
      <c r="E315" s="118"/>
      <c r="F315" s="20"/>
      <c r="G315" s="24"/>
      <c r="H315" s="91"/>
      <c r="I315" s="90"/>
      <c r="J315" s="110"/>
      <c r="K315" s="25"/>
      <c r="L315" s="117" t="e">
        <f>'Discharge Information'!#REF!</f>
        <v>#REF!</v>
      </c>
    </row>
    <row r="316" spans="1:12" ht="45" customHeight="1" x14ac:dyDescent="0.25">
      <c r="A316" s="19">
        <f t="shared" si="4"/>
        <v>304</v>
      </c>
      <c r="B316" s="126"/>
      <c r="C316" s="127"/>
      <c r="D316" s="33"/>
      <c r="E316" s="118"/>
      <c r="F316" s="20"/>
      <c r="G316" s="24"/>
      <c r="H316" s="91"/>
      <c r="I316" s="90"/>
      <c r="J316" s="110"/>
      <c r="K316" s="25"/>
      <c r="L316" s="117" t="e">
        <f>'Discharge Information'!#REF!</f>
        <v>#REF!</v>
      </c>
    </row>
    <row r="317" spans="1:12" ht="45" customHeight="1" x14ac:dyDescent="0.25">
      <c r="A317" s="19">
        <f t="shared" si="4"/>
        <v>305</v>
      </c>
      <c r="B317" s="126"/>
      <c r="C317" s="127"/>
      <c r="D317" s="33"/>
      <c r="E317" s="118"/>
      <c r="F317" s="20"/>
      <c r="G317" s="24"/>
      <c r="H317" s="91"/>
      <c r="I317" s="90"/>
      <c r="J317" s="110"/>
      <c r="K317" s="25"/>
      <c r="L317" s="117" t="e">
        <f>'Discharge Information'!#REF!</f>
        <v>#REF!</v>
      </c>
    </row>
    <row r="318" spans="1:12" ht="45" customHeight="1" x14ac:dyDescent="0.25">
      <c r="A318" s="19">
        <f t="shared" si="4"/>
        <v>306</v>
      </c>
      <c r="B318" s="126"/>
      <c r="C318" s="127"/>
      <c r="D318" s="33"/>
      <c r="E318" s="118"/>
      <c r="F318" s="20"/>
      <c r="G318" s="24"/>
      <c r="H318" s="91"/>
      <c r="I318" s="90"/>
      <c r="J318" s="110"/>
      <c r="K318" s="25"/>
      <c r="L318" s="117" t="e">
        <f>'Discharge Information'!#REF!</f>
        <v>#REF!</v>
      </c>
    </row>
    <row r="319" spans="1:12" ht="45" customHeight="1" x14ac:dyDescent="0.25">
      <c r="A319" s="19">
        <f t="shared" si="4"/>
        <v>307</v>
      </c>
      <c r="B319" s="126"/>
      <c r="C319" s="127"/>
      <c r="D319" s="33"/>
      <c r="E319" s="118"/>
      <c r="F319" s="20"/>
      <c r="G319" s="24"/>
      <c r="H319" s="91"/>
      <c r="I319" s="90"/>
      <c r="J319" s="110"/>
      <c r="K319" s="25"/>
      <c r="L319" s="117" t="e">
        <f>'Discharge Information'!#REF!</f>
        <v>#REF!</v>
      </c>
    </row>
    <row r="320" spans="1:12" ht="45" customHeight="1" x14ac:dyDescent="0.25">
      <c r="A320" s="19">
        <f t="shared" si="4"/>
        <v>308</v>
      </c>
      <c r="B320" s="126"/>
      <c r="C320" s="127"/>
      <c r="D320" s="33"/>
      <c r="E320" s="118"/>
      <c r="F320" s="20"/>
      <c r="G320" s="24"/>
      <c r="H320" s="91"/>
      <c r="I320" s="90"/>
      <c r="J320" s="110"/>
      <c r="K320" s="25"/>
      <c r="L320" s="117" t="e">
        <f>'Discharge Information'!#REF!</f>
        <v>#REF!</v>
      </c>
    </row>
    <row r="321" spans="1:12" ht="45" customHeight="1" x14ac:dyDescent="0.25">
      <c r="A321" s="19">
        <f t="shared" si="4"/>
        <v>309</v>
      </c>
      <c r="B321" s="126"/>
      <c r="C321" s="127"/>
      <c r="D321" s="33"/>
      <c r="E321" s="118"/>
      <c r="F321" s="20"/>
      <c r="G321" s="24"/>
      <c r="H321" s="91"/>
      <c r="I321" s="90"/>
      <c r="J321" s="110"/>
      <c r="K321" s="25"/>
      <c r="L321" s="117" t="e">
        <f>'Discharge Information'!#REF!</f>
        <v>#REF!</v>
      </c>
    </row>
    <row r="322" spans="1:12" ht="45" customHeight="1" x14ac:dyDescent="0.25">
      <c r="A322" s="19">
        <f t="shared" si="4"/>
        <v>310</v>
      </c>
      <c r="B322" s="126"/>
      <c r="C322" s="127"/>
      <c r="D322" s="33"/>
      <c r="E322" s="118"/>
      <c r="F322" s="20"/>
      <c r="G322" s="24"/>
      <c r="H322" s="91"/>
      <c r="I322" s="90"/>
      <c r="J322" s="110"/>
      <c r="K322" s="25"/>
      <c r="L322" s="117" t="e">
        <f>'Discharge Information'!#REF!</f>
        <v>#REF!</v>
      </c>
    </row>
    <row r="323" spans="1:12" ht="45" customHeight="1" x14ac:dyDescent="0.25">
      <c r="A323" s="19">
        <f t="shared" si="4"/>
        <v>311</v>
      </c>
      <c r="B323" s="126"/>
      <c r="C323" s="127"/>
      <c r="D323" s="33"/>
      <c r="E323" s="118"/>
      <c r="F323" s="20"/>
      <c r="G323" s="24"/>
      <c r="H323" s="91"/>
      <c r="I323" s="90"/>
      <c r="J323" s="110"/>
      <c r="K323" s="25"/>
      <c r="L323" s="117" t="e">
        <f>'Discharge Information'!#REF!</f>
        <v>#REF!</v>
      </c>
    </row>
    <row r="324" spans="1:12" ht="45" customHeight="1" x14ac:dyDescent="0.25">
      <c r="A324" s="19">
        <f t="shared" si="4"/>
        <v>312</v>
      </c>
      <c r="B324" s="126"/>
      <c r="C324" s="127"/>
      <c r="D324" s="33"/>
      <c r="E324" s="118"/>
      <c r="F324" s="20"/>
      <c r="G324" s="24"/>
      <c r="H324" s="91"/>
      <c r="I324" s="90"/>
      <c r="J324" s="110"/>
      <c r="K324" s="25"/>
      <c r="L324" s="117" t="e">
        <f>'Discharge Information'!#REF!</f>
        <v>#REF!</v>
      </c>
    </row>
    <row r="325" spans="1:12" ht="45" customHeight="1" x14ac:dyDescent="0.25">
      <c r="A325" s="19">
        <f t="shared" si="4"/>
        <v>313</v>
      </c>
      <c r="B325" s="126"/>
      <c r="C325" s="127"/>
      <c r="D325" s="33"/>
      <c r="E325" s="118"/>
      <c r="F325" s="20"/>
      <c r="G325" s="24"/>
      <c r="H325" s="91"/>
      <c r="I325" s="90"/>
      <c r="J325" s="110"/>
      <c r="K325" s="25"/>
      <c r="L325" s="117" t="e">
        <f>'Discharge Information'!#REF!</f>
        <v>#REF!</v>
      </c>
    </row>
    <row r="326" spans="1:12" ht="45" customHeight="1" x14ac:dyDescent="0.25">
      <c r="A326" s="19">
        <f t="shared" si="4"/>
        <v>314</v>
      </c>
      <c r="B326" s="126"/>
      <c r="C326" s="127"/>
      <c r="D326" s="33"/>
      <c r="E326" s="118"/>
      <c r="F326" s="20"/>
      <c r="G326" s="24"/>
      <c r="H326" s="91"/>
      <c r="I326" s="90"/>
      <c r="J326" s="110"/>
      <c r="K326" s="25"/>
      <c r="L326" s="117" t="e">
        <f>'Discharge Information'!#REF!</f>
        <v>#REF!</v>
      </c>
    </row>
    <row r="327" spans="1:12" ht="45" customHeight="1" x14ac:dyDescent="0.25">
      <c r="A327" s="19">
        <f t="shared" si="4"/>
        <v>315</v>
      </c>
      <c r="B327" s="126"/>
      <c r="C327" s="127"/>
      <c r="D327" s="33"/>
      <c r="E327" s="118"/>
      <c r="F327" s="20"/>
      <c r="G327" s="24"/>
      <c r="H327" s="91"/>
      <c r="I327" s="90"/>
      <c r="J327" s="110"/>
      <c r="K327" s="25"/>
      <c r="L327" s="117" t="e">
        <f>'Discharge Information'!#REF!</f>
        <v>#REF!</v>
      </c>
    </row>
    <row r="328" spans="1:12" ht="45" customHeight="1" x14ac:dyDescent="0.25">
      <c r="A328" s="19">
        <f t="shared" si="4"/>
        <v>316</v>
      </c>
      <c r="B328" s="126"/>
      <c r="C328" s="127"/>
      <c r="D328" s="33"/>
      <c r="E328" s="118"/>
      <c r="F328" s="20"/>
      <c r="G328" s="24"/>
      <c r="H328" s="91"/>
      <c r="I328" s="90"/>
      <c r="J328" s="110"/>
      <c r="K328" s="25"/>
      <c r="L328" s="117" t="e">
        <f>'Discharge Information'!#REF!</f>
        <v>#REF!</v>
      </c>
    </row>
    <row r="329" spans="1:12" ht="45" customHeight="1" x14ac:dyDescent="0.25">
      <c r="A329" s="19">
        <f t="shared" si="4"/>
        <v>317</v>
      </c>
      <c r="B329" s="126"/>
      <c r="C329" s="127"/>
      <c r="D329" s="33"/>
      <c r="E329" s="118"/>
      <c r="F329" s="20"/>
      <c r="G329" s="24"/>
      <c r="H329" s="91"/>
      <c r="I329" s="90"/>
      <c r="J329" s="110"/>
      <c r="K329" s="25"/>
      <c r="L329" s="117" t="e">
        <f>'Discharge Information'!#REF!</f>
        <v>#REF!</v>
      </c>
    </row>
    <row r="330" spans="1:12" ht="45" customHeight="1" x14ac:dyDescent="0.25">
      <c r="A330" s="19">
        <f t="shared" si="4"/>
        <v>318</v>
      </c>
      <c r="B330" s="126"/>
      <c r="C330" s="127"/>
      <c r="D330" s="33"/>
      <c r="E330" s="118"/>
      <c r="F330" s="20"/>
      <c r="G330" s="24"/>
      <c r="H330" s="91"/>
      <c r="I330" s="90"/>
      <c r="J330" s="110"/>
      <c r="K330" s="25"/>
      <c r="L330" s="117" t="e">
        <f>'Discharge Information'!#REF!</f>
        <v>#REF!</v>
      </c>
    </row>
    <row r="331" spans="1:12" ht="45" customHeight="1" x14ac:dyDescent="0.25">
      <c r="A331" s="19">
        <f t="shared" si="4"/>
        <v>319</v>
      </c>
      <c r="B331" s="126"/>
      <c r="C331" s="127"/>
      <c r="D331" s="33"/>
      <c r="E331" s="118"/>
      <c r="F331" s="20"/>
      <c r="G331" s="24"/>
      <c r="H331" s="91"/>
      <c r="I331" s="90"/>
      <c r="J331" s="110"/>
      <c r="K331" s="25"/>
      <c r="L331" s="117" t="e">
        <f>'Discharge Information'!#REF!</f>
        <v>#REF!</v>
      </c>
    </row>
    <row r="332" spans="1:12" ht="45" customHeight="1" x14ac:dyDescent="0.25">
      <c r="A332" s="19">
        <f t="shared" si="4"/>
        <v>320</v>
      </c>
      <c r="B332" s="126"/>
      <c r="C332" s="127"/>
      <c r="D332" s="33"/>
      <c r="E332" s="118"/>
      <c r="F332" s="20"/>
      <c r="G332" s="24"/>
      <c r="H332" s="91"/>
      <c r="I332" s="90"/>
      <c r="J332" s="110"/>
      <c r="K332" s="25"/>
      <c r="L332" s="117" t="e">
        <f>'Discharge Information'!#REF!</f>
        <v>#REF!</v>
      </c>
    </row>
    <row r="333" spans="1:12" ht="45" customHeight="1" x14ac:dyDescent="0.25">
      <c r="A333" s="19">
        <f t="shared" si="4"/>
        <v>321</v>
      </c>
      <c r="B333" s="126"/>
      <c r="C333" s="127"/>
      <c r="D333" s="33"/>
      <c r="E333" s="118"/>
      <c r="F333" s="20"/>
      <c r="G333" s="24"/>
      <c r="H333" s="91"/>
      <c r="I333" s="90"/>
      <c r="J333" s="110"/>
      <c r="K333" s="25"/>
      <c r="L333" s="117" t="e">
        <f>'Discharge Information'!#REF!</f>
        <v>#REF!</v>
      </c>
    </row>
    <row r="334" spans="1:12" ht="45" customHeight="1" x14ac:dyDescent="0.25">
      <c r="A334" s="19">
        <f t="shared" ref="A334:A397" si="5">ROW(A322)</f>
        <v>322</v>
      </c>
      <c r="B334" s="126"/>
      <c r="C334" s="127"/>
      <c r="D334" s="33"/>
      <c r="E334" s="118"/>
      <c r="F334" s="20"/>
      <c r="G334" s="24"/>
      <c r="H334" s="91"/>
      <c r="I334" s="90"/>
      <c r="J334" s="110"/>
      <c r="K334" s="25"/>
      <c r="L334" s="117" t="e">
        <f>'Discharge Information'!#REF!</f>
        <v>#REF!</v>
      </c>
    </row>
    <row r="335" spans="1:12" ht="45" customHeight="1" x14ac:dyDescent="0.25">
      <c r="A335" s="19">
        <f t="shared" si="5"/>
        <v>323</v>
      </c>
      <c r="B335" s="126"/>
      <c r="C335" s="127"/>
      <c r="D335" s="33"/>
      <c r="E335" s="118"/>
      <c r="F335" s="20"/>
      <c r="G335" s="24"/>
      <c r="H335" s="91"/>
      <c r="I335" s="90"/>
      <c r="J335" s="110"/>
      <c r="K335" s="25"/>
      <c r="L335" s="117" t="e">
        <f>'Discharge Information'!#REF!</f>
        <v>#REF!</v>
      </c>
    </row>
    <row r="336" spans="1:12" ht="45" customHeight="1" x14ac:dyDescent="0.25">
      <c r="A336" s="19">
        <f t="shared" si="5"/>
        <v>324</v>
      </c>
      <c r="B336" s="126"/>
      <c r="C336" s="127"/>
      <c r="D336" s="33"/>
      <c r="E336" s="118"/>
      <c r="F336" s="20"/>
      <c r="G336" s="24"/>
      <c r="H336" s="91"/>
      <c r="I336" s="90"/>
      <c r="J336" s="110"/>
      <c r="K336" s="25"/>
      <c r="L336" s="117" t="e">
        <f>'Discharge Information'!#REF!</f>
        <v>#REF!</v>
      </c>
    </row>
    <row r="337" spans="1:12" ht="45" customHeight="1" x14ac:dyDescent="0.25">
      <c r="A337" s="19">
        <f t="shared" si="5"/>
        <v>325</v>
      </c>
      <c r="B337" s="126"/>
      <c r="C337" s="127"/>
      <c r="D337" s="33"/>
      <c r="E337" s="118"/>
      <c r="F337" s="20"/>
      <c r="G337" s="24"/>
      <c r="H337" s="91"/>
      <c r="I337" s="90"/>
      <c r="J337" s="110"/>
      <c r="K337" s="25"/>
      <c r="L337" s="117" t="e">
        <f>'Discharge Information'!#REF!</f>
        <v>#REF!</v>
      </c>
    </row>
    <row r="338" spans="1:12" ht="45" customHeight="1" x14ac:dyDescent="0.25">
      <c r="A338" s="19">
        <f t="shared" si="5"/>
        <v>326</v>
      </c>
      <c r="B338" s="126"/>
      <c r="C338" s="127"/>
      <c r="D338" s="33"/>
      <c r="E338" s="118"/>
      <c r="F338" s="20"/>
      <c r="G338" s="24"/>
      <c r="H338" s="91"/>
      <c r="I338" s="90"/>
      <c r="J338" s="110"/>
      <c r="K338" s="25"/>
      <c r="L338" s="117" t="e">
        <f>'Discharge Information'!#REF!</f>
        <v>#REF!</v>
      </c>
    </row>
    <row r="339" spans="1:12" ht="45" customHeight="1" x14ac:dyDescent="0.25">
      <c r="A339" s="19">
        <f t="shared" si="5"/>
        <v>327</v>
      </c>
      <c r="B339" s="126"/>
      <c r="C339" s="127"/>
      <c r="D339" s="33"/>
      <c r="E339" s="118"/>
      <c r="F339" s="20"/>
      <c r="G339" s="24"/>
      <c r="H339" s="91"/>
      <c r="I339" s="90"/>
      <c r="J339" s="110"/>
      <c r="K339" s="25"/>
      <c r="L339" s="117" t="e">
        <f>'Discharge Information'!#REF!</f>
        <v>#REF!</v>
      </c>
    </row>
    <row r="340" spans="1:12" ht="45" customHeight="1" x14ac:dyDescent="0.25">
      <c r="A340" s="19">
        <f t="shared" si="5"/>
        <v>328</v>
      </c>
      <c r="B340" s="126"/>
      <c r="C340" s="127"/>
      <c r="D340" s="33"/>
      <c r="E340" s="118"/>
      <c r="F340" s="20"/>
      <c r="G340" s="24"/>
      <c r="H340" s="91"/>
      <c r="I340" s="90"/>
      <c r="J340" s="110"/>
      <c r="K340" s="25"/>
      <c r="L340" s="117" t="e">
        <f>'Discharge Information'!#REF!</f>
        <v>#REF!</v>
      </c>
    </row>
    <row r="341" spans="1:12" ht="45" customHeight="1" x14ac:dyDescent="0.25">
      <c r="A341" s="19">
        <f t="shared" si="5"/>
        <v>329</v>
      </c>
      <c r="B341" s="126"/>
      <c r="C341" s="127"/>
      <c r="D341" s="33"/>
      <c r="E341" s="118"/>
      <c r="F341" s="20"/>
      <c r="G341" s="24"/>
      <c r="H341" s="91"/>
      <c r="I341" s="90"/>
      <c r="J341" s="110"/>
      <c r="K341" s="25"/>
      <c r="L341" s="117" t="e">
        <f>'Discharge Information'!#REF!</f>
        <v>#REF!</v>
      </c>
    </row>
    <row r="342" spans="1:12" ht="45" customHeight="1" x14ac:dyDescent="0.25">
      <c r="A342" s="19">
        <f t="shared" si="5"/>
        <v>330</v>
      </c>
      <c r="B342" s="126"/>
      <c r="C342" s="127"/>
      <c r="D342" s="33"/>
      <c r="E342" s="118"/>
      <c r="F342" s="20"/>
      <c r="G342" s="24"/>
      <c r="H342" s="91"/>
      <c r="I342" s="90"/>
      <c r="J342" s="110"/>
      <c r="K342" s="25"/>
      <c r="L342" s="117" t="e">
        <f>'Discharge Information'!#REF!</f>
        <v>#REF!</v>
      </c>
    </row>
    <row r="343" spans="1:12" ht="45" customHeight="1" x14ac:dyDescent="0.25">
      <c r="A343" s="19">
        <f t="shared" si="5"/>
        <v>331</v>
      </c>
      <c r="B343" s="126"/>
      <c r="C343" s="127"/>
      <c r="D343" s="33"/>
      <c r="E343" s="118"/>
      <c r="F343" s="20"/>
      <c r="G343" s="24"/>
      <c r="H343" s="91"/>
      <c r="I343" s="90"/>
      <c r="J343" s="110"/>
      <c r="K343" s="25"/>
      <c r="L343" s="117" t="e">
        <f>'Discharge Information'!#REF!</f>
        <v>#REF!</v>
      </c>
    </row>
    <row r="344" spans="1:12" ht="45" customHeight="1" x14ac:dyDescent="0.25">
      <c r="A344" s="19">
        <f t="shared" si="5"/>
        <v>332</v>
      </c>
      <c r="B344" s="126"/>
      <c r="C344" s="127"/>
      <c r="D344" s="33"/>
      <c r="E344" s="118"/>
      <c r="F344" s="20"/>
      <c r="G344" s="24"/>
      <c r="H344" s="91"/>
      <c r="I344" s="90"/>
      <c r="J344" s="110"/>
      <c r="K344" s="25"/>
      <c r="L344" s="117" t="e">
        <f>'Discharge Information'!#REF!</f>
        <v>#REF!</v>
      </c>
    </row>
    <row r="345" spans="1:12" ht="45" customHeight="1" x14ac:dyDescent="0.25">
      <c r="A345" s="19">
        <f t="shared" si="5"/>
        <v>333</v>
      </c>
      <c r="B345" s="126"/>
      <c r="C345" s="127"/>
      <c r="D345" s="33"/>
      <c r="E345" s="118"/>
      <c r="F345" s="20"/>
      <c r="G345" s="24"/>
      <c r="H345" s="91"/>
      <c r="I345" s="90"/>
      <c r="J345" s="110"/>
      <c r="K345" s="25"/>
      <c r="L345" s="117" t="e">
        <f>'Discharge Information'!#REF!</f>
        <v>#REF!</v>
      </c>
    </row>
    <row r="346" spans="1:12" ht="45" customHeight="1" x14ac:dyDescent="0.25">
      <c r="A346" s="19">
        <f t="shared" si="5"/>
        <v>334</v>
      </c>
      <c r="B346" s="126"/>
      <c r="C346" s="127"/>
      <c r="D346" s="33"/>
      <c r="E346" s="118"/>
      <c r="F346" s="20"/>
      <c r="G346" s="24"/>
      <c r="H346" s="91"/>
      <c r="I346" s="90"/>
      <c r="J346" s="110"/>
      <c r="K346" s="25"/>
      <c r="L346" s="117" t="e">
        <f>'Discharge Information'!#REF!</f>
        <v>#REF!</v>
      </c>
    </row>
    <row r="347" spans="1:12" ht="45" customHeight="1" x14ac:dyDescent="0.25">
      <c r="A347" s="19">
        <f t="shared" si="5"/>
        <v>335</v>
      </c>
      <c r="B347" s="126"/>
      <c r="C347" s="127"/>
      <c r="D347" s="33"/>
      <c r="E347" s="118"/>
      <c r="F347" s="20"/>
      <c r="G347" s="24"/>
      <c r="H347" s="91"/>
      <c r="I347" s="90"/>
      <c r="J347" s="110"/>
      <c r="K347" s="25"/>
      <c r="L347" s="117" t="e">
        <f>'Discharge Information'!#REF!</f>
        <v>#REF!</v>
      </c>
    </row>
    <row r="348" spans="1:12" ht="45" customHeight="1" x14ac:dyDescent="0.25">
      <c r="A348" s="19">
        <f t="shared" si="5"/>
        <v>336</v>
      </c>
      <c r="B348" s="126"/>
      <c r="C348" s="127"/>
      <c r="D348" s="33"/>
      <c r="E348" s="118"/>
      <c r="F348" s="20"/>
      <c r="G348" s="24"/>
      <c r="H348" s="91"/>
      <c r="I348" s="90"/>
      <c r="J348" s="110"/>
      <c r="K348" s="25"/>
      <c r="L348" s="117" t="e">
        <f>'Discharge Information'!#REF!</f>
        <v>#REF!</v>
      </c>
    </row>
    <row r="349" spans="1:12" ht="45" customHeight="1" x14ac:dyDescent="0.25">
      <c r="A349" s="19">
        <f t="shared" si="5"/>
        <v>337</v>
      </c>
      <c r="B349" s="126"/>
      <c r="C349" s="127"/>
      <c r="D349" s="33"/>
      <c r="E349" s="118"/>
      <c r="F349" s="20"/>
      <c r="G349" s="24"/>
      <c r="H349" s="91"/>
      <c r="I349" s="90"/>
      <c r="J349" s="110"/>
      <c r="K349" s="25"/>
      <c r="L349" s="117" t="e">
        <f>'Discharge Information'!#REF!</f>
        <v>#REF!</v>
      </c>
    </row>
    <row r="350" spans="1:12" ht="45" customHeight="1" x14ac:dyDescent="0.25">
      <c r="A350" s="19">
        <f t="shared" si="5"/>
        <v>338</v>
      </c>
      <c r="B350" s="126"/>
      <c r="C350" s="127"/>
      <c r="D350" s="33"/>
      <c r="E350" s="118"/>
      <c r="F350" s="20"/>
      <c r="G350" s="24"/>
      <c r="H350" s="91"/>
      <c r="I350" s="90"/>
      <c r="J350" s="110"/>
      <c r="K350" s="25"/>
      <c r="L350" s="117" t="e">
        <f>'Discharge Information'!#REF!</f>
        <v>#REF!</v>
      </c>
    </row>
    <row r="351" spans="1:12" ht="45" customHeight="1" x14ac:dyDescent="0.25">
      <c r="A351" s="19">
        <f t="shared" si="5"/>
        <v>339</v>
      </c>
      <c r="B351" s="126"/>
      <c r="C351" s="127"/>
      <c r="D351" s="33"/>
      <c r="E351" s="118"/>
      <c r="F351" s="20"/>
      <c r="G351" s="24"/>
      <c r="H351" s="91"/>
      <c r="I351" s="90"/>
      <c r="J351" s="110"/>
      <c r="K351" s="25"/>
      <c r="L351" s="117" t="e">
        <f>'Discharge Information'!#REF!</f>
        <v>#REF!</v>
      </c>
    </row>
    <row r="352" spans="1:12" ht="45" customHeight="1" x14ac:dyDescent="0.25">
      <c r="A352" s="19">
        <f t="shared" si="5"/>
        <v>340</v>
      </c>
      <c r="B352" s="126"/>
      <c r="C352" s="127"/>
      <c r="D352" s="33"/>
      <c r="E352" s="118"/>
      <c r="F352" s="20"/>
      <c r="G352" s="24"/>
      <c r="H352" s="91"/>
      <c r="I352" s="90"/>
      <c r="J352" s="110"/>
      <c r="K352" s="25"/>
      <c r="L352" s="117" t="e">
        <f>'Discharge Information'!#REF!</f>
        <v>#REF!</v>
      </c>
    </row>
    <row r="353" spans="1:12" ht="45" customHeight="1" x14ac:dyDescent="0.25">
      <c r="A353" s="19">
        <f t="shared" si="5"/>
        <v>341</v>
      </c>
      <c r="B353" s="126"/>
      <c r="C353" s="127"/>
      <c r="D353" s="33"/>
      <c r="E353" s="118"/>
      <c r="F353" s="20"/>
      <c r="G353" s="24"/>
      <c r="H353" s="91"/>
      <c r="I353" s="90"/>
      <c r="J353" s="110"/>
      <c r="K353" s="25"/>
      <c r="L353" s="117" t="e">
        <f>'Discharge Information'!#REF!</f>
        <v>#REF!</v>
      </c>
    </row>
    <row r="354" spans="1:12" ht="45" customHeight="1" x14ac:dyDescent="0.25">
      <c r="A354" s="19">
        <f t="shared" si="5"/>
        <v>342</v>
      </c>
      <c r="B354" s="126"/>
      <c r="C354" s="127"/>
      <c r="D354" s="33"/>
      <c r="E354" s="118"/>
      <c r="F354" s="20"/>
      <c r="G354" s="24"/>
      <c r="H354" s="91"/>
      <c r="I354" s="90"/>
      <c r="J354" s="110"/>
      <c r="K354" s="25"/>
      <c r="L354" s="117" t="e">
        <f>'Discharge Information'!#REF!</f>
        <v>#REF!</v>
      </c>
    </row>
    <row r="355" spans="1:12" ht="45" customHeight="1" x14ac:dyDescent="0.25">
      <c r="A355" s="19">
        <f t="shared" si="5"/>
        <v>343</v>
      </c>
      <c r="B355" s="126"/>
      <c r="C355" s="127"/>
      <c r="D355" s="33"/>
      <c r="E355" s="118"/>
      <c r="F355" s="20"/>
      <c r="G355" s="24"/>
      <c r="H355" s="91"/>
      <c r="I355" s="90"/>
      <c r="J355" s="110"/>
      <c r="K355" s="25"/>
      <c r="L355" s="117" t="e">
        <f>'Discharge Information'!#REF!</f>
        <v>#REF!</v>
      </c>
    </row>
    <row r="356" spans="1:12" ht="45" customHeight="1" x14ac:dyDescent="0.25">
      <c r="A356" s="19">
        <f t="shared" si="5"/>
        <v>344</v>
      </c>
      <c r="B356" s="126"/>
      <c r="C356" s="127"/>
      <c r="D356" s="33"/>
      <c r="E356" s="118"/>
      <c r="F356" s="20"/>
      <c r="G356" s="24"/>
      <c r="H356" s="91"/>
      <c r="I356" s="90"/>
      <c r="J356" s="110"/>
      <c r="K356" s="25"/>
      <c r="L356" s="117" t="e">
        <f>'Discharge Information'!#REF!</f>
        <v>#REF!</v>
      </c>
    </row>
    <row r="357" spans="1:12" ht="45" customHeight="1" x14ac:dyDescent="0.25">
      <c r="A357" s="19">
        <f t="shared" si="5"/>
        <v>345</v>
      </c>
      <c r="B357" s="126"/>
      <c r="C357" s="127"/>
      <c r="D357" s="33"/>
      <c r="E357" s="118"/>
      <c r="F357" s="20"/>
      <c r="G357" s="24"/>
      <c r="H357" s="91"/>
      <c r="I357" s="90"/>
      <c r="J357" s="110"/>
      <c r="K357" s="25"/>
      <c r="L357" s="117" t="e">
        <f>'Discharge Information'!#REF!</f>
        <v>#REF!</v>
      </c>
    </row>
    <row r="358" spans="1:12" ht="45" customHeight="1" x14ac:dyDescent="0.25">
      <c r="A358" s="19">
        <f t="shared" si="5"/>
        <v>346</v>
      </c>
      <c r="B358" s="126"/>
      <c r="C358" s="127"/>
      <c r="D358" s="33"/>
      <c r="E358" s="118"/>
      <c r="F358" s="20"/>
      <c r="G358" s="24"/>
      <c r="H358" s="91"/>
      <c r="I358" s="90"/>
      <c r="J358" s="110"/>
      <c r="K358" s="25"/>
      <c r="L358" s="117" t="e">
        <f>'Discharge Information'!#REF!</f>
        <v>#REF!</v>
      </c>
    </row>
    <row r="359" spans="1:12" ht="45" customHeight="1" x14ac:dyDescent="0.25">
      <c r="A359" s="19">
        <f t="shared" si="5"/>
        <v>347</v>
      </c>
      <c r="B359" s="126"/>
      <c r="C359" s="127"/>
      <c r="D359" s="33"/>
      <c r="E359" s="118"/>
      <c r="F359" s="20"/>
      <c r="G359" s="24"/>
      <c r="H359" s="91"/>
      <c r="I359" s="90"/>
      <c r="J359" s="110"/>
      <c r="K359" s="25"/>
      <c r="L359" s="117" t="e">
        <f>'Discharge Information'!#REF!</f>
        <v>#REF!</v>
      </c>
    </row>
    <row r="360" spans="1:12" ht="45" customHeight="1" x14ac:dyDescent="0.25">
      <c r="A360" s="19">
        <f t="shared" si="5"/>
        <v>348</v>
      </c>
      <c r="B360" s="126"/>
      <c r="C360" s="127"/>
      <c r="D360" s="33"/>
      <c r="E360" s="118"/>
      <c r="F360" s="20"/>
      <c r="G360" s="24"/>
      <c r="H360" s="91"/>
      <c r="I360" s="90"/>
      <c r="J360" s="110"/>
      <c r="K360" s="25"/>
      <c r="L360" s="117" t="e">
        <f>'Discharge Information'!#REF!</f>
        <v>#REF!</v>
      </c>
    </row>
    <row r="361" spans="1:12" ht="45" customHeight="1" x14ac:dyDescent="0.25">
      <c r="A361" s="19">
        <f t="shared" si="5"/>
        <v>349</v>
      </c>
      <c r="B361" s="126"/>
      <c r="C361" s="127"/>
      <c r="D361" s="33"/>
      <c r="E361" s="118"/>
      <c r="F361" s="20"/>
      <c r="G361" s="24"/>
      <c r="H361" s="91"/>
      <c r="I361" s="90"/>
      <c r="J361" s="110"/>
      <c r="K361" s="25"/>
      <c r="L361" s="117" t="e">
        <f>'Discharge Information'!#REF!</f>
        <v>#REF!</v>
      </c>
    </row>
    <row r="362" spans="1:12" ht="45" customHeight="1" x14ac:dyDescent="0.25">
      <c r="A362" s="19">
        <f t="shared" si="5"/>
        <v>350</v>
      </c>
      <c r="B362" s="126"/>
      <c r="C362" s="127"/>
      <c r="D362" s="33"/>
      <c r="E362" s="118"/>
      <c r="F362" s="20"/>
      <c r="G362" s="24"/>
      <c r="H362" s="91"/>
      <c r="I362" s="90"/>
      <c r="J362" s="110"/>
      <c r="K362" s="25"/>
      <c r="L362" s="117" t="e">
        <f>'Discharge Information'!#REF!</f>
        <v>#REF!</v>
      </c>
    </row>
    <row r="363" spans="1:12" ht="45" customHeight="1" x14ac:dyDescent="0.25">
      <c r="A363" s="19">
        <f t="shared" si="5"/>
        <v>351</v>
      </c>
      <c r="B363" s="126"/>
      <c r="C363" s="127"/>
      <c r="D363" s="33"/>
      <c r="E363" s="118"/>
      <c r="F363" s="20"/>
      <c r="G363" s="24"/>
      <c r="H363" s="91"/>
      <c r="I363" s="90"/>
      <c r="J363" s="110"/>
      <c r="K363" s="25"/>
      <c r="L363" s="117" t="e">
        <f>'Discharge Information'!#REF!</f>
        <v>#REF!</v>
      </c>
    </row>
    <row r="364" spans="1:12" ht="45" customHeight="1" x14ac:dyDescent="0.25">
      <c r="A364" s="19">
        <f t="shared" si="5"/>
        <v>352</v>
      </c>
      <c r="B364" s="126"/>
      <c r="C364" s="127"/>
      <c r="D364" s="33"/>
      <c r="E364" s="118"/>
      <c r="F364" s="20"/>
      <c r="G364" s="24"/>
      <c r="H364" s="91"/>
      <c r="I364" s="90"/>
      <c r="J364" s="110"/>
      <c r="K364" s="25"/>
      <c r="L364" s="117" t="e">
        <f>'Discharge Information'!#REF!</f>
        <v>#REF!</v>
      </c>
    </row>
    <row r="365" spans="1:12" ht="45" customHeight="1" x14ac:dyDescent="0.25">
      <c r="A365" s="19">
        <f t="shared" si="5"/>
        <v>353</v>
      </c>
      <c r="B365" s="126"/>
      <c r="C365" s="127"/>
      <c r="D365" s="33"/>
      <c r="E365" s="118"/>
      <c r="F365" s="20"/>
      <c r="G365" s="24"/>
      <c r="H365" s="91"/>
      <c r="I365" s="90"/>
      <c r="J365" s="110"/>
      <c r="K365" s="25"/>
      <c r="L365" s="117" t="e">
        <f>'Discharge Information'!#REF!</f>
        <v>#REF!</v>
      </c>
    </row>
    <row r="366" spans="1:12" ht="45" customHeight="1" x14ac:dyDescent="0.25">
      <c r="A366" s="19">
        <f t="shared" si="5"/>
        <v>354</v>
      </c>
      <c r="B366" s="126"/>
      <c r="C366" s="127"/>
      <c r="D366" s="33"/>
      <c r="E366" s="118"/>
      <c r="F366" s="20"/>
      <c r="G366" s="24"/>
      <c r="H366" s="91"/>
      <c r="I366" s="90"/>
      <c r="J366" s="110"/>
      <c r="K366" s="25"/>
      <c r="L366" s="117" t="e">
        <f>'Discharge Information'!#REF!</f>
        <v>#REF!</v>
      </c>
    </row>
    <row r="367" spans="1:12" ht="45" customHeight="1" x14ac:dyDescent="0.25">
      <c r="A367" s="19">
        <f t="shared" si="5"/>
        <v>355</v>
      </c>
      <c r="B367" s="126"/>
      <c r="C367" s="127"/>
      <c r="D367" s="33"/>
      <c r="E367" s="118"/>
      <c r="F367" s="20"/>
      <c r="G367" s="24"/>
      <c r="H367" s="91"/>
      <c r="I367" s="90"/>
      <c r="J367" s="110"/>
      <c r="K367" s="25"/>
      <c r="L367" s="117" t="e">
        <f>'Discharge Information'!#REF!</f>
        <v>#REF!</v>
      </c>
    </row>
    <row r="368" spans="1:12" ht="45" customHeight="1" x14ac:dyDescent="0.25">
      <c r="A368" s="19">
        <f t="shared" si="5"/>
        <v>356</v>
      </c>
      <c r="B368" s="126"/>
      <c r="C368" s="127"/>
      <c r="D368" s="33"/>
      <c r="E368" s="118"/>
      <c r="F368" s="20"/>
      <c r="G368" s="24"/>
      <c r="H368" s="91"/>
      <c r="I368" s="90"/>
      <c r="J368" s="110"/>
      <c r="K368" s="25"/>
      <c r="L368" s="117" t="e">
        <f>'Discharge Information'!#REF!</f>
        <v>#REF!</v>
      </c>
    </row>
    <row r="369" spans="1:12" ht="45" customHeight="1" x14ac:dyDescent="0.25">
      <c r="A369" s="19">
        <f t="shared" si="5"/>
        <v>357</v>
      </c>
      <c r="B369" s="126"/>
      <c r="C369" s="127"/>
      <c r="D369" s="33"/>
      <c r="E369" s="118"/>
      <c r="F369" s="20"/>
      <c r="G369" s="24"/>
      <c r="H369" s="91"/>
      <c r="I369" s="90"/>
      <c r="J369" s="110"/>
      <c r="K369" s="25"/>
      <c r="L369" s="117" t="e">
        <f>'Discharge Information'!#REF!</f>
        <v>#REF!</v>
      </c>
    </row>
    <row r="370" spans="1:12" ht="45" customHeight="1" x14ac:dyDescent="0.25">
      <c r="A370" s="19">
        <f t="shared" si="5"/>
        <v>358</v>
      </c>
      <c r="B370" s="126"/>
      <c r="C370" s="127"/>
      <c r="D370" s="33"/>
      <c r="E370" s="118"/>
      <c r="F370" s="20"/>
      <c r="G370" s="24"/>
      <c r="H370" s="91"/>
      <c r="I370" s="90"/>
      <c r="J370" s="110"/>
      <c r="K370" s="25"/>
      <c r="L370" s="117" t="e">
        <f>'Discharge Information'!#REF!</f>
        <v>#REF!</v>
      </c>
    </row>
    <row r="371" spans="1:12" ht="45" customHeight="1" x14ac:dyDescent="0.25">
      <c r="A371" s="19">
        <f t="shared" si="5"/>
        <v>359</v>
      </c>
      <c r="B371" s="126"/>
      <c r="C371" s="127"/>
      <c r="D371" s="33"/>
      <c r="E371" s="118"/>
      <c r="F371" s="20"/>
      <c r="G371" s="24"/>
      <c r="H371" s="91"/>
      <c r="I371" s="90"/>
      <c r="J371" s="110"/>
      <c r="K371" s="25"/>
      <c r="L371" s="117" t="e">
        <f>'Discharge Information'!#REF!</f>
        <v>#REF!</v>
      </c>
    </row>
    <row r="372" spans="1:12" ht="45" customHeight="1" x14ac:dyDescent="0.25">
      <c r="A372" s="19">
        <f t="shared" si="5"/>
        <v>360</v>
      </c>
      <c r="B372" s="126"/>
      <c r="C372" s="127"/>
      <c r="D372" s="33"/>
      <c r="E372" s="118"/>
      <c r="F372" s="20"/>
      <c r="G372" s="24"/>
      <c r="H372" s="91"/>
      <c r="I372" s="90"/>
      <c r="J372" s="110"/>
      <c r="K372" s="25"/>
      <c r="L372" s="117" t="e">
        <f>'Discharge Information'!#REF!</f>
        <v>#REF!</v>
      </c>
    </row>
    <row r="373" spans="1:12" ht="45" customHeight="1" x14ac:dyDescent="0.25">
      <c r="A373" s="19">
        <f t="shared" si="5"/>
        <v>361</v>
      </c>
      <c r="B373" s="126"/>
      <c r="C373" s="127"/>
      <c r="D373" s="33"/>
      <c r="E373" s="118"/>
      <c r="F373" s="20"/>
      <c r="G373" s="24"/>
      <c r="H373" s="91"/>
      <c r="I373" s="90"/>
      <c r="J373" s="110"/>
      <c r="K373" s="25"/>
      <c r="L373" s="117" t="e">
        <f>'Discharge Information'!#REF!</f>
        <v>#REF!</v>
      </c>
    </row>
    <row r="374" spans="1:12" ht="45" customHeight="1" x14ac:dyDescent="0.25">
      <c r="A374" s="19">
        <f t="shared" si="5"/>
        <v>362</v>
      </c>
      <c r="B374" s="126"/>
      <c r="C374" s="127"/>
      <c r="D374" s="33"/>
      <c r="E374" s="118"/>
      <c r="F374" s="20"/>
      <c r="G374" s="24"/>
      <c r="H374" s="91"/>
      <c r="I374" s="90"/>
      <c r="J374" s="110"/>
      <c r="K374" s="25"/>
      <c r="L374" s="117" t="e">
        <f>'Discharge Information'!#REF!</f>
        <v>#REF!</v>
      </c>
    </row>
    <row r="375" spans="1:12" ht="45" customHeight="1" x14ac:dyDescent="0.25">
      <c r="A375" s="19">
        <f t="shared" si="5"/>
        <v>363</v>
      </c>
      <c r="B375" s="126"/>
      <c r="C375" s="127"/>
      <c r="D375" s="33"/>
      <c r="E375" s="118"/>
      <c r="F375" s="20"/>
      <c r="G375" s="24"/>
      <c r="H375" s="91"/>
      <c r="I375" s="90"/>
      <c r="J375" s="110"/>
      <c r="K375" s="25"/>
      <c r="L375" s="117" t="e">
        <f>'Discharge Information'!#REF!</f>
        <v>#REF!</v>
      </c>
    </row>
    <row r="376" spans="1:12" ht="45" customHeight="1" x14ac:dyDescent="0.25">
      <c r="A376" s="19">
        <f t="shared" si="5"/>
        <v>364</v>
      </c>
      <c r="B376" s="126"/>
      <c r="C376" s="127"/>
      <c r="D376" s="33"/>
      <c r="E376" s="118"/>
      <c r="F376" s="20"/>
      <c r="G376" s="24"/>
      <c r="H376" s="91"/>
      <c r="I376" s="90"/>
      <c r="J376" s="110"/>
      <c r="K376" s="25"/>
      <c r="L376" s="117" t="e">
        <f>'Discharge Information'!#REF!</f>
        <v>#REF!</v>
      </c>
    </row>
    <row r="377" spans="1:12" ht="45" customHeight="1" x14ac:dyDescent="0.25">
      <c r="A377" s="19">
        <f t="shared" si="5"/>
        <v>365</v>
      </c>
      <c r="B377" s="126"/>
      <c r="C377" s="127"/>
      <c r="D377" s="33"/>
      <c r="E377" s="118"/>
      <c r="F377" s="20"/>
      <c r="G377" s="24"/>
      <c r="H377" s="91"/>
      <c r="I377" s="90"/>
      <c r="J377" s="110"/>
      <c r="K377" s="25"/>
      <c r="L377" s="117" t="e">
        <f>'Discharge Information'!#REF!</f>
        <v>#REF!</v>
      </c>
    </row>
    <row r="378" spans="1:12" ht="45" customHeight="1" x14ac:dyDescent="0.25">
      <c r="A378" s="19">
        <f t="shared" si="5"/>
        <v>366</v>
      </c>
      <c r="B378" s="126"/>
      <c r="C378" s="127"/>
      <c r="D378" s="33"/>
      <c r="E378" s="118"/>
      <c r="F378" s="20"/>
      <c r="G378" s="24"/>
      <c r="H378" s="91"/>
      <c r="I378" s="90"/>
      <c r="J378" s="110"/>
      <c r="K378" s="25"/>
      <c r="L378" s="117" t="e">
        <f>'Discharge Information'!#REF!</f>
        <v>#REF!</v>
      </c>
    </row>
    <row r="379" spans="1:12" ht="45" customHeight="1" x14ac:dyDescent="0.25">
      <c r="A379" s="19">
        <f t="shared" si="5"/>
        <v>367</v>
      </c>
      <c r="B379" s="126"/>
      <c r="C379" s="127"/>
      <c r="D379" s="33"/>
      <c r="E379" s="118"/>
      <c r="F379" s="20"/>
      <c r="G379" s="24"/>
      <c r="H379" s="91"/>
      <c r="I379" s="90"/>
      <c r="J379" s="110"/>
      <c r="K379" s="25"/>
      <c r="L379" s="117" t="e">
        <f>'Discharge Information'!#REF!</f>
        <v>#REF!</v>
      </c>
    </row>
    <row r="380" spans="1:12" ht="45" customHeight="1" x14ac:dyDescent="0.25">
      <c r="A380" s="19">
        <f t="shared" si="5"/>
        <v>368</v>
      </c>
      <c r="B380" s="126"/>
      <c r="C380" s="127"/>
      <c r="D380" s="33"/>
      <c r="E380" s="118"/>
      <c r="F380" s="20"/>
      <c r="G380" s="24"/>
      <c r="H380" s="91"/>
      <c r="I380" s="90"/>
      <c r="J380" s="110"/>
      <c r="K380" s="25"/>
      <c r="L380" s="117" t="e">
        <f>'Discharge Information'!#REF!</f>
        <v>#REF!</v>
      </c>
    </row>
    <row r="381" spans="1:12" ht="45" customHeight="1" x14ac:dyDescent="0.25">
      <c r="A381" s="19">
        <f t="shared" si="5"/>
        <v>369</v>
      </c>
      <c r="B381" s="126"/>
      <c r="C381" s="127"/>
      <c r="D381" s="33"/>
      <c r="E381" s="118"/>
      <c r="F381" s="20"/>
      <c r="G381" s="24"/>
      <c r="H381" s="91"/>
      <c r="I381" s="90"/>
      <c r="J381" s="110"/>
      <c r="K381" s="25"/>
      <c r="L381" s="117" t="e">
        <f>'Discharge Information'!#REF!</f>
        <v>#REF!</v>
      </c>
    </row>
    <row r="382" spans="1:12" ht="45" customHeight="1" x14ac:dyDescent="0.25">
      <c r="A382" s="19">
        <f t="shared" si="5"/>
        <v>370</v>
      </c>
      <c r="B382" s="126"/>
      <c r="C382" s="127"/>
      <c r="D382" s="33"/>
      <c r="E382" s="118"/>
      <c r="F382" s="20"/>
      <c r="G382" s="24"/>
      <c r="H382" s="91"/>
      <c r="I382" s="90"/>
      <c r="J382" s="110"/>
      <c r="K382" s="25"/>
      <c r="L382" s="117" t="e">
        <f>'Discharge Information'!#REF!</f>
        <v>#REF!</v>
      </c>
    </row>
    <row r="383" spans="1:12" ht="45" customHeight="1" x14ac:dyDescent="0.25">
      <c r="A383" s="19">
        <f t="shared" si="5"/>
        <v>371</v>
      </c>
      <c r="B383" s="126"/>
      <c r="C383" s="127"/>
      <c r="D383" s="33"/>
      <c r="E383" s="118"/>
      <c r="F383" s="20"/>
      <c r="G383" s="24"/>
      <c r="H383" s="91"/>
      <c r="I383" s="90"/>
      <c r="J383" s="110"/>
      <c r="K383" s="25"/>
      <c r="L383" s="117" t="e">
        <f>'Discharge Information'!#REF!</f>
        <v>#REF!</v>
      </c>
    </row>
    <row r="384" spans="1:12" ht="45" customHeight="1" x14ac:dyDescent="0.25">
      <c r="A384" s="19">
        <f t="shared" si="5"/>
        <v>372</v>
      </c>
      <c r="B384" s="126"/>
      <c r="C384" s="127"/>
      <c r="D384" s="33"/>
      <c r="E384" s="118"/>
      <c r="F384" s="20"/>
      <c r="G384" s="24"/>
      <c r="H384" s="91"/>
      <c r="I384" s="90"/>
      <c r="J384" s="110"/>
      <c r="K384" s="25"/>
      <c r="L384" s="117" t="e">
        <f>'Discharge Information'!#REF!</f>
        <v>#REF!</v>
      </c>
    </row>
    <row r="385" spans="1:12" ht="45" customHeight="1" x14ac:dyDescent="0.25">
      <c r="A385" s="19">
        <f t="shared" si="5"/>
        <v>373</v>
      </c>
      <c r="B385" s="126"/>
      <c r="C385" s="127"/>
      <c r="D385" s="33"/>
      <c r="E385" s="118"/>
      <c r="F385" s="20"/>
      <c r="G385" s="24"/>
      <c r="H385" s="91"/>
      <c r="I385" s="90"/>
      <c r="J385" s="110"/>
      <c r="K385" s="25"/>
      <c r="L385" s="117" t="e">
        <f>'Discharge Information'!#REF!</f>
        <v>#REF!</v>
      </c>
    </row>
    <row r="386" spans="1:12" ht="45" customHeight="1" x14ac:dyDescent="0.25">
      <c r="A386" s="19">
        <f t="shared" si="5"/>
        <v>374</v>
      </c>
      <c r="B386" s="126"/>
      <c r="C386" s="127"/>
      <c r="D386" s="33"/>
      <c r="E386" s="118"/>
      <c r="F386" s="20"/>
      <c r="G386" s="24"/>
      <c r="H386" s="91"/>
      <c r="I386" s="90"/>
      <c r="J386" s="110"/>
      <c r="K386" s="25"/>
      <c r="L386" s="117" t="e">
        <f>'Discharge Information'!#REF!</f>
        <v>#REF!</v>
      </c>
    </row>
    <row r="387" spans="1:12" ht="45" customHeight="1" x14ac:dyDescent="0.25">
      <c r="A387" s="19">
        <f t="shared" si="5"/>
        <v>375</v>
      </c>
      <c r="B387" s="126"/>
      <c r="C387" s="127"/>
      <c r="D387" s="33"/>
      <c r="E387" s="118"/>
      <c r="F387" s="20"/>
      <c r="G387" s="24"/>
      <c r="H387" s="91"/>
      <c r="I387" s="90"/>
      <c r="J387" s="110"/>
      <c r="K387" s="25"/>
      <c r="L387" s="117" t="e">
        <f>'Discharge Information'!#REF!</f>
        <v>#REF!</v>
      </c>
    </row>
    <row r="388" spans="1:12" ht="45" customHeight="1" x14ac:dyDescent="0.25">
      <c r="A388" s="19">
        <f t="shared" si="5"/>
        <v>376</v>
      </c>
      <c r="B388" s="126"/>
      <c r="C388" s="127"/>
      <c r="D388" s="33"/>
      <c r="E388" s="118"/>
      <c r="F388" s="20"/>
      <c r="G388" s="24"/>
      <c r="H388" s="91"/>
      <c r="I388" s="90"/>
      <c r="J388" s="110"/>
      <c r="K388" s="25"/>
      <c r="L388" s="117" t="e">
        <f>'Discharge Information'!#REF!</f>
        <v>#REF!</v>
      </c>
    </row>
    <row r="389" spans="1:12" ht="45" customHeight="1" x14ac:dyDescent="0.25">
      <c r="A389" s="19">
        <f t="shared" si="5"/>
        <v>377</v>
      </c>
      <c r="B389" s="126"/>
      <c r="C389" s="127"/>
      <c r="D389" s="33"/>
      <c r="E389" s="118"/>
      <c r="F389" s="20"/>
      <c r="G389" s="24"/>
      <c r="H389" s="91"/>
      <c r="I389" s="90"/>
      <c r="J389" s="110"/>
      <c r="K389" s="25"/>
      <c r="L389" s="117" t="e">
        <f>'Discharge Information'!#REF!</f>
        <v>#REF!</v>
      </c>
    </row>
    <row r="390" spans="1:12" ht="45" customHeight="1" x14ac:dyDescent="0.25">
      <c r="A390" s="19">
        <f t="shared" si="5"/>
        <v>378</v>
      </c>
      <c r="B390" s="126"/>
      <c r="C390" s="127"/>
      <c r="D390" s="33"/>
      <c r="E390" s="118"/>
      <c r="F390" s="20"/>
      <c r="G390" s="24"/>
      <c r="H390" s="91"/>
      <c r="I390" s="90"/>
      <c r="J390" s="110"/>
      <c r="K390" s="25"/>
      <c r="L390" s="117" t="e">
        <f>'Discharge Information'!#REF!</f>
        <v>#REF!</v>
      </c>
    </row>
    <row r="391" spans="1:12" ht="45" customHeight="1" x14ac:dyDescent="0.25">
      <c r="A391" s="19">
        <f t="shared" si="5"/>
        <v>379</v>
      </c>
      <c r="B391" s="126"/>
      <c r="C391" s="127"/>
      <c r="D391" s="33"/>
      <c r="E391" s="118"/>
      <c r="F391" s="20"/>
      <c r="G391" s="24"/>
      <c r="H391" s="91"/>
      <c r="I391" s="90"/>
      <c r="J391" s="110"/>
      <c r="K391" s="25"/>
      <c r="L391" s="117" t="e">
        <f>'Discharge Information'!#REF!</f>
        <v>#REF!</v>
      </c>
    </row>
    <row r="392" spans="1:12" ht="45" customHeight="1" x14ac:dyDescent="0.25">
      <c r="A392" s="19">
        <f t="shared" si="5"/>
        <v>380</v>
      </c>
      <c r="B392" s="126"/>
      <c r="C392" s="127"/>
      <c r="D392" s="33"/>
      <c r="E392" s="118"/>
      <c r="F392" s="20"/>
      <c r="G392" s="24"/>
      <c r="H392" s="91"/>
      <c r="I392" s="90"/>
      <c r="J392" s="110"/>
      <c r="K392" s="25"/>
      <c r="L392" s="117" t="e">
        <f>'Discharge Information'!#REF!</f>
        <v>#REF!</v>
      </c>
    </row>
    <row r="393" spans="1:12" ht="45" customHeight="1" x14ac:dyDescent="0.25">
      <c r="A393" s="19">
        <f t="shared" si="5"/>
        <v>381</v>
      </c>
      <c r="B393" s="126"/>
      <c r="C393" s="127"/>
      <c r="D393" s="33"/>
      <c r="E393" s="118"/>
      <c r="F393" s="20"/>
      <c r="G393" s="24"/>
      <c r="H393" s="91"/>
      <c r="I393" s="90"/>
      <c r="J393" s="110"/>
      <c r="K393" s="25"/>
      <c r="L393" s="117" t="e">
        <f>'Discharge Information'!#REF!</f>
        <v>#REF!</v>
      </c>
    </row>
    <row r="394" spans="1:12" ht="45" customHeight="1" x14ac:dyDescent="0.25">
      <c r="A394" s="19">
        <f t="shared" si="5"/>
        <v>382</v>
      </c>
      <c r="B394" s="126"/>
      <c r="C394" s="127"/>
      <c r="D394" s="33"/>
      <c r="E394" s="118"/>
      <c r="F394" s="20"/>
      <c r="G394" s="24"/>
      <c r="H394" s="91"/>
      <c r="I394" s="90"/>
      <c r="J394" s="110"/>
      <c r="K394" s="25"/>
      <c r="L394" s="117" t="e">
        <f>'Discharge Information'!#REF!</f>
        <v>#REF!</v>
      </c>
    </row>
    <row r="395" spans="1:12" ht="45" customHeight="1" x14ac:dyDescent="0.25">
      <c r="A395" s="19">
        <f t="shared" si="5"/>
        <v>383</v>
      </c>
      <c r="B395" s="126"/>
      <c r="C395" s="127"/>
      <c r="D395" s="33"/>
      <c r="E395" s="118"/>
      <c r="F395" s="20"/>
      <c r="G395" s="24"/>
      <c r="H395" s="91"/>
      <c r="I395" s="90"/>
      <c r="J395" s="110"/>
      <c r="K395" s="25"/>
      <c r="L395" s="117" t="e">
        <f>'Discharge Information'!#REF!</f>
        <v>#REF!</v>
      </c>
    </row>
    <row r="396" spans="1:12" ht="45" customHeight="1" x14ac:dyDescent="0.25">
      <c r="A396" s="19">
        <f t="shared" si="5"/>
        <v>384</v>
      </c>
      <c r="B396" s="126"/>
      <c r="C396" s="127"/>
      <c r="D396" s="33"/>
      <c r="E396" s="118"/>
      <c r="F396" s="20"/>
      <c r="G396" s="24"/>
      <c r="H396" s="91"/>
      <c r="I396" s="90"/>
      <c r="J396" s="110"/>
      <c r="K396" s="25"/>
      <c r="L396" s="117" t="e">
        <f>'Discharge Information'!#REF!</f>
        <v>#REF!</v>
      </c>
    </row>
    <row r="397" spans="1:12" ht="45" customHeight="1" x14ac:dyDescent="0.25">
      <c r="A397" s="19">
        <f t="shared" si="5"/>
        <v>385</v>
      </c>
      <c r="B397" s="126"/>
      <c r="C397" s="127"/>
      <c r="D397" s="33"/>
      <c r="E397" s="118"/>
      <c r="F397" s="20"/>
      <c r="G397" s="24"/>
      <c r="H397" s="91"/>
      <c r="I397" s="90"/>
      <c r="J397" s="110"/>
      <c r="K397" s="25"/>
      <c r="L397" s="117" t="e">
        <f>'Discharge Information'!#REF!</f>
        <v>#REF!</v>
      </c>
    </row>
    <row r="398" spans="1:12" ht="45" customHeight="1" x14ac:dyDescent="0.25">
      <c r="A398" s="19">
        <f t="shared" ref="A398:A461" si="6">ROW(A386)</f>
        <v>386</v>
      </c>
      <c r="B398" s="126"/>
      <c r="C398" s="127"/>
      <c r="D398" s="33"/>
      <c r="E398" s="118"/>
      <c r="F398" s="20"/>
      <c r="G398" s="24"/>
      <c r="H398" s="91"/>
      <c r="I398" s="90"/>
      <c r="J398" s="110"/>
      <c r="K398" s="25"/>
      <c r="L398" s="117" t="e">
        <f>'Discharge Information'!#REF!</f>
        <v>#REF!</v>
      </c>
    </row>
    <row r="399" spans="1:12" ht="45" customHeight="1" x14ac:dyDescent="0.25">
      <c r="A399" s="19">
        <f t="shared" si="6"/>
        <v>387</v>
      </c>
      <c r="B399" s="126"/>
      <c r="C399" s="127"/>
      <c r="D399" s="33"/>
      <c r="E399" s="118"/>
      <c r="F399" s="20"/>
      <c r="G399" s="24"/>
      <c r="H399" s="91"/>
      <c r="I399" s="90"/>
      <c r="J399" s="110"/>
      <c r="K399" s="25"/>
      <c r="L399" s="117" t="e">
        <f>'Discharge Information'!#REF!</f>
        <v>#REF!</v>
      </c>
    </row>
    <row r="400" spans="1:12" ht="45" customHeight="1" x14ac:dyDescent="0.25">
      <c r="A400" s="19">
        <f t="shared" si="6"/>
        <v>388</v>
      </c>
      <c r="B400" s="126"/>
      <c r="C400" s="127"/>
      <c r="D400" s="33"/>
      <c r="E400" s="118"/>
      <c r="F400" s="20"/>
      <c r="G400" s="24"/>
      <c r="H400" s="91"/>
      <c r="I400" s="90"/>
      <c r="J400" s="110"/>
      <c r="K400" s="25"/>
      <c r="L400" s="117" t="e">
        <f>'Discharge Information'!#REF!</f>
        <v>#REF!</v>
      </c>
    </row>
    <row r="401" spans="1:12" ht="45" customHeight="1" x14ac:dyDescent="0.25">
      <c r="A401" s="19">
        <f t="shared" si="6"/>
        <v>389</v>
      </c>
      <c r="B401" s="126"/>
      <c r="C401" s="127"/>
      <c r="D401" s="33"/>
      <c r="E401" s="118"/>
      <c r="F401" s="20"/>
      <c r="G401" s="24"/>
      <c r="H401" s="91"/>
      <c r="I401" s="90"/>
      <c r="J401" s="110"/>
      <c r="K401" s="25"/>
      <c r="L401" s="117" t="e">
        <f>'Discharge Information'!#REF!</f>
        <v>#REF!</v>
      </c>
    </row>
    <row r="402" spans="1:12" ht="45" customHeight="1" x14ac:dyDescent="0.25">
      <c r="A402" s="19">
        <f t="shared" si="6"/>
        <v>390</v>
      </c>
      <c r="B402" s="126"/>
      <c r="C402" s="127"/>
      <c r="D402" s="33"/>
      <c r="E402" s="118"/>
      <c r="F402" s="20"/>
      <c r="G402" s="24"/>
      <c r="H402" s="91"/>
      <c r="I402" s="90"/>
      <c r="J402" s="110"/>
      <c r="K402" s="25"/>
      <c r="L402" s="117" t="e">
        <f>'Discharge Information'!#REF!</f>
        <v>#REF!</v>
      </c>
    </row>
    <row r="403" spans="1:12" ht="45" customHeight="1" x14ac:dyDescent="0.25">
      <c r="A403" s="19">
        <f t="shared" si="6"/>
        <v>391</v>
      </c>
      <c r="B403" s="126"/>
      <c r="C403" s="127"/>
      <c r="D403" s="33"/>
      <c r="E403" s="118"/>
      <c r="F403" s="20"/>
      <c r="G403" s="24"/>
      <c r="H403" s="91"/>
      <c r="I403" s="90"/>
      <c r="J403" s="110"/>
      <c r="K403" s="25"/>
      <c r="L403" s="117" t="e">
        <f>'Discharge Information'!#REF!</f>
        <v>#REF!</v>
      </c>
    </row>
    <row r="404" spans="1:12" ht="45" customHeight="1" x14ac:dyDescent="0.25">
      <c r="A404" s="19">
        <f t="shared" si="6"/>
        <v>392</v>
      </c>
      <c r="B404" s="126"/>
      <c r="C404" s="127"/>
      <c r="D404" s="33"/>
      <c r="E404" s="118"/>
      <c r="F404" s="20"/>
      <c r="G404" s="24"/>
      <c r="H404" s="91"/>
      <c r="I404" s="90"/>
      <c r="J404" s="110"/>
      <c r="K404" s="25"/>
      <c r="L404" s="117" t="e">
        <f>'Discharge Information'!#REF!</f>
        <v>#REF!</v>
      </c>
    </row>
    <row r="405" spans="1:12" ht="45" customHeight="1" x14ac:dyDescent="0.25">
      <c r="A405" s="19">
        <f t="shared" si="6"/>
        <v>393</v>
      </c>
      <c r="B405" s="126"/>
      <c r="C405" s="127"/>
      <c r="D405" s="33"/>
      <c r="E405" s="118"/>
      <c r="F405" s="20"/>
      <c r="G405" s="24"/>
      <c r="H405" s="91"/>
      <c r="I405" s="90"/>
      <c r="J405" s="110"/>
      <c r="K405" s="25"/>
      <c r="L405" s="117" t="e">
        <f>'Discharge Information'!#REF!</f>
        <v>#REF!</v>
      </c>
    </row>
    <row r="406" spans="1:12" ht="45" customHeight="1" x14ac:dyDescent="0.25">
      <c r="A406" s="19">
        <f t="shared" si="6"/>
        <v>394</v>
      </c>
      <c r="B406" s="126"/>
      <c r="C406" s="127"/>
      <c r="D406" s="33"/>
      <c r="E406" s="118"/>
      <c r="F406" s="20"/>
      <c r="G406" s="24"/>
      <c r="H406" s="91"/>
      <c r="I406" s="90"/>
      <c r="J406" s="110"/>
      <c r="K406" s="25"/>
      <c r="L406" s="117" t="e">
        <f>'Discharge Information'!#REF!</f>
        <v>#REF!</v>
      </c>
    </row>
    <row r="407" spans="1:12" ht="45" customHeight="1" x14ac:dyDescent="0.25">
      <c r="A407" s="19">
        <f t="shared" si="6"/>
        <v>395</v>
      </c>
      <c r="B407" s="126"/>
      <c r="C407" s="127"/>
      <c r="D407" s="33"/>
      <c r="E407" s="118"/>
      <c r="F407" s="20"/>
      <c r="G407" s="24"/>
      <c r="H407" s="91"/>
      <c r="I407" s="90"/>
      <c r="J407" s="110"/>
      <c r="K407" s="25"/>
      <c r="L407" s="117" t="e">
        <f>'Discharge Information'!#REF!</f>
        <v>#REF!</v>
      </c>
    </row>
    <row r="408" spans="1:12" ht="45" customHeight="1" x14ac:dyDescent="0.25">
      <c r="A408" s="19">
        <f t="shared" si="6"/>
        <v>396</v>
      </c>
      <c r="B408" s="126"/>
      <c r="C408" s="127"/>
      <c r="D408" s="33"/>
      <c r="E408" s="118"/>
      <c r="F408" s="20"/>
      <c r="G408" s="24"/>
      <c r="H408" s="91"/>
      <c r="I408" s="90"/>
      <c r="J408" s="110"/>
      <c r="K408" s="25"/>
      <c r="L408" s="117" t="e">
        <f>'Discharge Information'!#REF!</f>
        <v>#REF!</v>
      </c>
    </row>
    <row r="409" spans="1:12" ht="45" customHeight="1" x14ac:dyDescent="0.25">
      <c r="A409" s="19">
        <f t="shared" si="6"/>
        <v>397</v>
      </c>
      <c r="B409" s="126"/>
      <c r="C409" s="127"/>
      <c r="D409" s="33"/>
      <c r="E409" s="118"/>
      <c r="F409" s="20"/>
      <c r="G409" s="24"/>
      <c r="H409" s="91"/>
      <c r="I409" s="90"/>
      <c r="J409" s="110"/>
      <c r="K409" s="25"/>
      <c r="L409" s="117" t="e">
        <f>'Discharge Information'!#REF!</f>
        <v>#REF!</v>
      </c>
    </row>
    <row r="410" spans="1:12" ht="45" customHeight="1" x14ac:dyDescent="0.25">
      <c r="A410" s="19">
        <f t="shared" si="6"/>
        <v>398</v>
      </c>
      <c r="B410" s="126"/>
      <c r="C410" s="127"/>
      <c r="D410" s="33"/>
      <c r="E410" s="118"/>
      <c r="F410" s="20"/>
      <c r="G410" s="24"/>
      <c r="H410" s="91"/>
      <c r="I410" s="90"/>
      <c r="J410" s="110"/>
      <c r="K410" s="25"/>
      <c r="L410" s="117" t="e">
        <f>'Discharge Information'!#REF!</f>
        <v>#REF!</v>
      </c>
    </row>
    <row r="411" spans="1:12" ht="45" customHeight="1" x14ac:dyDescent="0.25">
      <c r="A411" s="19">
        <f t="shared" si="6"/>
        <v>399</v>
      </c>
      <c r="B411" s="126"/>
      <c r="C411" s="127"/>
      <c r="D411" s="33"/>
      <c r="E411" s="118"/>
      <c r="F411" s="20"/>
      <c r="G411" s="24"/>
      <c r="H411" s="91"/>
      <c r="I411" s="90"/>
      <c r="J411" s="110"/>
      <c r="K411" s="25"/>
      <c r="L411" s="117" t="e">
        <f>'Discharge Information'!#REF!</f>
        <v>#REF!</v>
      </c>
    </row>
    <row r="412" spans="1:12" ht="45" customHeight="1" x14ac:dyDescent="0.25">
      <c r="A412" s="19">
        <f t="shared" si="6"/>
        <v>400</v>
      </c>
      <c r="B412" s="126"/>
      <c r="C412" s="127"/>
      <c r="D412" s="33"/>
      <c r="E412" s="118"/>
      <c r="F412" s="20"/>
      <c r="G412" s="24"/>
      <c r="H412" s="91"/>
      <c r="I412" s="90"/>
      <c r="J412" s="110"/>
      <c r="K412" s="25"/>
      <c r="L412" s="117" t="e">
        <f>'Discharge Information'!#REF!</f>
        <v>#REF!</v>
      </c>
    </row>
    <row r="413" spans="1:12" ht="45" customHeight="1" x14ac:dyDescent="0.25">
      <c r="A413" s="19">
        <f t="shared" si="6"/>
        <v>401</v>
      </c>
      <c r="B413" s="126"/>
      <c r="C413" s="127"/>
      <c r="D413" s="33"/>
      <c r="E413" s="118"/>
      <c r="F413" s="20"/>
      <c r="G413" s="24"/>
      <c r="H413" s="91"/>
      <c r="I413" s="90"/>
      <c r="J413" s="110"/>
      <c r="K413" s="25"/>
      <c r="L413" s="117" t="e">
        <f>'Discharge Information'!#REF!</f>
        <v>#REF!</v>
      </c>
    </row>
    <row r="414" spans="1:12" ht="45" customHeight="1" x14ac:dyDescent="0.25">
      <c r="A414" s="19">
        <f t="shared" si="6"/>
        <v>402</v>
      </c>
      <c r="B414" s="126"/>
      <c r="C414" s="127"/>
      <c r="D414" s="33"/>
      <c r="E414" s="118"/>
      <c r="F414" s="20"/>
      <c r="G414" s="24"/>
      <c r="H414" s="91"/>
      <c r="I414" s="90"/>
      <c r="J414" s="110"/>
      <c r="K414" s="25"/>
      <c r="L414" s="117" t="e">
        <f>'Discharge Information'!#REF!</f>
        <v>#REF!</v>
      </c>
    </row>
    <row r="415" spans="1:12" ht="45" customHeight="1" x14ac:dyDescent="0.25">
      <c r="A415" s="19">
        <f t="shared" si="6"/>
        <v>403</v>
      </c>
      <c r="B415" s="126"/>
      <c r="C415" s="127"/>
      <c r="D415" s="33"/>
      <c r="E415" s="118"/>
      <c r="F415" s="20"/>
      <c r="G415" s="24"/>
      <c r="H415" s="91"/>
      <c r="I415" s="90"/>
      <c r="J415" s="110"/>
      <c r="K415" s="25"/>
      <c r="L415" s="117" t="e">
        <f>'Discharge Information'!#REF!</f>
        <v>#REF!</v>
      </c>
    </row>
    <row r="416" spans="1:12" ht="45" customHeight="1" x14ac:dyDescent="0.25">
      <c r="A416" s="19">
        <f t="shared" si="6"/>
        <v>404</v>
      </c>
      <c r="B416" s="126"/>
      <c r="C416" s="127"/>
      <c r="D416" s="33"/>
      <c r="E416" s="118"/>
      <c r="F416" s="20"/>
      <c r="G416" s="24"/>
      <c r="H416" s="91"/>
      <c r="I416" s="90"/>
      <c r="J416" s="110"/>
      <c r="K416" s="25"/>
      <c r="L416" s="117" t="e">
        <f>'Discharge Information'!#REF!</f>
        <v>#REF!</v>
      </c>
    </row>
    <row r="417" spans="1:12" ht="45" customHeight="1" x14ac:dyDescent="0.25">
      <c r="A417" s="19">
        <f t="shared" si="6"/>
        <v>405</v>
      </c>
      <c r="B417" s="126"/>
      <c r="C417" s="127"/>
      <c r="D417" s="33"/>
      <c r="E417" s="118"/>
      <c r="F417" s="20"/>
      <c r="G417" s="24"/>
      <c r="H417" s="91"/>
      <c r="I417" s="90"/>
      <c r="J417" s="110"/>
      <c r="K417" s="25"/>
      <c r="L417" s="117" t="e">
        <f>'Discharge Information'!#REF!</f>
        <v>#REF!</v>
      </c>
    </row>
    <row r="418" spans="1:12" ht="45" customHeight="1" x14ac:dyDescent="0.25">
      <c r="A418" s="19">
        <f t="shared" si="6"/>
        <v>406</v>
      </c>
      <c r="B418" s="126"/>
      <c r="C418" s="127"/>
      <c r="D418" s="33"/>
      <c r="E418" s="118"/>
      <c r="F418" s="20"/>
      <c r="G418" s="24"/>
      <c r="H418" s="91"/>
      <c r="I418" s="90"/>
      <c r="J418" s="110"/>
      <c r="K418" s="25"/>
      <c r="L418" s="117" t="e">
        <f>'Discharge Information'!#REF!</f>
        <v>#REF!</v>
      </c>
    </row>
    <row r="419" spans="1:12" ht="45" customHeight="1" x14ac:dyDescent="0.25">
      <c r="A419" s="19">
        <f t="shared" si="6"/>
        <v>407</v>
      </c>
      <c r="B419" s="126"/>
      <c r="C419" s="127"/>
      <c r="D419" s="33"/>
      <c r="E419" s="118"/>
      <c r="F419" s="20"/>
      <c r="G419" s="24"/>
      <c r="H419" s="91"/>
      <c r="I419" s="90"/>
      <c r="J419" s="110"/>
      <c r="K419" s="25"/>
      <c r="L419" s="117" t="e">
        <f>'Discharge Information'!#REF!</f>
        <v>#REF!</v>
      </c>
    </row>
    <row r="420" spans="1:12" ht="45" customHeight="1" x14ac:dyDescent="0.25">
      <c r="A420" s="19">
        <f t="shared" si="6"/>
        <v>408</v>
      </c>
      <c r="B420" s="126"/>
      <c r="C420" s="127"/>
      <c r="D420" s="33"/>
      <c r="E420" s="118"/>
      <c r="F420" s="20"/>
      <c r="G420" s="24"/>
      <c r="H420" s="91"/>
      <c r="I420" s="90"/>
      <c r="J420" s="110"/>
      <c r="K420" s="25"/>
      <c r="L420" s="117" t="e">
        <f>'Discharge Information'!#REF!</f>
        <v>#REF!</v>
      </c>
    </row>
    <row r="421" spans="1:12" ht="45" customHeight="1" x14ac:dyDescent="0.25">
      <c r="A421" s="19">
        <f t="shared" si="6"/>
        <v>409</v>
      </c>
      <c r="B421" s="126"/>
      <c r="C421" s="127"/>
      <c r="D421" s="33"/>
      <c r="E421" s="118"/>
      <c r="F421" s="20"/>
      <c r="G421" s="24"/>
      <c r="H421" s="91"/>
      <c r="I421" s="90"/>
      <c r="J421" s="110"/>
      <c r="K421" s="25"/>
      <c r="L421" s="117" t="e">
        <f>'Discharge Information'!#REF!</f>
        <v>#REF!</v>
      </c>
    </row>
    <row r="422" spans="1:12" ht="45" customHeight="1" x14ac:dyDescent="0.25">
      <c r="A422" s="19">
        <f t="shared" si="6"/>
        <v>410</v>
      </c>
      <c r="B422" s="126"/>
      <c r="C422" s="127"/>
      <c r="D422" s="33"/>
      <c r="E422" s="118"/>
      <c r="F422" s="20"/>
      <c r="G422" s="24"/>
      <c r="H422" s="91"/>
      <c r="I422" s="90"/>
      <c r="J422" s="110"/>
      <c r="K422" s="25"/>
      <c r="L422" s="117" t="e">
        <f>'Discharge Information'!#REF!</f>
        <v>#REF!</v>
      </c>
    </row>
    <row r="423" spans="1:12" ht="45" customHeight="1" x14ac:dyDescent="0.25">
      <c r="A423" s="19">
        <f t="shared" si="6"/>
        <v>411</v>
      </c>
      <c r="B423" s="126"/>
      <c r="C423" s="127"/>
      <c r="D423" s="33"/>
      <c r="E423" s="118"/>
      <c r="F423" s="20"/>
      <c r="G423" s="24"/>
      <c r="H423" s="91"/>
      <c r="I423" s="90"/>
      <c r="J423" s="110"/>
      <c r="K423" s="25"/>
      <c r="L423" s="117" t="e">
        <f>'Discharge Information'!#REF!</f>
        <v>#REF!</v>
      </c>
    </row>
    <row r="424" spans="1:12" ht="45" customHeight="1" x14ac:dyDescent="0.25">
      <c r="A424" s="19">
        <f t="shared" si="6"/>
        <v>412</v>
      </c>
      <c r="B424" s="126"/>
      <c r="C424" s="127"/>
      <c r="D424" s="33"/>
      <c r="E424" s="118"/>
      <c r="F424" s="20"/>
      <c r="G424" s="24"/>
      <c r="H424" s="91"/>
      <c r="I424" s="90"/>
      <c r="J424" s="110"/>
      <c r="K424" s="25"/>
      <c r="L424" s="117" t="e">
        <f>'Discharge Information'!#REF!</f>
        <v>#REF!</v>
      </c>
    </row>
    <row r="425" spans="1:12" ht="45" customHeight="1" x14ac:dyDescent="0.25">
      <c r="A425" s="19">
        <f t="shared" si="6"/>
        <v>413</v>
      </c>
      <c r="B425" s="126"/>
      <c r="C425" s="127"/>
      <c r="D425" s="33"/>
      <c r="E425" s="118"/>
      <c r="F425" s="20"/>
      <c r="G425" s="24"/>
      <c r="H425" s="91"/>
      <c r="I425" s="90"/>
      <c r="J425" s="110"/>
      <c r="K425" s="25"/>
      <c r="L425" s="117" t="e">
        <f>'Discharge Information'!#REF!</f>
        <v>#REF!</v>
      </c>
    </row>
    <row r="426" spans="1:12" ht="45" customHeight="1" x14ac:dyDescent="0.25">
      <c r="A426" s="19">
        <f t="shared" si="6"/>
        <v>414</v>
      </c>
      <c r="B426" s="126"/>
      <c r="C426" s="127"/>
      <c r="D426" s="33"/>
      <c r="E426" s="118"/>
      <c r="F426" s="20"/>
      <c r="G426" s="24"/>
      <c r="H426" s="91"/>
      <c r="I426" s="90"/>
      <c r="J426" s="110"/>
      <c r="K426" s="25"/>
      <c r="L426" s="117" t="e">
        <f>'Discharge Information'!#REF!</f>
        <v>#REF!</v>
      </c>
    </row>
    <row r="427" spans="1:12" ht="45" customHeight="1" x14ac:dyDescent="0.25">
      <c r="A427" s="19">
        <f t="shared" si="6"/>
        <v>415</v>
      </c>
      <c r="B427" s="126"/>
      <c r="C427" s="127"/>
      <c r="D427" s="33"/>
      <c r="E427" s="118"/>
      <c r="F427" s="20"/>
      <c r="G427" s="24"/>
      <c r="H427" s="91"/>
      <c r="I427" s="90"/>
      <c r="J427" s="110"/>
      <c r="K427" s="25"/>
      <c r="L427" s="117" t="e">
        <f>'Discharge Information'!#REF!</f>
        <v>#REF!</v>
      </c>
    </row>
    <row r="428" spans="1:12" ht="45" customHeight="1" x14ac:dyDescent="0.25">
      <c r="A428" s="19">
        <f t="shared" si="6"/>
        <v>416</v>
      </c>
      <c r="B428" s="126"/>
      <c r="C428" s="127"/>
      <c r="D428" s="33"/>
      <c r="E428" s="118"/>
      <c r="F428" s="20"/>
      <c r="G428" s="24"/>
      <c r="H428" s="91"/>
      <c r="I428" s="90"/>
      <c r="J428" s="110"/>
      <c r="K428" s="25"/>
      <c r="L428" s="117" t="e">
        <f>'Discharge Information'!#REF!</f>
        <v>#REF!</v>
      </c>
    </row>
    <row r="429" spans="1:12" ht="45" customHeight="1" x14ac:dyDescent="0.25">
      <c r="A429" s="19">
        <f t="shared" si="6"/>
        <v>417</v>
      </c>
      <c r="B429" s="126"/>
      <c r="C429" s="127"/>
      <c r="D429" s="33"/>
      <c r="E429" s="118"/>
      <c r="F429" s="20"/>
      <c r="G429" s="24"/>
      <c r="H429" s="91"/>
      <c r="I429" s="90"/>
      <c r="J429" s="110"/>
      <c r="K429" s="25"/>
      <c r="L429" s="117" t="e">
        <f>'Discharge Information'!#REF!</f>
        <v>#REF!</v>
      </c>
    </row>
    <row r="430" spans="1:12" ht="45" customHeight="1" x14ac:dyDescent="0.25">
      <c r="A430" s="19">
        <f t="shared" si="6"/>
        <v>418</v>
      </c>
      <c r="B430" s="126"/>
      <c r="C430" s="127"/>
      <c r="D430" s="33"/>
      <c r="E430" s="118"/>
      <c r="F430" s="20"/>
      <c r="G430" s="24"/>
      <c r="H430" s="91"/>
      <c r="I430" s="90"/>
      <c r="J430" s="110"/>
      <c r="K430" s="25"/>
      <c r="L430" s="117" t="e">
        <f>'Discharge Information'!#REF!</f>
        <v>#REF!</v>
      </c>
    </row>
    <row r="431" spans="1:12" ht="45" customHeight="1" x14ac:dyDescent="0.25">
      <c r="A431" s="19">
        <f t="shared" si="6"/>
        <v>419</v>
      </c>
      <c r="B431" s="126"/>
      <c r="C431" s="127"/>
      <c r="D431" s="33"/>
      <c r="E431" s="118"/>
      <c r="F431" s="20"/>
      <c r="G431" s="24"/>
      <c r="H431" s="91"/>
      <c r="I431" s="90"/>
      <c r="J431" s="110"/>
      <c r="K431" s="25"/>
      <c r="L431" s="117" t="e">
        <f>'Discharge Information'!#REF!</f>
        <v>#REF!</v>
      </c>
    </row>
    <row r="432" spans="1:12" ht="45" customHeight="1" x14ac:dyDescent="0.25">
      <c r="A432" s="19">
        <f t="shared" si="6"/>
        <v>420</v>
      </c>
      <c r="B432" s="126"/>
      <c r="C432" s="127"/>
      <c r="D432" s="33"/>
      <c r="E432" s="118"/>
      <c r="F432" s="20"/>
      <c r="G432" s="24"/>
      <c r="H432" s="91"/>
      <c r="I432" s="90"/>
      <c r="J432" s="110"/>
      <c r="K432" s="25"/>
      <c r="L432" s="117" t="e">
        <f>'Discharge Information'!#REF!</f>
        <v>#REF!</v>
      </c>
    </row>
    <row r="433" spans="1:12" ht="45" customHeight="1" x14ac:dyDescent="0.25">
      <c r="A433" s="19">
        <f t="shared" si="6"/>
        <v>421</v>
      </c>
      <c r="B433" s="126"/>
      <c r="C433" s="127"/>
      <c r="D433" s="33"/>
      <c r="E433" s="118"/>
      <c r="F433" s="20"/>
      <c r="G433" s="24"/>
      <c r="H433" s="91"/>
      <c r="I433" s="90"/>
      <c r="J433" s="110"/>
      <c r="K433" s="25"/>
      <c r="L433" s="117" t="e">
        <f>'Discharge Information'!#REF!</f>
        <v>#REF!</v>
      </c>
    </row>
    <row r="434" spans="1:12" ht="45" customHeight="1" x14ac:dyDescent="0.25">
      <c r="A434" s="19">
        <f t="shared" si="6"/>
        <v>422</v>
      </c>
      <c r="B434" s="126"/>
      <c r="C434" s="127"/>
      <c r="D434" s="33"/>
      <c r="E434" s="118"/>
      <c r="F434" s="20"/>
      <c r="G434" s="24"/>
      <c r="H434" s="91"/>
      <c r="I434" s="90"/>
      <c r="J434" s="110"/>
      <c r="K434" s="25"/>
      <c r="L434" s="117" t="e">
        <f>'Discharge Information'!#REF!</f>
        <v>#REF!</v>
      </c>
    </row>
    <row r="435" spans="1:12" ht="45" customHeight="1" x14ac:dyDescent="0.25">
      <c r="A435" s="19">
        <f t="shared" si="6"/>
        <v>423</v>
      </c>
      <c r="B435" s="126"/>
      <c r="C435" s="127"/>
      <c r="D435" s="33"/>
      <c r="E435" s="118"/>
      <c r="F435" s="20"/>
      <c r="G435" s="24"/>
      <c r="H435" s="91"/>
      <c r="I435" s="90"/>
      <c r="J435" s="110"/>
      <c r="K435" s="25"/>
      <c r="L435" s="117" t="e">
        <f>'Discharge Information'!#REF!</f>
        <v>#REF!</v>
      </c>
    </row>
    <row r="436" spans="1:12" ht="45" customHeight="1" x14ac:dyDescent="0.25">
      <c r="A436" s="19">
        <f t="shared" si="6"/>
        <v>424</v>
      </c>
      <c r="B436" s="126"/>
      <c r="C436" s="127"/>
      <c r="D436" s="33"/>
      <c r="E436" s="118"/>
      <c r="F436" s="20"/>
      <c r="G436" s="24"/>
      <c r="H436" s="91"/>
      <c r="I436" s="90"/>
      <c r="J436" s="110"/>
      <c r="K436" s="25"/>
      <c r="L436" s="117" t="e">
        <f>'Discharge Information'!#REF!</f>
        <v>#REF!</v>
      </c>
    </row>
    <row r="437" spans="1:12" ht="45" customHeight="1" x14ac:dyDescent="0.25">
      <c r="A437" s="19">
        <f t="shared" si="6"/>
        <v>425</v>
      </c>
      <c r="B437" s="126"/>
      <c r="C437" s="127"/>
      <c r="D437" s="33"/>
      <c r="E437" s="118"/>
      <c r="F437" s="20"/>
      <c r="G437" s="24"/>
      <c r="H437" s="91"/>
      <c r="I437" s="90"/>
      <c r="J437" s="110"/>
      <c r="K437" s="25"/>
      <c r="L437" s="117" t="e">
        <f>'Discharge Information'!#REF!</f>
        <v>#REF!</v>
      </c>
    </row>
    <row r="438" spans="1:12" ht="45" customHeight="1" x14ac:dyDescent="0.25">
      <c r="A438" s="19">
        <f t="shared" si="6"/>
        <v>426</v>
      </c>
      <c r="B438" s="126"/>
      <c r="C438" s="127"/>
      <c r="D438" s="33"/>
      <c r="E438" s="118"/>
      <c r="F438" s="20"/>
      <c r="G438" s="24"/>
      <c r="H438" s="91"/>
      <c r="I438" s="90"/>
      <c r="J438" s="110"/>
      <c r="K438" s="25"/>
      <c r="L438" s="117" t="e">
        <f>'Discharge Information'!#REF!</f>
        <v>#REF!</v>
      </c>
    </row>
    <row r="439" spans="1:12" ht="45" customHeight="1" x14ac:dyDescent="0.25">
      <c r="A439" s="19">
        <f t="shared" si="6"/>
        <v>427</v>
      </c>
      <c r="B439" s="126"/>
      <c r="C439" s="127"/>
      <c r="D439" s="33"/>
      <c r="E439" s="118"/>
      <c r="F439" s="20"/>
      <c r="G439" s="24"/>
      <c r="H439" s="91"/>
      <c r="I439" s="90"/>
      <c r="J439" s="110"/>
      <c r="K439" s="25"/>
      <c r="L439" s="117" t="e">
        <f>'Discharge Information'!#REF!</f>
        <v>#REF!</v>
      </c>
    </row>
    <row r="440" spans="1:12" ht="45" customHeight="1" x14ac:dyDescent="0.25">
      <c r="A440" s="19">
        <f t="shared" si="6"/>
        <v>428</v>
      </c>
      <c r="B440" s="126"/>
      <c r="C440" s="127"/>
      <c r="D440" s="33"/>
      <c r="E440" s="118"/>
      <c r="F440" s="20"/>
      <c r="G440" s="24"/>
      <c r="H440" s="91"/>
      <c r="I440" s="90"/>
      <c r="J440" s="110"/>
      <c r="K440" s="25"/>
      <c r="L440" s="117" t="e">
        <f>'Discharge Information'!#REF!</f>
        <v>#REF!</v>
      </c>
    </row>
    <row r="441" spans="1:12" ht="45" customHeight="1" x14ac:dyDescent="0.25">
      <c r="A441" s="19">
        <f t="shared" si="6"/>
        <v>429</v>
      </c>
      <c r="B441" s="126"/>
      <c r="C441" s="127"/>
      <c r="D441" s="33"/>
      <c r="E441" s="118"/>
      <c r="F441" s="20"/>
      <c r="G441" s="24"/>
      <c r="H441" s="91"/>
      <c r="I441" s="90"/>
      <c r="J441" s="110"/>
      <c r="K441" s="25"/>
      <c r="L441" s="117" t="e">
        <f>'Discharge Information'!#REF!</f>
        <v>#REF!</v>
      </c>
    </row>
    <row r="442" spans="1:12" ht="45" customHeight="1" x14ac:dyDescent="0.25">
      <c r="A442" s="19">
        <f t="shared" si="6"/>
        <v>430</v>
      </c>
      <c r="B442" s="126"/>
      <c r="C442" s="127"/>
      <c r="D442" s="33"/>
      <c r="E442" s="118"/>
      <c r="F442" s="20"/>
      <c r="G442" s="24"/>
      <c r="H442" s="91"/>
      <c r="I442" s="90"/>
      <c r="J442" s="110"/>
      <c r="K442" s="25"/>
      <c r="L442" s="117" t="e">
        <f>'Discharge Information'!#REF!</f>
        <v>#REF!</v>
      </c>
    </row>
    <row r="443" spans="1:12" ht="45" customHeight="1" x14ac:dyDescent="0.25">
      <c r="A443" s="19">
        <f t="shared" si="6"/>
        <v>431</v>
      </c>
      <c r="B443" s="126"/>
      <c r="C443" s="127"/>
      <c r="D443" s="33"/>
      <c r="E443" s="118"/>
      <c r="F443" s="20"/>
      <c r="G443" s="24"/>
      <c r="H443" s="91"/>
      <c r="I443" s="90"/>
      <c r="J443" s="110"/>
      <c r="K443" s="25"/>
      <c r="L443" s="117" t="e">
        <f>'Discharge Information'!#REF!</f>
        <v>#REF!</v>
      </c>
    </row>
    <row r="444" spans="1:12" ht="45" customHeight="1" x14ac:dyDescent="0.25">
      <c r="A444" s="19">
        <f t="shared" si="6"/>
        <v>432</v>
      </c>
      <c r="B444" s="126"/>
      <c r="C444" s="127"/>
      <c r="D444" s="33"/>
      <c r="E444" s="118"/>
      <c r="F444" s="20"/>
      <c r="G444" s="24"/>
      <c r="H444" s="91"/>
      <c r="I444" s="90"/>
      <c r="J444" s="110"/>
      <c r="K444" s="25"/>
      <c r="L444" s="117" t="e">
        <f>'Discharge Information'!#REF!</f>
        <v>#REF!</v>
      </c>
    </row>
    <row r="445" spans="1:12" ht="45" customHeight="1" x14ac:dyDescent="0.25">
      <c r="A445" s="19">
        <f t="shared" si="6"/>
        <v>433</v>
      </c>
      <c r="B445" s="126"/>
      <c r="C445" s="127"/>
      <c r="D445" s="33"/>
      <c r="E445" s="118"/>
      <c r="F445" s="20"/>
      <c r="G445" s="24"/>
      <c r="H445" s="91"/>
      <c r="I445" s="90"/>
      <c r="J445" s="110"/>
      <c r="K445" s="25"/>
      <c r="L445" s="117" t="e">
        <f>'Discharge Information'!#REF!</f>
        <v>#REF!</v>
      </c>
    </row>
    <row r="446" spans="1:12" ht="45" customHeight="1" x14ac:dyDescent="0.25">
      <c r="A446" s="19">
        <f t="shared" si="6"/>
        <v>434</v>
      </c>
      <c r="B446" s="126"/>
      <c r="C446" s="127"/>
      <c r="D446" s="33"/>
      <c r="E446" s="118"/>
      <c r="F446" s="20"/>
      <c r="G446" s="24"/>
      <c r="H446" s="91"/>
      <c r="I446" s="90"/>
      <c r="J446" s="110"/>
      <c r="K446" s="25"/>
      <c r="L446" s="117" t="e">
        <f>'Discharge Information'!#REF!</f>
        <v>#REF!</v>
      </c>
    </row>
    <row r="447" spans="1:12" ht="45" customHeight="1" x14ac:dyDescent="0.25">
      <c r="A447" s="19">
        <f t="shared" si="6"/>
        <v>435</v>
      </c>
      <c r="B447" s="126"/>
      <c r="C447" s="127"/>
      <c r="D447" s="33"/>
      <c r="E447" s="118"/>
      <c r="F447" s="20"/>
      <c r="G447" s="24"/>
      <c r="H447" s="91"/>
      <c r="I447" s="90"/>
      <c r="J447" s="110"/>
      <c r="K447" s="25"/>
      <c r="L447" s="117" t="e">
        <f>'Discharge Information'!#REF!</f>
        <v>#REF!</v>
      </c>
    </row>
    <row r="448" spans="1:12" ht="45" customHeight="1" x14ac:dyDescent="0.25">
      <c r="A448" s="19">
        <f t="shared" si="6"/>
        <v>436</v>
      </c>
      <c r="B448" s="126"/>
      <c r="C448" s="127"/>
      <c r="D448" s="33"/>
      <c r="E448" s="118"/>
      <c r="F448" s="20"/>
      <c r="G448" s="24"/>
      <c r="H448" s="91"/>
      <c r="I448" s="90"/>
      <c r="J448" s="110"/>
      <c r="K448" s="25"/>
      <c r="L448" s="117" t="e">
        <f>'Discharge Information'!#REF!</f>
        <v>#REF!</v>
      </c>
    </row>
    <row r="449" spans="1:12" ht="45" customHeight="1" x14ac:dyDescent="0.25">
      <c r="A449" s="19">
        <f t="shared" si="6"/>
        <v>437</v>
      </c>
      <c r="B449" s="126"/>
      <c r="C449" s="127"/>
      <c r="D449" s="33"/>
      <c r="E449" s="118"/>
      <c r="F449" s="20"/>
      <c r="G449" s="24"/>
      <c r="H449" s="91"/>
      <c r="I449" s="90"/>
      <c r="J449" s="110"/>
      <c r="K449" s="25"/>
      <c r="L449" s="117" t="e">
        <f>'Discharge Information'!#REF!</f>
        <v>#REF!</v>
      </c>
    </row>
    <row r="450" spans="1:12" ht="45" customHeight="1" x14ac:dyDescent="0.25">
      <c r="A450" s="19">
        <f t="shared" si="6"/>
        <v>438</v>
      </c>
      <c r="B450" s="126"/>
      <c r="C450" s="127"/>
      <c r="D450" s="33"/>
      <c r="E450" s="118"/>
      <c r="F450" s="20"/>
      <c r="G450" s="24"/>
      <c r="H450" s="91"/>
      <c r="I450" s="90"/>
      <c r="J450" s="110"/>
      <c r="K450" s="25"/>
      <c r="L450" s="117" t="e">
        <f>'Discharge Information'!#REF!</f>
        <v>#REF!</v>
      </c>
    </row>
    <row r="451" spans="1:12" ht="45" customHeight="1" x14ac:dyDescent="0.25">
      <c r="A451" s="19">
        <f t="shared" si="6"/>
        <v>439</v>
      </c>
      <c r="B451" s="126"/>
      <c r="C451" s="127"/>
      <c r="D451" s="33"/>
      <c r="E451" s="118"/>
      <c r="F451" s="20"/>
      <c r="G451" s="24"/>
      <c r="H451" s="91"/>
      <c r="I451" s="90"/>
      <c r="J451" s="110"/>
      <c r="K451" s="25"/>
      <c r="L451" s="117" t="e">
        <f>'Discharge Information'!#REF!</f>
        <v>#REF!</v>
      </c>
    </row>
    <row r="452" spans="1:12" ht="45" customHeight="1" x14ac:dyDescent="0.25">
      <c r="A452" s="19">
        <f t="shared" si="6"/>
        <v>440</v>
      </c>
      <c r="B452" s="126"/>
      <c r="C452" s="127"/>
      <c r="D452" s="33"/>
      <c r="E452" s="118"/>
      <c r="F452" s="20"/>
      <c r="G452" s="24"/>
      <c r="H452" s="91"/>
      <c r="I452" s="90"/>
      <c r="J452" s="110"/>
      <c r="K452" s="25"/>
      <c r="L452" s="117" t="e">
        <f>'Discharge Information'!#REF!</f>
        <v>#REF!</v>
      </c>
    </row>
    <row r="453" spans="1:12" ht="45" customHeight="1" x14ac:dyDescent="0.25">
      <c r="A453" s="19">
        <f t="shared" si="6"/>
        <v>441</v>
      </c>
      <c r="B453" s="126"/>
      <c r="C453" s="127"/>
      <c r="D453" s="33"/>
      <c r="E453" s="118"/>
      <c r="F453" s="20"/>
      <c r="G453" s="24"/>
      <c r="H453" s="91"/>
      <c r="I453" s="90"/>
      <c r="J453" s="110"/>
      <c r="K453" s="25"/>
      <c r="L453" s="117" t="e">
        <f>'Discharge Information'!#REF!</f>
        <v>#REF!</v>
      </c>
    </row>
    <row r="454" spans="1:12" ht="45" customHeight="1" x14ac:dyDescent="0.25">
      <c r="A454" s="19">
        <f t="shared" si="6"/>
        <v>442</v>
      </c>
      <c r="B454" s="126"/>
      <c r="C454" s="127"/>
      <c r="D454" s="33"/>
      <c r="E454" s="118"/>
      <c r="F454" s="20"/>
      <c r="G454" s="24"/>
      <c r="H454" s="91"/>
      <c r="I454" s="90"/>
      <c r="J454" s="110"/>
      <c r="K454" s="25"/>
      <c r="L454" s="117" t="e">
        <f>'Discharge Information'!#REF!</f>
        <v>#REF!</v>
      </c>
    </row>
    <row r="455" spans="1:12" ht="45" customHeight="1" x14ac:dyDescent="0.25">
      <c r="A455" s="19">
        <f t="shared" si="6"/>
        <v>443</v>
      </c>
      <c r="B455" s="126"/>
      <c r="C455" s="127"/>
      <c r="D455" s="33"/>
      <c r="E455" s="118"/>
      <c r="F455" s="20"/>
      <c r="G455" s="24"/>
      <c r="H455" s="91"/>
      <c r="I455" s="90"/>
      <c r="J455" s="110"/>
      <c r="K455" s="25"/>
      <c r="L455" s="117" t="e">
        <f>'Discharge Information'!#REF!</f>
        <v>#REF!</v>
      </c>
    </row>
    <row r="456" spans="1:12" ht="45" customHeight="1" x14ac:dyDescent="0.25">
      <c r="A456" s="19">
        <f t="shared" si="6"/>
        <v>444</v>
      </c>
      <c r="B456" s="126"/>
      <c r="C456" s="127"/>
      <c r="D456" s="33"/>
      <c r="E456" s="118"/>
      <c r="F456" s="20"/>
      <c r="G456" s="24"/>
      <c r="H456" s="91"/>
      <c r="I456" s="90"/>
      <c r="J456" s="110"/>
      <c r="K456" s="25"/>
      <c r="L456" s="117" t="e">
        <f>'Discharge Information'!#REF!</f>
        <v>#REF!</v>
      </c>
    </row>
    <row r="457" spans="1:12" ht="45" customHeight="1" x14ac:dyDescent="0.25">
      <c r="A457" s="19">
        <f t="shared" si="6"/>
        <v>445</v>
      </c>
      <c r="B457" s="126"/>
      <c r="C457" s="127"/>
      <c r="D457" s="33"/>
      <c r="E457" s="118"/>
      <c r="F457" s="20"/>
      <c r="G457" s="24"/>
      <c r="H457" s="91"/>
      <c r="I457" s="90"/>
      <c r="J457" s="110"/>
      <c r="K457" s="25"/>
      <c r="L457" s="117" t="e">
        <f>'Discharge Information'!#REF!</f>
        <v>#REF!</v>
      </c>
    </row>
    <row r="458" spans="1:12" ht="45" customHeight="1" x14ac:dyDescent="0.25">
      <c r="A458" s="19">
        <f t="shared" si="6"/>
        <v>446</v>
      </c>
      <c r="B458" s="126"/>
      <c r="C458" s="127"/>
      <c r="D458" s="33"/>
      <c r="E458" s="118"/>
      <c r="F458" s="20"/>
      <c r="G458" s="24"/>
      <c r="H458" s="91"/>
      <c r="I458" s="90"/>
      <c r="J458" s="110"/>
      <c r="K458" s="25"/>
      <c r="L458" s="117" t="e">
        <f>'Discharge Information'!#REF!</f>
        <v>#REF!</v>
      </c>
    </row>
    <row r="459" spans="1:12" ht="45" customHeight="1" x14ac:dyDescent="0.25">
      <c r="A459" s="19">
        <f t="shared" si="6"/>
        <v>447</v>
      </c>
      <c r="B459" s="126"/>
      <c r="C459" s="127"/>
      <c r="D459" s="33"/>
      <c r="E459" s="118"/>
      <c r="F459" s="20"/>
      <c r="G459" s="24"/>
      <c r="H459" s="91"/>
      <c r="I459" s="90"/>
      <c r="J459" s="110"/>
      <c r="K459" s="25"/>
      <c r="L459" s="117" t="e">
        <f>'Discharge Information'!#REF!</f>
        <v>#REF!</v>
      </c>
    </row>
    <row r="460" spans="1:12" ht="45" customHeight="1" x14ac:dyDescent="0.25">
      <c r="A460" s="19">
        <f t="shared" si="6"/>
        <v>448</v>
      </c>
      <c r="B460" s="126"/>
      <c r="C460" s="127"/>
      <c r="D460" s="33"/>
      <c r="E460" s="118"/>
      <c r="F460" s="20"/>
      <c r="G460" s="24"/>
      <c r="H460" s="91"/>
      <c r="I460" s="90"/>
      <c r="J460" s="110"/>
      <c r="K460" s="25"/>
      <c r="L460" s="117" t="e">
        <f>'Discharge Information'!#REF!</f>
        <v>#REF!</v>
      </c>
    </row>
    <row r="461" spans="1:12" ht="45" customHeight="1" x14ac:dyDescent="0.25">
      <c r="A461" s="19">
        <f t="shared" si="6"/>
        <v>449</v>
      </c>
      <c r="B461" s="126"/>
      <c r="C461" s="127"/>
      <c r="D461" s="33"/>
      <c r="E461" s="118"/>
      <c r="F461" s="20"/>
      <c r="G461" s="24"/>
      <c r="H461" s="91"/>
      <c r="I461" s="90"/>
      <c r="J461" s="110"/>
      <c r="K461" s="25"/>
      <c r="L461" s="117" t="e">
        <f>'Discharge Information'!#REF!</f>
        <v>#REF!</v>
      </c>
    </row>
    <row r="462" spans="1:12" ht="45" customHeight="1" x14ac:dyDescent="0.25">
      <c r="A462" s="19">
        <f t="shared" ref="A462:A512" si="7">ROW(A450)</f>
        <v>450</v>
      </c>
      <c r="B462" s="126"/>
      <c r="C462" s="127"/>
      <c r="D462" s="33"/>
      <c r="E462" s="118"/>
      <c r="F462" s="20"/>
      <c r="G462" s="24"/>
      <c r="H462" s="91"/>
      <c r="I462" s="90"/>
      <c r="J462" s="110"/>
      <c r="K462" s="25"/>
      <c r="L462" s="117" t="e">
        <f>'Discharge Information'!#REF!</f>
        <v>#REF!</v>
      </c>
    </row>
    <row r="463" spans="1:12" ht="45" customHeight="1" x14ac:dyDescent="0.25">
      <c r="A463" s="19">
        <f t="shared" si="7"/>
        <v>451</v>
      </c>
      <c r="B463" s="126"/>
      <c r="C463" s="127"/>
      <c r="D463" s="33"/>
      <c r="E463" s="118"/>
      <c r="F463" s="20"/>
      <c r="G463" s="24"/>
      <c r="H463" s="91"/>
      <c r="I463" s="90"/>
      <c r="J463" s="110"/>
      <c r="K463" s="25"/>
      <c r="L463" s="117" t="e">
        <f>'Discharge Information'!#REF!</f>
        <v>#REF!</v>
      </c>
    </row>
    <row r="464" spans="1:12" ht="45" customHeight="1" x14ac:dyDescent="0.25">
      <c r="A464" s="19">
        <f t="shared" si="7"/>
        <v>452</v>
      </c>
      <c r="B464" s="126"/>
      <c r="C464" s="127"/>
      <c r="D464" s="33"/>
      <c r="E464" s="118"/>
      <c r="F464" s="20"/>
      <c r="G464" s="24"/>
      <c r="H464" s="91"/>
      <c r="I464" s="90"/>
      <c r="J464" s="110"/>
      <c r="K464" s="25"/>
      <c r="L464" s="117" t="e">
        <f>'Discharge Information'!#REF!</f>
        <v>#REF!</v>
      </c>
    </row>
    <row r="465" spans="1:12" ht="45" customHeight="1" x14ac:dyDescent="0.25">
      <c r="A465" s="19">
        <f t="shared" si="7"/>
        <v>453</v>
      </c>
      <c r="B465" s="126"/>
      <c r="C465" s="127"/>
      <c r="D465" s="33"/>
      <c r="E465" s="118"/>
      <c r="F465" s="20"/>
      <c r="G465" s="24"/>
      <c r="H465" s="91"/>
      <c r="I465" s="90"/>
      <c r="J465" s="110"/>
      <c r="K465" s="25"/>
      <c r="L465" s="117" t="e">
        <f>'Discharge Information'!#REF!</f>
        <v>#REF!</v>
      </c>
    </row>
    <row r="466" spans="1:12" ht="45" customHeight="1" x14ac:dyDescent="0.25">
      <c r="A466" s="19">
        <f t="shared" si="7"/>
        <v>454</v>
      </c>
      <c r="B466" s="126"/>
      <c r="C466" s="127"/>
      <c r="D466" s="33"/>
      <c r="E466" s="118"/>
      <c r="F466" s="20"/>
      <c r="G466" s="24"/>
      <c r="H466" s="91"/>
      <c r="I466" s="90"/>
      <c r="J466" s="110"/>
      <c r="K466" s="25"/>
      <c r="L466" s="117" t="e">
        <f>'Discharge Information'!#REF!</f>
        <v>#REF!</v>
      </c>
    </row>
    <row r="467" spans="1:12" ht="45" customHeight="1" x14ac:dyDescent="0.25">
      <c r="A467" s="19">
        <f t="shared" si="7"/>
        <v>455</v>
      </c>
      <c r="B467" s="126"/>
      <c r="C467" s="127"/>
      <c r="D467" s="33"/>
      <c r="E467" s="118"/>
      <c r="F467" s="20"/>
      <c r="G467" s="24"/>
      <c r="H467" s="91"/>
      <c r="I467" s="90"/>
      <c r="J467" s="110"/>
      <c r="K467" s="25"/>
      <c r="L467" s="117" t="e">
        <f>'Discharge Information'!#REF!</f>
        <v>#REF!</v>
      </c>
    </row>
    <row r="468" spans="1:12" ht="45" customHeight="1" x14ac:dyDescent="0.25">
      <c r="A468" s="19">
        <f t="shared" si="7"/>
        <v>456</v>
      </c>
      <c r="B468" s="126"/>
      <c r="C468" s="127"/>
      <c r="D468" s="33"/>
      <c r="E468" s="118"/>
      <c r="F468" s="20"/>
      <c r="G468" s="24"/>
      <c r="H468" s="91"/>
      <c r="I468" s="90"/>
      <c r="J468" s="110"/>
      <c r="K468" s="25"/>
      <c r="L468" s="117" t="e">
        <f>'Discharge Information'!#REF!</f>
        <v>#REF!</v>
      </c>
    </row>
    <row r="469" spans="1:12" ht="45" customHeight="1" x14ac:dyDescent="0.25">
      <c r="A469" s="19">
        <f t="shared" si="7"/>
        <v>457</v>
      </c>
      <c r="B469" s="126"/>
      <c r="C469" s="127"/>
      <c r="D469" s="33"/>
      <c r="E469" s="118"/>
      <c r="F469" s="20"/>
      <c r="G469" s="24"/>
      <c r="H469" s="91"/>
      <c r="I469" s="90"/>
      <c r="J469" s="110"/>
      <c r="K469" s="25"/>
      <c r="L469" s="117" t="e">
        <f>'Discharge Information'!#REF!</f>
        <v>#REF!</v>
      </c>
    </row>
    <row r="470" spans="1:12" ht="45" customHeight="1" x14ac:dyDescent="0.25">
      <c r="A470" s="19">
        <f t="shared" si="7"/>
        <v>458</v>
      </c>
      <c r="B470" s="126"/>
      <c r="C470" s="127"/>
      <c r="D470" s="33"/>
      <c r="E470" s="118"/>
      <c r="F470" s="20"/>
      <c r="G470" s="24"/>
      <c r="H470" s="91"/>
      <c r="I470" s="90"/>
      <c r="J470" s="110"/>
      <c r="K470" s="25"/>
      <c r="L470" s="117" t="e">
        <f>'Discharge Information'!#REF!</f>
        <v>#REF!</v>
      </c>
    </row>
    <row r="471" spans="1:12" ht="45" customHeight="1" x14ac:dyDescent="0.25">
      <c r="A471" s="19">
        <f t="shared" si="7"/>
        <v>459</v>
      </c>
      <c r="B471" s="126"/>
      <c r="C471" s="127"/>
      <c r="D471" s="33"/>
      <c r="E471" s="118"/>
      <c r="F471" s="20"/>
      <c r="G471" s="24"/>
      <c r="H471" s="91"/>
      <c r="I471" s="90"/>
      <c r="J471" s="110"/>
      <c r="K471" s="25"/>
      <c r="L471" s="117" t="e">
        <f>'Discharge Information'!#REF!</f>
        <v>#REF!</v>
      </c>
    </row>
    <row r="472" spans="1:12" ht="45" customHeight="1" x14ac:dyDescent="0.25">
      <c r="A472" s="19">
        <f t="shared" si="7"/>
        <v>460</v>
      </c>
      <c r="B472" s="126"/>
      <c r="C472" s="127"/>
      <c r="D472" s="33"/>
      <c r="E472" s="118"/>
      <c r="F472" s="20"/>
      <c r="G472" s="24"/>
      <c r="H472" s="91"/>
      <c r="I472" s="90"/>
      <c r="J472" s="110"/>
      <c r="K472" s="25"/>
      <c r="L472" s="117" t="e">
        <f>'Discharge Information'!#REF!</f>
        <v>#REF!</v>
      </c>
    </row>
    <row r="473" spans="1:12" ht="45" customHeight="1" x14ac:dyDescent="0.25">
      <c r="A473" s="19">
        <f t="shared" si="7"/>
        <v>461</v>
      </c>
      <c r="B473" s="126"/>
      <c r="C473" s="127"/>
      <c r="D473" s="33"/>
      <c r="E473" s="118"/>
      <c r="F473" s="20"/>
      <c r="G473" s="24"/>
      <c r="H473" s="91"/>
      <c r="I473" s="90"/>
      <c r="J473" s="110"/>
      <c r="K473" s="25"/>
      <c r="L473" s="117" t="e">
        <f>'Discharge Information'!#REF!</f>
        <v>#REF!</v>
      </c>
    </row>
    <row r="474" spans="1:12" ht="45" customHeight="1" x14ac:dyDescent="0.25">
      <c r="A474" s="19">
        <f t="shared" si="7"/>
        <v>462</v>
      </c>
      <c r="B474" s="126"/>
      <c r="C474" s="127"/>
      <c r="D474" s="33"/>
      <c r="E474" s="118"/>
      <c r="F474" s="20"/>
      <c r="G474" s="24"/>
      <c r="H474" s="91"/>
      <c r="I474" s="90"/>
      <c r="J474" s="110"/>
      <c r="K474" s="25"/>
      <c r="L474" s="117" t="e">
        <f>'Discharge Information'!#REF!</f>
        <v>#REF!</v>
      </c>
    </row>
    <row r="475" spans="1:12" ht="45" customHeight="1" x14ac:dyDescent="0.25">
      <c r="A475" s="19">
        <f t="shared" si="7"/>
        <v>463</v>
      </c>
      <c r="B475" s="126"/>
      <c r="C475" s="127"/>
      <c r="D475" s="33"/>
      <c r="E475" s="118"/>
      <c r="F475" s="20"/>
      <c r="G475" s="24"/>
      <c r="H475" s="91"/>
      <c r="I475" s="90"/>
      <c r="J475" s="110"/>
      <c r="K475" s="25"/>
      <c r="L475" s="117" t="e">
        <f>'Discharge Information'!#REF!</f>
        <v>#REF!</v>
      </c>
    </row>
    <row r="476" spans="1:12" ht="45" customHeight="1" x14ac:dyDescent="0.25">
      <c r="A476" s="19">
        <f t="shared" si="7"/>
        <v>464</v>
      </c>
      <c r="B476" s="126"/>
      <c r="C476" s="127"/>
      <c r="D476" s="33"/>
      <c r="E476" s="118"/>
      <c r="F476" s="20"/>
      <c r="G476" s="24"/>
      <c r="H476" s="91"/>
      <c r="I476" s="90"/>
      <c r="J476" s="110"/>
      <c r="K476" s="25"/>
      <c r="L476" s="117" t="e">
        <f>'Discharge Information'!#REF!</f>
        <v>#REF!</v>
      </c>
    </row>
    <row r="477" spans="1:12" ht="45" customHeight="1" x14ac:dyDescent="0.25">
      <c r="A477" s="19">
        <f t="shared" si="7"/>
        <v>465</v>
      </c>
      <c r="B477" s="126"/>
      <c r="C477" s="127"/>
      <c r="D477" s="33"/>
      <c r="E477" s="118"/>
      <c r="F477" s="20"/>
      <c r="G477" s="24"/>
      <c r="H477" s="91"/>
      <c r="I477" s="90"/>
      <c r="J477" s="110"/>
      <c r="K477" s="25"/>
      <c r="L477" s="117" t="e">
        <f>'Discharge Information'!#REF!</f>
        <v>#REF!</v>
      </c>
    </row>
    <row r="478" spans="1:12" ht="45" customHeight="1" x14ac:dyDescent="0.25">
      <c r="A478" s="19">
        <f t="shared" si="7"/>
        <v>466</v>
      </c>
      <c r="B478" s="126"/>
      <c r="C478" s="127"/>
      <c r="D478" s="33"/>
      <c r="E478" s="118"/>
      <c r="F478" s="20"/>
      <c r="G478" s="24"/>
      <c r="H478" s="91"/>
      <c r="I478" s="90"/>
      <c r="J478" s="110"/>
      <c r="K478" s="25"/>
      <c r="L478" s="117" t="e">
        <f>'Discharge Information'!#REF!</f>
        <v>#REF!</v>
      </c>
    </row>
    <row r="479" spans="1:12" ht="45" customHeight="1" x14ac:dyDescent="0.25">
      <c r="A479" s="19">
        <f t="shared" si="7"/>
        <v>467</v>
      </c>
      <c r="B479" s="126"/>
      <c r="C479" s="127"/>
      <c r="D479" s="33"/>
      <c r="E479" s="118"/>
      <c r="F479" s="20"/>
      <c r="G479" s="24"/>
      <c r="H479" s="91"/>
      <c r="I479" s="90"/>
      <c r="J479" s="110"/>
      <c r="K479" s="25"/>
      <c r="L479" s="117" t="e">
        <f>'Discharge Information'!#REF!</f>
        <v>#REF!</v>
      </c>
    </row>
    <row r="480" spans="1:12" ht="45" customHeight="1" x14ac:dyDescent="0.25">
      <c r="A480" s="19">
        <f t="shared" si="7"/>
        <v>468</v>
      </c>
      <c r="B480" s="126"/>
      <c r="C480" s="127"/>
      <c r="D480" s="33"/>
      <c r="E480" s="118"/>
      <c r="F480" s="20"/>
      <c r="G480" s="24"/>
      <c r="H480" s="91"/>
      <c r="I480" s="90"/>
      <c r="J480" s="110"/>
      <c r="K480" s="25"/>
      <c r="L480" s="117" t="e">
        <f>'Discharge Information'!#REF!</f>
        <v>#REF!</v>
      </c>
    </row>
    <row r="481" spans="1:12" ht="45" customHeight="1" x14ac:dyDescent="0.25">
      <c r="A481" s="19">
        <f t="shared" si="7"/>
        <v>469</v>
      </c>
      <c r="B481" s="126"/>
      <c r="C481" s="127"/>
      <c r="D481" s="33"/>
      <c r="E481" s="118"/>
      <c r="F481" s="20"/>
      <c r="G481" s="24"/>
      <c r="H481" s="91"/>
      <c r="I481" s="90"/>
      <c r="J481" s="110"/>
      <c r="K481" s="25"/>
      <c r="L481" s="117" t="e">
        <f>'Discharge Information'!#REF!</f>
        <v>#REF!</v>
      </c>
    </row>
    <row r="482" spans="1:12" ht="45" customHeight="1" x14ac:dyDescent="0.25">
      <c r="A482" s="19">
        <f t="shared" si="7"/>
        <v>470</v>
      </c>
      <c r="B482" s="126"/>
      <c r="C482" s="127"/>
      <c r="D482" s="33"/>
      <c r="E482" s="118"/>
      <c r="F482" s="20"/>
      <c r="G482" s="24"/>
      <c r="H482" s="91"/>
      <c r="I482" s="90"/>
      <c r="J482" s="110"/>
      <c r="K482" s="25"/>
      <c r="L482" s="117" t="e">
        <f>'Discharge Information'!#REF!</f>
        <v>#REF!</v>
      </c>
    </row>
    <row r="483" spans="1:12" ht="45" customHeight="1" x14ac:dyDescent="0.25">
      <c r="A483" s="19">
        <f t="shared" si="7"/>
        <v>471</v>
      </c>
      <c r="B483" s="126"/>
      <c r="C483" s="127"/>
      <c r="D483" s="33"/>
      <c r="E483" s="118"/>
      <c r="F483" s="20"/>
      <c r="G483" s="24"/>
      <c r="H483" s="91"/>
      <c r="I483" s="90"/>
      <c r="J483" s="110"/>
      <c r="K483" s="25"/>
      <c r="L483" s="117" t="e">
        <f>'Discharge Information'!#REF!</f>
        <v>#REF!</v>
      </c>
    </row>
    <row r="484" spans="1:12" ht="45" customHeight="1" x14ac:dyDescent="0.25">
      <c r="A484" s="19">
        <f t="shared" si="7"/>
        <v>472</v>
      </c>
      <c r="B484" s="126"/>
      <c r="C484" s="127"/>
      <c r="D484" s="33"/>
      <c r="E484" s="118"/>
      <c r="F484" s="20"/>
      <c r="G484" s="24"/>
      <c r="H484" s="91"/>
      <c r="I484" s="90"/>
      <c r="J484" s="110"/>
      <c r="K484" s="25"/>
      <c r="L484" s="117" t="e">
        <f>'Discharge Information'!#REF!</f>
        <v>#REF!</v>
      </c>
    </row>
    <row r="485" spans="1:12" ht="45" customHeight="1" x14ac:dyDescent="0.25">
      <c r="A485" s="19">
        <f t="shared" si="7"/>
        <v>473</v>
      </c>
      <c r="B485" s="126"/>
      <c r="C485" s="127"/>
      <c r="D485" s="33"/>
      <c r="E485" s="118"/>
      <c r="F485" s="20"/>
      <c r="G485" s="24"/>
      <c r="H485" s="91"/>
      <c r="I485" s="90"/>
      <c r="J485" s="110"/>
      <c r="K485" s="25"/>
      <c r="L485" s="117" t="e">
        <f>'Discharge Information'!#REF!</f>
        <v>#REF!</v>
      </c>
    </row>
    <row r="486" spans="1:12" ht="45" customHeight="1" x14ac:dyDescent="0.25">
      <c r="A486" s="19">
        <f t="shared" si="7"/>
        <v>474</v>
      </c>
      <c r="B486" s="126"/>
      <c r="C486" s="127"/>
      <c r="D486" s="33"/>
      <c r="E486" s="118"/>
      <c r="F486" s="20"/>
      <c r="G486" s="24"/>
      <c r="H486" s="91"/>
      <c r="I486" s="90"/>
      <c r="J486" s="110"/>
      <c r="K486" s="25"/>
      <c r="L486" s="117" t="e">
        <f>'Discharge Information'!#REF!</f>
        <v>#REF!</v>
      </c>
    </row>
    <row r="487" spans="1:12" ht="45" customHeight="1" x14ac:dyDescent="0.25">
      <c r="A487" s="19">
        <f t="shared" si="7"/>
        <v>475</v>
      </c>
      <c r="B487" s="126"/>
      <c r="C487" s="127"/>
      <c r="D487" s="33"/>
      <c r="E487" s="118"/>
      <c r="F487" s="20"/>
      <c r="G487" s="24"/>
      <c r="H487" s="91"/>
      <c r="I487" s="90"/>
      <c r="J487" s="110"/>
      <c r="K487" s="25"/>
      <c r="L487" s="117" t="e">
        <f>'Discharge Information'!#REF!</f>
        <v>#REF!</v>
      </c>
    </row>
    <row r="488" spans="1:12" ht="45" customHeight="1" x14ac:dyDescent="0.25">
      <c r="A488" s="19">
        <f t="shared" si="7"/>
        <v>476</v>
      </c>
      <c r="B488" s="126"/>
      <c r="C488" s="127"/>
      <c r="D488" s="33"/>
      <c r="E488" s="118"/>
      <c r="F488" s="20"/>
      <c r="G488" s="24"/>
      <c r="H488" s="91"/>
      <c r="I488" s="90"/>
      <c r="J488" s="110"/>
      <c r="K488" s="25"/>
      <c r="L488" s="117" t="e">
        <f>'Discharge Information'!#REF!</f>
        <v>#REF!</v>
      </c>
    </row>
    <row r="489" spans="1:12" ht="45" customHeight="1" x14ac:dyDescent="0.25">
      <c r="A489" s="19">
        <f t="shared" si="7"/>
        <v>477</v>
      </c>
      <c r="B489" s="126"/>
      <c r="C489" s="127"/>
      <c r="D489" s="33"/>
      <c r="E489" s="118"/>
      <c r="F489" s="20"/>
      <c r="G489" s="24"/>
      <c r="H489" s="91"/>
      <c r="I489" s="90"/>
      <c r="J489" s="110"/>
      <c r="K489" s="25"/>
      <c r="L489" s="117" t="e">
        <f>'Discharge Information'!#REF!</f>
        <v>#REF!</v>
      </c>
    </row>
    <row r="490" spans="1:12" ht="45" customHeight="1" x14ac:dyDescent="0.25">
      <c r="A490" s="19">
        <f t="shared" si="7"/>
        <v>478</v>
      </c>
      <c r="B490" s="126"/>
      <c r="C490" s="127"/>
      <c r="D490" s="33"/>
      <c r="E490" s="118"/>
      <c r="F490" s="20"/>
      <c r="G490" s="24"/>
      <c r="H490" s="91"/>
      <c r="I490" s="90"/>
      <c r="J490" s="110"/>
      <c r="K490" s="25"/>
      <c r="L490" s="117" t="e">
        <f>'Discharge Information'!#REF!</f>
        <v>#REF!</v>
      </c>
    </row>
    <row r="491" spans="1:12" ht="45" customHeight="1" x14ac:dyDescent="0.25">
      <c r="A491" s="19">
        <f t="shared" si="7"/>
        <v>479</v>
      </c>
      <c r="B491" s="126"/>
      <c r="C491" s="127"/>
      <c r="D491" s="33"/>
      <c r="E491" s="118"/>
      <c r="F491" s="20"/>
      <c r="G491" s="24"/>
      <c r="H491" s="91"/>
      <c r="I491" s="90"/>
      <c r="J491" s="110"/>
      <c r="K491" s="25"/>
      <c r="L491" s="117" t="e">
        <f>'Discharge Information'!#REF!</f>
        <v>#REF!</v>
      </c>
    </row>
    <row r="492" spans="1:12" ht="45" customHeight="1" x14ac:dyDescent="0.25">
      <c r="A492" s="19">
        <f t="shared" si="7"/>
        <v>480</v>
      </c>
      <c r="B492" s="126"/>
      <c r="C492" s="127"/>
      <c r="D492" s="33"/>
      <c r="E492" s="118"/>
      <c r="F492" s="20"/>
      <c r="G492" s="24"/>
      <c r="H492" s="91"/>
      <c r="I492" s="90"/>
      <c r="J492" s="110"/>
      <c r="K492" s="25"/>
      <c r="L492" s="117" t="e">
        <f>'Discharge Information'!#REF!</f>
        <v>#REF!</v>
      </c>
    </row>
    <row r="493" spans="1:12" ht="45" customHeight="1" x14ac:dyDescent="0.25">
      <c r="A493" s="19">
        <f t="shared" si="7"/>
        <v>481</v>
      </c>
      <c r="B493" s="126"/>
      <c r="C493" s="127"/>
      <c r="D493" s="33"/>
      <c r="E493" s="118"/>
      <c r="F493" s="20"/>
      <c r="G493" s="24"/>
      <c r="H493" s="91"/>
      <c r="I493" s="90"/>
      <c r="J493" s="110"/>
      <c r="K493" s="25"/>
      <c r="L493" s="117" t="e">
        <f>'Discharge Information'!#REF!</f>
        <v>#REF!</v>
      </c>
    </row>
    <row r="494" spans="1:12" ht="45" customHeight="1" x14ac:dyDescent="0.25">
      <c r="A494" s="19">
        <f t="shared" si="7"/>
        <v>482</v>
      </c>
      <c r="B494" s="126"/>
      <c r="C494" s="127"/>
      <c r="D494" s="33"/>
      <c r="E494" s="118"/>
      <c r="F494" s="20"/>
      <c r="G494" s="24"/>
      <c r="H494" s="91"/>
      <c r="I494" s="90"/>
      <c r="J494" s="110"/>
      <c r="K494" s="25"/>
      <c r="L494" s="117" t="e">
        <f>'Discharge Information'!#REF!</f>
        <v>#REF!</v>
      </c>
    </row>
    <row r="495" spans="1:12" ht="45" customHeight="1" x14ac:dyDescent="0.25">
      <c r="A495" s="19">
        <f t="shared" si="7"/>
        <v>483</v>
      </c>
      <c r="B495" s="126"/>
      <c r="C495" s="127"/>
      <c r="D495" s="33"/>
      <c r="E495" s="118"/>
      <c r="F495" s="20"/>
      <c r="G495" s="24"/>
      <c r="H495" s="91"/>
      <c r="I495" s="90"/>
      <c r="J495" s="110"/>
      <c r="K495" s="25"/>
      <c r="L495" s="117" t="e">
        <f>'Discharge Information'!#REF!</f>
        <v>#REF!</v>
      </c>
    </row>
    <row r="496" spans="1:12" ht="45" customHeight="1" x14ac:dyDescent="0.25">
      <c r="A496" s="19">
        <f t="shared" si="7"/>
        <v>484</v>
      </c>
      <c r="B496" s="126"/>
      <c r="C496" s="127"/>
      <c r="D496" s="33"/>
      <c r="E496" s="118"/>
      <c r="F496" s="20"/>
      <c r="G496" s="24"/>
      <c r="H496" s="91"/>
      <c r="I496" s="90"/>
      <c r="J496" s="110"/>
      <c r="K496" s="25"/>
      <c r="L496" s="117" t="e">
        <f>'Discharge Information'!#REF!</f>
        <v>#REF!</v>
      </c>
    </row>
    <row r="497" spans="1:12" ht="45" customHeight="1" x14ac:dyDescent="0.25">
      <c r="A497" s="19">
        <f t="shared" si="7"/>
        <v>485</v>
      </c>
      <c r="B497" s="126"/>
      <c r="C497" s="127"/>
      <c r="D497" s="33"/>
      <c r="E497" s="118"/>
      <c r="F497" s="20"/>
      <c r="G497" s="24"/>
      <c r="H497" s="91"/>
      <c r="I497" s="90"/>
      <c r="J497" s="110"/>
      <c r="K497" s="25"/>
      <c r="L497" s="117" t="e">
        <f>'Discharge Information'!#REF!</f>
        <v>#REF!</v>
      </c>
    </row>
    <row r="498" spans="1:12" ht="45" customHeight="1" x14ac:dyDescent="0.25">
      <c r="A498" s="19">
        <f t="shared" si="7"/>
        <v>486</v>
      </c>
      <c r="B498" s="126"/>
      <c r="C498" s="127"/>
      <c r="D498" s="33"/>
      <c r="E498" s="118"/>
      <c r="F498" s="20"/>
      <c r="G498" s="24"/>
      <c r="H498" s="91"/>
      <c r="I498" s="90"/>
      <c r="J498" s="110"/>
      <c r="K498" s="25"/>
      <c r="L498" s="117" t="e">
        <f>'Discharge Information'!#REF!</f>
        <v>#REF!</v>
      </c>
    </row>
    <row r="499" spans="1:12" ht="45" customHeight="1" x14ac:dyDescent="0.25">
      <c r="A499" s="19">
        <f t="shared" si="7"/>
        <v>487</v>
      </c>
      <c r="B499" s="126"/>
      <c r="C499" s="127"/>
      <c r="D499" s="33"/>
      <c r="E499" s="118"/>
      <c r="F499" s="20"/>
      <c r="G499" s="24"/>
      <c r="H499" s="91"/>
      <c r="I499" s="90"/>
      <c r="J499" s="110"/>
      <c r="K499" s="25"/>
      <c r="L499" s="117" t="e">
        <f>'Discharge Information'!#REF!</f>
        <v>#REF!</v>
      </c>
    </row>
    <row r="500" spans="1:12" ht="45" customHeight="1" x14ac:dyDescent="0.25">
      <c r="A500" s="19">
        <f t="shared" si="7"/>
        <v>488</v>
      </c>
      <c r="B500" s="126"/>
      <c r="C500" s="127"/>
      <c r="D500" s="33"/>
      <c r="E500" s="118"/>
      <c r="F500" s="20"/>
      <c r="G500" s="24"/>
      <c r="H500" s="91"/>
      <c r="I500" s="90"/>
      <c r="J500" s="110"/>
      <c r="K500" s="25"/>
      <c r="L500" s="117" t="e">
        <f>'Discharge Information'!#REF!</f>
        <v>#REF!</v>
      </c>
    </row>
    <row r="501" spans="1:12" ht="45" customHeight="1" x14ac:dyDescent="0.25">
      <c r="A501" s="19">
        <f t="shared" si="7"/>
        <v>489</v>
      </c>
      <c r="B501" s="126"/>
      <c r="C501" s="127"/>
      <c r="D501" s="33"/>
      <c r="E501" s="118"/>
      <c r="F501" s="20"/>
      <c r="G501" s="24"/>
      <c r="H501" s="91"/>
      <c r="I501" s="90"/>
      <c r="J501" s="110"/>
      <c r="K501" s="25"/>
      <c r="L501" s="117" t="e">
        <f>'Discharge Information'!#REF!</f>
        <v>#REF!</v>
      </c>
    </row>
    <row r="502" spans="1:12" ht="45" customHeight="1" x14ac:dyDescent="0.25">
      <c r="A502" s="19">
        <f t="shared" si="7"/>
        <v>490</v>
      </c>
      <c r="B502" s="126"/>
      <c r="C502" s="127"/>
      <c r="D502" s="33"/>
      <c r="E502" s="118"/>
      <c r="F502" s="20"/>
      <c r="G502" s="24"/>
      <c r="H502" s="91"/>
      <c r="I502" s="90"/>
      <c r="J502" s="110"/>
      <c r="K502" s="25"/>
      <c r="L502" s="117" t="e">
        <f>'Discharge Information'!#REF!</f>
        <v>#REF!</v>
      </c>
    </row>
    <row r="503" spans="1:12" ht="45" customHeight="1" x14ac:dyDescent="0.25">
      <c r="A503" s="19">
        <f t="shared" si="7"/>
        <v>491</v>
      </c>
      <c r="B503" s="126"/>
      <c r="C503" s="127"/>
      <c r="D503" s="33"/>
      <c r="E503" s="118"/>
      <c r="F503" s="20"/>
      <c r="G503" s="24"/>
      <c r="H503" s="91"/>
      <c r="I503" s="90"/>
      <c r="J503" s="110"/>
      <c r="K503" s="25"/>
      <c r="L503" s="117" t="e">
        <f>'Discharge Information'!#REF!</f>
        <v>#REF!</v>
      </c>
    </row>
    <row r="504" spans="1:12" ht="45" customHeight="1" x14ac:dyDescent="0.25">
      <c r="A504" s="19">
        <f t="shared" si="7"/>
        <v>492</v>
      </c>
      <c r="B504" s="126"/>
      <c r="C504" s="127"/>
      <c r="D504" s="33"/>
      <c r="E504" s="118"/>
      <c r="F504" s="20"/>
      <c r="G504" s="24"/>
      <c r="H504" s="91"/>
      <c r="I504" s="90"/>
      <c r="J504" s="110"/>
      <c r="K504" s="25"/>
      <c r="L504" s="117" t="e">
        <f>'Discharge Information'!#REF!</f>
        <v>#REF!</v>
      </c>
    </row>
    <row r="505" spans="1:12" ht="45" customHeight="1" x14ac:dyDescent="0.25">
      <c r="A505" s="19">
        <f t="shared" si="7"/>
        <v>493</v>
      </c>
      <c r="B505" s="126"/>
      <c r="C505" s="127"/>
      <c r="D505" s="33"/>
      <c r="E505" s="118"/>
      <c r="F505" s="20"/>
      <c r="G505" s="24"/>
      <c r="H505" s="91"/>
      <c r="I505" s="90"/>
      <c r="J505" s="110"/>
      <c r="K505" s="25"/>
      <c r="L505" s="117" t="e">
        <f>'Discharge Information'!#REF!</f>
        <v>#REF!</v>
      </c>
    </row>
    <row r="506" spans="1:12" ht="45" customHeight="1" x14ac:dyDescent="0.25">
      <c r="A506" s="19">
        <f t="shared" si="7"/>
        <v>494</v>
      </c>
      <c r="B506" s="126"/>
      <c r="C506" s="127"/>
      <c r="D506" s="33"/>
      <c r="E506" s="118"/>
      <c r="F506" s="20"/>
      <c r="G506" s="24"/>
      <c r="H506" s="91"/>
      <c r="I506" s="90"/>
      <c r="J506" s="110"/>
      <c r="K506" s="25"/>
      <c r="L506" s="117" t="e">
        <f>'Discharge Information'!#REF!</f>
        <v>#REF!</v>
      </c>
    </row>
    <row r="507" spans="1:12" ht="45" customHeight="1" x14ac:dyDescent="0.25">
      <c r="A507" s="19">
        <f t="shared" si="7"/>
        <v>495</v>
      </c>
      <c r="B507" s="126"/>
      <c r="C507" s="127"/>
      <c r="D507" s="33"/>
      <c r="E507" s="118"/>
      <c r="F507" s="20"/>
      <c r="G507" s="24"/>
      <c r="H507" s="91"/>
      <c r="I507" s="90"/>
      <c r="J507" s="110"/>
      <c r="K507" s="25"/>
      <c r="L507" s="117" t="e">
        <f>'Discharge Information'!#REF!</f>
        <v>#REF!</v>
      </c>
    </row>
    <row r="508" spans="1:12" ht="45" customHeight="1" x14ac:dyDescent="0.25">
      <c r="A508" s="19">
        <f t="shared" si="7"/>
        <v>496</v>
      </c>
      <c r="B508" s="126"/>
      <c r="C508" s="127"/>
      <c r="D508" s="33"/>
      <c r="E508" s="118"/>
      <c r="F508" s="20"/>
      <c r="G508" s="24"/>
      <c r="H508" s="91"/>
      <c r="I508" s="90"/>
      <c r="J508" s="110"/>
      <c r="K508" s="25"/>
      <c r="L508" s="117" t="e">
        <f>'Discharge Information'!#REF!</f>
        <v>#REF!</v>
      </c>
    </row>
    <row r="509" spans="1:12" ht="45" customHeight="1" x14ac:dyDescent="0.25">
      <c r="A509" s="19">
        <f t="shared" si="7"/>
        <v>497</v>
      </c>
      <c r="B509" s="126"/>
      <c r="C509" s="127"/>
      <c r="D509" s="33"/>
      <c r="E509" s="118"/>
      <c r="F509" s="20"/>
      <c r="G509" s="24"/>
      <c r="H509" s="91"/>
      <c r="I509" s="90"/>
      <c r="J509" s="110"/>
      <c r="K509" s="25"/>
      <c r="L509" s="117" t="e">
        <f>'Discharge Information'!#REF!</f>
        <v>#REF!</v>
      </c>
    </row>
    <row r="510" spans="1:12" ht="45" customHeight="1" x14ac:dyDescent="0.25">
      <c r="A510" s="19">
        <f t="shared" si="7"/>
        <v>498</v>
      </c>
      <c r="B510" s="126"/>
      <c r="C510" s="127"/>
      <c r="D510" s="33"/>
      <c r="E510" s="118"/>
      <c r="F510" s="20"/>
      <c r="G510" s="24"/>
      <c r="H510" s="91"/>
      <c r="I510" s="90"/>
      <c r="J510" s="110"/>
      <c r="K510" s="25"/>
      <c r="L510" s="117" t="e">
        <f>'Discharge Information'!#REF!</f>
        <v>#REF!</v>
      </c>
    </row>
    <row r="511" spans="1:12" ht="45" customHeight="1" x14ac:dyDescent="0.25">
      <c r="A511" s="19">
        <f t="shared" si="7"/>
        <v>499</v>
      </c>
      <c r="B511" s="126"/>
      <c r="C511" s="127"/>
      <c r="D511" s="33"/>
      <c r="E511" s="118"/>
      <c r="F511" s="20"/>
      <c r="G511" s="24"/>
      <c r="H511" s="91"/>
      <c r="I511" s="90"/>
      <c r="J511" s="110"/>
      <c r="K511" s="25"/>
      <c r="L511" s="117" t="e">
        <f>'Discharge Information'!#REF!</f>
        <v>#REF!</v>
      </c>
    </row>
    <row r="512" spans="1:12" ht="45" customHeight="1" x14ac:dyDescent="0.25">
      <c r="A512" s="19">
        <f t="shared" si="7"/>
        <v>500</v>
      </c>
      <c r="B512" s="126"/>
      <c r="C512" s="127"/>
      <c r="D512" s="33"/>
      <c r="E512" s="118"/>
      <c r="F512" s="20"/>
      <c r="G512" s="24"/>
      <c r="H512" s="91"/>
      <c r="I512" s="90"/>
      <c r="J512" s="110"/>
      <c r="K512" s="25"/>
      <c r="L512" s="117" t="e">
        <f>'Discharge Information'!#REF!</f>
        <v>#REF!</v>
      </c>
    </row>
  </sheetData>
  <sheetProtection algorithmName="SHA-512" hashValue="Zdg1ctnck83WRrNxuw9pmbstIPWT+mLB5A57N88f4vB+bc8u7bd7th3c76DWCqmIoCLn4X7lkNzw4KV5vfdSmg==" saltValue="cudrRIWmlujoXGhK7ftNxw==" spinCount="100000" sheet="1" objects="1" scenarios="1"/>
  <dataConsolidate/>
  <mergeCells count="19">
    <mergeCell ref="A11:K11"/>
    <mergeCell ref="A2:K2"/>
    <mergeCell ref="A3:K3"/>
    <mergeCell ref="A4:K4"/>
    <mergeCell ref="H6:J6"/>
    <mergeCell ref="H7:J7"/>
    <mergeCell ref="F10:G10"/>
    <mergeCell ref="A6:C6"/>
    <mergeCell ref="D6:G6"/>
    <mergeCell ref="A7:C7"/>
    <mergeCell ref="D7:G7"/>
    <mergeCell ref="H8:J8"/>
    <mergeCell ref="H9:J9"/>
    <mergeCell ref="H10:J10"/>
    <mergeCell ref="A5:K5"/>
    <mergeCell ref="D8:G9"/>
    <mergeCell ref="A8:C9"/>
    <mergeCell ref="A10:C10"/>
    <mergeCell ref="D10:E10"/>
  </mergeCells>
  <conditionalFormatting sqref="D13:D50 D89:D400">
    <cfRule type="expression" dxfId="89" priority="4">
      <formula>#REF!="YES"</formula>
    </cfRule>
  </conditionalFormatting>
  <conditionalFormatting sqref="D401:D512">
    <cfRule type="expression" dxfId="88" priority="3">
      <formula>#REF!="YES"</formula>
    </cfRule>
  </conditionalFormatting>
  <conditionalFormatting sqref="D51:D88">
    <cfRule type="expression" dxfId="87" priority="2">
      <formula>#REF!="YES"</formula>
    </cfRule>
  </conditionalFormatting>
  <conditionalFormatting sqref="A13:L512">
    <cfRule type="expression" dxfId="86" priority="636">
      <formula>$L13&gt;=6/1/2020</formula>
    </cfRule>
  </conditionalFormatting>
  <dataValidations count="8">
    <dataValidation allowBlank="1" showInputMessage="1" showErrorMessage="1" prompt="Complete when individual is admitted to the program. " sqref="C13:C512" xr:uid="{ABD16D08-D743-42C6-8003-E6ABDC284AFE}"/>
    <dataValidation type="whole" allowBlank="1" showInputMessage="1" showErrorMessage="1" prompt="use a number, DO NOT use alphabet" sqref="F13:F512" xr:uid="{E974CCA5-29C9-4012-AB0D-466D49A165F2}">
      <formula1>0</formula1>
      <formula2>150</formula2>
    </dataValidation>
    <dataValidation allowBlank="1" showInputMessage="1" showErrorMessage="1" prompt="Use MM/DD/YYYY format.  Leave Blank until a date is needed. Complete on this tab when individual is admitted to the program. " sqref="D503:D512" xr:uid="{D12DC11B-E6A1-46D2-898C-0DE998D257F9}"/>
    <dataValidation allowBlank="1" showInputMessage="1" showErrorMessage="1" prompt="Use MM/DD/YYYY format. Leave Blank until a date is needed. Date must be equal or greater than referral date listed in Column D. " sqref="E13:E512" xr:uid="{8B48C4DD-6355-41D6-9E07-D0690FDEE56D}"/>
    <dataValidation allowBlank="1" showInputMessage="1" showErrorMessage="1" prompt="General Note Section for Initial Client Information. " sqref="K12" xr:uid="{06AE7324-510C-4109-B14D-6A25A7510C94}"/>
    <dataValidation allowBlank="1" showInputMessage="1" showErrorMessage="1" prompt="Complete when individual is admitted to the program. Do NOT include any identifying information. " sqref="B13:B512" xr:uid="{D5B27009-E09B-44B8-8393-1F6D648972B1}"/>
    <dataValidation allowBlank="1" showInputMessage="1" showErrorMessage="1" prompt="Use MM/DD/YYYY format.  Leave blank until a date is needed. Complete on this tab when individual is formally admitted to the pogram. " sqref="D13:D502" xr:uid="{523A740F-6A8D-4C3E-B210-889EF6633FD6}"/>
    <dataValidation allowBlank="1" showInputMessage="1" showErrorMessage="1" prompt="General Note Section for Initial Client Information. Do not use any identifying information. " sqref="K13:K512" xr:uid="{0635FA1F-356F-486C-957C-66C566C9BE5B}"/>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8C49190C-6AA3-4E81-B321-06E6C6A737E0}">
          <x14:formula1>
            <xm:f>boxes!$L$9:$L$10</xm:f>
          </x14:formula1>
          <xm:sqref>J13:J512</xm:sqref>
        </x14:dataValidation>
        <x14:dataValidation type="list" allowBlank="1" showInputMessage="1" showErrorMessage="1" prompt="Select an option from drop-down list. " xr:uid="{E3741E52-1803-479B-BA56-A85E5642AE99}">
          <x14:formula1>
            <xm:f>boxes!$G$12:$G$14</xm:f>
          </x14:formula1>
          <xm:sqref>I13:I512</xm:sqref>
        </x14:dataValidation>
        <x14:dataValidation type="list" allowBlank="1" showInputMessage="1" showErrorMessage="1" prompt="Select an option from drop-down list. " xr:uid="{44B64A43-C333-4A3A-9D98-DDC4E82F86AB}">
          <x14:formula1>
            <xm:f>boxes!$G$3:$G$9</xm:f>
          </x14:formula1>
          <xm:sqref>H13:H512</xm:sqref>
        </x14:dataValidation>
        <x14:dataValidation type="list" allowBlank="1" showInputMessage="1" showErrorMessage="1" prompt="Select an option from drop-down list. " xr:uid="{78D244FD-EDF3-4792-B3DE-61879097E184}">
          <x14:formula1>
            <xm:f>boxes!$L$3:$L$4</xm:f>
          </x14:formula1>
          <xm:sqref>G13:G512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6B46-1D75-4579-BE54-1F530D22B9AB}">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2.140625" style="3" customWidth="1"/>
    <col min="10" max="10" width="20.140625" style="3" customWidth="1"/>
    <col min="11" max="11" width="57.140625" style="3" customWidth="1"/>
    <col min="12" max="16384" width="8.85546875" style="3"/>
  </cols>
  <sheetData>
    <row r="1" spans="1:11" ht="50.1" customHeight="1" thickTop="1" thickBot="1" x14ac:dyDescent="0.3">
      <c r="A1" s="15" t="s">
        <v>15</v>
      </c>
      <c r="B1" s="142" t="s">
        <v>580</v>
      </c>
      <c r="C1" s="142" t="s">
        <v>460</v>
      </c>
      <c r="D1" s="143" t="s">
        <v>457</v>
      </c>
      <c r="E1" s="153" t="s">
        <v>455</v>
      </c>
      <c r="F1" s="161" t="s">
        <v>564</v>
      </c>
      <c r="G1" s="162" t="s">
        <v>506</v>
      </c>
      <c r="H1" s="171" t="s">
        <v>578</v>
      </c>
      <c r="I1" s="163" t="s">
        <v>562</v>
      </c>
      <c r="J1" s="160" t="s">
        <v>536</v>
      </c>
      <c r="K1" s="159"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147"/>
      <c r="I5" s="316" t="s">
        <v>2</v>
      </c>
      <c r="J5" s="317"/>
      <c r="K5" s="49"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150"/>
      <c r="I6" s="316" t="s">
        <v>9</v>
      </c>
      <c r="J6" s="317"/>
      <c r="K6" s="120" t="str">
        <f>'INITIAL SETUP'!AJ5</f>
        <v>Jane Doe</v>
      </c>
    </row>
    <row r="7" spans="1:11" ht="15" customHeight="1" x14ac:dyDescent="0.25">
      <c r="A7" s="315" t="s">
        <v>0</v>
      </c>
      <c r="B7" s="315"/>
      <c r="C7" s="315"/>
      <c r="D7" s="315"/>
      <c r="E7" s="268" t="str">
        <f>'INITIAL SETUP'!L6</f>
        <v>Any Street, Anywhere, WV 12346</v>
      </c>
      <c r="F7" s="269"/>
      <c r="G7" s="269"/>
      <c r="H7" s="148"/>
      <c r="I7" s="316" t="s">
        <v>169</v>
      </c>
      <c r="J7" s="317"/>
      <c r="K7" s="49" t="str">
        <f>'INITIAL SETUP'!AJ6</f>
        <v>123-456-7890</v>
      </c>
    </row>
    <row r="8" spans="1:11" x14ac:dyDescent="0.25">
      <c r="A8" s="315"/>
      <c r="B8" s="315"/>
      <c r="C8" s="315"/>
      <c r="D8" s="315"/>
      <c r="E8" s="271"/>
      <c r="F8" s="272"/>
      <c r="G8" s="272"/>
      <c r="H8" s="149"/>
      <c r="I8" s="292" t="s">
        <v>12</v>
      </c>
      <c r="J8" s="294"/>
      <c r="K8" s="49" t="str">
        <f>'INITIAL SETUP'!AJ7</f>
        <v>G22</v>
      </c>
    </row>
    <row r="9" spans="1:11" x14ac:dyDescent="0.25">
      <c r="A9" s="198" t="s">
        <v>11</v>
      </c>
      <c r="B9" s="198"/>
      <c r="C9" s="198"/>
      <c r="D9" s="198"/>
      <c r="E9" s="313" t="s">
        <v>16</v>
      </c>
      <c r="F9" s="313"/>
      <c r="G9" s="323">
        <v>2021</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18" t="s">
        <v>525</v>
      </c>
      <c r="B11" s="318"/>
      <c r="C11" s="318"/>
      <c r="D11" s="318"/>
      <c r="E11" s="318"/>
      <c r="F11" s="319"/>
      <c r="G11" s="319"/>
      <c r="H11" s="319"/>
      <c r="I11" s="319"/>
      <c r="J11" s="318"/>
      <c r="K11" s="318"/>
    </row>
    <row r="12" spans="1:11" s="2" customFormat="1" ht="70.150000000000006" customHeight="1" thickTop="1" x14ac:dyDescent="0.25">
      <c r="A12" s="15" t="s">
        <v>15</v>
      </c>
      <c r="B12" s="142" t="s">
        <v>580</v>
      </c>
      <c r="C12" s="142" t="s">
        <v>460</v>
      </c>
      <c r="D12" s="143" t="s">
        <v>457</v>
      </c>
      <c r="E12" s="153" t="s">
        <v>455</v>
      </c>
      <c r="F12" s="169" t="s">
        <v>564</v>
      </c>
      <c r="G12" s="170" t="s">
        <v>506</v>
      </c>
      <c r="H12" s="172" t="s">
        <v>565</v>
      </c>
      <c r="I12" s="173" t="s">
        <v>562</v>
      </c>
      <c r="J12" s="145" t="s">
        <v>536</v>
      </c>
      <c r="K12" s="26" t="s">
        <v>476</v>
      </c>
    </row>
    <row r="13" spans="1:11" ht="60" customHeight="1" x14ac:dyDescent="0.25">
      <c r="A13" s="1">
        <f t="shared" ref="A13:A24" si="0">ROW(A1)</f>
        <v>1</v>
      </c>
      <c r="B13" s="132">
        <f>'Initial Client Information'!B13</f>
        <v>0</v>
      </c>
      <c r="C13" s="133">
        <f>'Initial Client Information'!C13</f>
        <v>0</v>
      </c>
      <c r="D13" s="134">
        <f>'Initial Client Information'!D13</f>
        <v>0</v>
      </c>
      <c r="E13" s="155">
        <f>'Initial Client Information'!E13</f>
        <v>0</v>
      </c>
      <c r="F13" s="165"/>
      <c r="G13" s="166"/>
      <c r="H13" s="167"/>
      <c r="I13" s="168"/>
      <c r="J13" s="174">
        <f>'Discharge Information'!F13</f>
        <v>0</v>
      </c>
      <c r="K13" s="99"/>
    </row>
    <row r="14" spans="1:11" ht="60" customHeight="1" x14ac:dyDescent="0.25">
      <c r="A14" s="1">
        <f t="shared" si="0"/>
        <v>2</v>
      </c>
      <c r="B14" s="132">
        <f>'Initial Client Information'!B14</f>
        <v>0</v>
      </c>
      <c r="C14" s="133">
        <f>'Initial Client Information'!C14</f>
        <v>0</v>
      </c>
      <c r="D14" s="134">
        <f>'Initial Client Information'!D14</f>
        <v>0</v>
      </c>
      <c r="E14" s="155">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55">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55">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55">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55">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55">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55">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55">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55">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55">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55">
        <f>'Initial Client Information'!E24</f>
        <v>0</v>
      </c>
      <c r="F24" s="156"/>
      <c r="G24" s="152"/>
      <c r="H24" s="157"/>
      <c r="I24" s="158"/>
      <c r="J24" s="174">
        <f>'Discharge Information'!F24</f>
        <v>0</v>
      </c>
      <c r="K24" s="99"/>
    </row>
    <row r="25" spans="1:11" ht="60" customHeight="1" x14ac:dyDescent="0.25">
      <c r="A25" s="1">
        <f t="shared" ref="A25:A77" si="1">ROW(A13)</f>
        <v>13</v>
      </c>
      <c r="B25" s="132">
        <f>'Initial Client Information'!B25</f>
        <v>0</v>
      </c>
      <c r="C25" s="133">
        <f>'Initial Client Information'!C25</f>
        <v>0</v>
      </c>
      <c r="D25" s="134">
        <f>'Initial Client Information'!D25</f>
        <v>0</v>
      </c>
      <c r="E25" s="155">
        <f>'Initial Client Information'!E25</f>
        <v>0</v>
      </c>
      <c r="F25" s="156"/>
      <c r="G25" s="152"/>
      <c r="H25" s="152"/>
      <c r="I25" s="158"/>
      <c r="J25" s="174">
        <f>'Discharge Information'!F25</f>
        <v>0</v>
      </c>
      <c r="K25" s="99"/>
    </row>
    <row r="26" spans="1:11" ht="60" customHeight="1" x14ac:dyDescent="0.25">
      <c r="A26" s="1">
        <f t="shared" si="1"/>
        <v>14</v>
      </c>
      <c r="B26" s="132">
        <f>'Initial Client Information'!B26</f>
        <v>0</v>
      </c>
      <c r="C26" s="133">
        <f>'Initial Client Information'!C26</f>
        <v>0</v>
      </c>
      <c r="D26" s="134">
        <f>'Initial Client Information'!D26</f>
        <v>0</v>
      </c>
      <c r="E26" s="155">
        <f>'Initial Client Information'!E26</f>
        <v>0</v>
      </c>
      <c r="F26" s="156"/>
      <c r="G26" s="152"/>
      <c r="H26" s="152"/>
      <c r="I26" s="158"/>
      <c r="J26" s="174">
        <f>'Discharge Information'!F26</f>
        <v>0</v>
      </c>
      <c r="K26" s="99"/>
    </row>
    <row r="27" spans="1:11" ht="60" customHeight="1" x14ac:dyDescent="0.25">
      <c r="A27" s="1">
        <f t="shared" si="1"/>
        <v>15</v>
      </c>
      <c r="B27" s="132">
        <f>'Initial Client Information'!B27</f>
        <v>0</v>
      </c>
      <c r="C27" s="133">
        <f>'Initial Client Information'!C27</f>
        <v>0</v>
      </c>
      <c r="D27" s="134">
        <f>'Initial Client Information'!D27</f>
        <v>0</v>
      </c>
      <c r="E27" s="155">
        <f>'Initial Client Information'!E27</f>
        <v>0</v>
      </c>
      <c r="F27" s="156"/>
      <c r="G27" s="152"/>
      <c r="H27" s="152"/>
      <c r="I27" s="158"/>
      <c r="J27" s="174">
        <f>'Discharge Information'!F27</f>
        <v>0</v>
      </c>
      <c r="K27" s="99"/>
    </row>
    <row r="28" spans="1:11" ht="60" customHeight="1" x14ac:dyDescent="0.25">
      <c r="A28" s="1">
        <f t="shared" si="1"/>
        <v>16</v>
      </c>
      <c r="B28" s="132">
        <f>'Initial Client Information'!B28</f>
        <v>0</v>
      </c>
      <c r="C28" s="133">
        <f>'Initial Client Information'!C28</f>
        <v>0</v>
      </c>
      <c r="D28" s="134">
        <f>'Initial Client Information'!D28</f>
        <v>0</v>
      </c>
      <c r="E28" s="155">
        <f>'Initial Client Information'!E28</f>
        <v>0</v>
      </c>
      <c r="F28" s="156"/>
      <c r="G28" s="152"/>
      <c r="H28" s="152"/>
      <c r="I28" s="158"/>
      <c r="J28" s="174">
        <f>'Discharge Information'!F28</f>
        <v>0</v>
      </c>
      <c r="K28" s="99"/>
    </row>
    <row r="29" spans="1:11" ht="60" customHeight="1" x14ac:dyDescent="0.25">
      <c r="A29" s="1">
        <f t="shared" si="1"/>
        <v>17</v>
      </c>
      <c r="B29" s="132">
        <f>'Initial Client Information'!B29</f>
        <v>0</v>
      </c>
      <c r="C29" s="133">
        <f>'Initial Client Information'!C29</f>
        <v>0</v>
      </c>
      <c r="D29" s="134">
        <f>'Initial Client Information'!D29</f>
        <v>0</v>
      </c>
      <c r="E29" s="155">
        <f>'Initial Client Information'!E29</f>
        <v>0</v>
      </c>
      <c r="F29" s="156"/>
      <c r="G29" s="152"/>
      <c r="H29" s="152"/>
      <c r="I29" s="158"/>
      <c r="J29" s="174">
        <f>'Discharge Information'!F29</f>
        <v>0</v>
      </c>
      <c r="K29" s="99"/>
    </row>
    <row r="30" spans="1:11" ht="60" customHeight="1" x14ac:dyDescent="0.25">
      <c r="A30" s="1">
        <f t="shared" si="1"/>
        <v>18</v>
      </c>
      <c r="B30" s="132">
        <f>'Initial Client Information'!B30</f>
        <v>0</v>
      </c>
      <c r="C30" s="133">
        <f>'Initial Client Information'!C30</f>
        <v>0</v>
      </c>
      <c r="D30" s="134">
        <f>'Initial Client Information'!D30</f>
        <v>0</v>
      </c>
      <c r="E30" s="155">
        <f>'Initial Client Information'!E30</f>
        <v>0</v>
      </c>
      <c r="F30" s="156"/>
      <c r="G30" s="152"/>
      <c r="H30" s="152"/>
      <c r="I30" s="158"/>
      <c r="J30" s="174">
        <f>'Discharge Information'!F30</f>
        <v>0</v>
      </c>
      <c r="K30" s="99"/>
    </row>
    <row r="31" spans="1:11" ht="60" customHeight="1" x14ac:dyDescent="0.25">
      <c r="A31" s="1">
        <f t="shared" si="1"/>
        <v>19</v>
      </c>
      <c r="B31" s="132">
        <f>'Initial Client Information'!B31</f>
        <v>0</v>
      </c>
      <c r="C31" s="133">
        <f>'Initial Client Information'!C31</f>
        <v>0</v>
      </c>
      <c r="D31" s="134">
        <f>'Initial Client Information'!D31</f>
        <v>0</v>
      </c>
      <c r="E31" s="155">
        <f>'Initial Client Information'!E31</f>
        <v>0</v>
      </c>
      <c r="F31" s="156"/>
      <c r="G31" s="152"/>
      <c r="H31" s="152"/>
      <c r="I31" s="158"/>
      <c r="J31" s="174">
        <f>'Discharge Information'!F31</f>
        <v>0</v>
      </c>
      <c r="K31" s="99"/>
    </row>
    <row r="32" spans="1:11" ht="60" customHeight="1" x14ac:dyDescent="0.25">
      <c r="A32" s="1">
        <f t="shared" si="1"/>
        <v>20</v>
      </c>
      <c r="B32" s="132">
        <f>'Initial Client Information'!B32</f>
        <v>0</v>
      </c>
      <c r="C32" s="133">
        <f>'Initial Client Information'!C32</f>
        <v>0</v>
      </c>
      <c r="D32" s="134">
        <f>'Initial Client Information'!D32</f>
        <v>0</v>
      </c>
      <c r="E32" s="155">
        <f>'Initial Client Information'!E32</f>
        <v>0</v>
      </c>
      <c r="F32" s="156"/>
      <c r="G32" s="152"/>
      <c r="H32" s="152"/>
      <c r="I32" s="158"/>
      <c r="J32" s="174">
        <f>'Discharge Information'!F32</f>
        <v>0</v>
      </c>
      <c r="K32" s="99"/>
    </row>
    <row r="33" spans="1:11" ht="60" customHeight="1" x14ac:dyDescent="0.25">
      <c r="A33" s="1">
        <f t="shared" si="1"/>
        <v>21</v>
      </c>
      <c r="B33" s="132">
        <f>'Initial Client Information'!B33</f>
        <v>0</v>
      </c>
      <c r="C33" s="133">
        <f>'Initial Client Information'!C33</f>
        <v>0</v>
      </c>
      <c r="D33" s="134">
        <f>'Initial Client Information'!D33</f>
        <v>0</v>
      </c>
      <c r="E33" s="155">
        <f>'Initial Client Information'!E33</f>
        <v>0</v>
      </c>
      <c r="F33" s="156"/>
      <c r="G33" s="152"/>
      <c r="H33" s="152"/>
      <c r="I33" s="158"/>
      <c r="J33" s="174">
        <f>'Discharge Information'!F33</f>
        <v>0</v>
      </c>
      <c r="K33" s="99"/>
    </row>
    <row r="34" spans="1:11" ht="60" customHeight="1" x14ac:dyDescent="0.25">
      <c r="A34" s="1">
        <f t="shared" si="1"/>
        <v>22</v>
      </c>
      <c r="B34" s="132">
        <f>'Initial Client Information'!B34</f>
        <v>0</v>
      </c>
      <c r="C34" s="133">
        <f>'Initial Client Information'!C34</f>
        <v>0</v>
      </c>
      <c r="D34" s="134">
        <f>'Initial Client Information'!D34</f>
        <v>0</v>
      </c>
      <c r="E34" s="155">
        <f>'Initial Client Information'!E34</f>
        <v>0</v>
      </c>
      <c r="F34" s="156"/>
      <c r="G34" s="152"/>
      <c r="H34" s="152"/>
      <c r="I34" s="158"/>
      <c r="J34" s="174">
        <f>'Discharge Information'!F34</f>
        <v>0</v>
      </c>
      <c r="K34" s="99"/>
    </row>
    <row r="35" spans="1:11" ht="60" customHeight="1" x14ac:dyDescent="0.25">
      <c r="A35" s="1">
        <f t="shared" si="1"/>
        <v>23</v>
      </c>
      <c r="B35" s="132">
        <f>'Initial Client Information'!B35</f>
        <v>0</v>
      </c>
      <c r="C35" s="133">
        <f>'Initial Client Information'!C35</f>
        <v>0</v>
      </c>
      <c r="D35" s="134">
        <f>'Initial Client Information'!D35</f>
        <v>0</v>
      </c>
      <c r="E35" s="155">
        <f>'Initial Client Information'!E35</f>
        <v>0</v>
      </c>
      <c r="F35" s="156"/>
      <c r="G35" s="152"/>
      <c r="H35" s="152"/>
      <c r="I35" s="158"/>
      <c r="J35" s="174">
        <f>'Discharge Information'!F35</f>
        <v>0</v>
      </c>
      <c r="K35" s="99"/>
    </row>
    <row r="36" spans="1:11" ht="60" customHeight="1" x14ac:dyDescent="0.25">
      <c r="A36" s="1">
        <f t="shared" si="1"/>
        <v>24</v>
      </c>
      <c r="B36" s="132">
        <f>'Initial Client Information'!B36</f>
        <v>0</v>
      </c>
      <c r="C36" s="133">
        <f>'Initial Client Information'!C36</f>
        <v>0</v>
      </c>
      <c r="D36" s="134">
        <f>'Initial Client Information'!D36</f>
        <v>0</v>
      </c>
      <c r="E36" s="155">
        <f>'Initial Client Information'!E36</f>
        <v>0</v>
      </c>
      <c r="F36" s="156"/>
      <c r="G36" s="152"/>
      <c r="H36" s="152"/>
      <c r="I36" s="158"/>
      <c r="J36" s="174">
        <f>'Discharge Information'!F36</f>
        <v>0</v>
      </c>
      <c r="K36" s="99"/>
    </row>
    <row r="37" spans="1:11" ht="60" customHeight="1" x14ac:dyDescent="0.25">
      <c r="A37" s="1">
        <f t="shared" si="1"/>
        <v>25</v>
      </c>
      <c r="B37" s="132">
        <f>'Initial Client Information'!B37</f>
        <v>0</v>
      </c>
      <c r="C37" s="133">
        <f>'Initial Client Information'!C37</f>
        <v>0</v>
      </c>
      <c r="D37" s="134">
        <f>'Initial Client Information'!D37</f>
        <v>0</v>
      </c>
      <c r="E37" s="155">
        <f>'Initial Client Information'!E37</f>
        <v>0</v>
      </c>
      <c r="F37" s="156"/>
      <c r="G37" s="152"/>
      <c r="H37" s="152"/>
      <c r="I37" s="158"/>
      <c r="J37" s="174">
        <f>'Discharge Information'!F37</f>
        <v>0</v>
      </c>
      <c r="K37" s="99"/>
    </row>
    <row r="38" spans="1:11" ht="60" customHeight="1" x14ac:dyDescent="0.25">
      <c r="A38" s="1">
        <f t="shared" si="1"/>
        <v>26</v>
      </c>
      <c r="B38" s="132">
        <f>'Initial Client Information'!B38</f>
        <v>0</v>
      </c>
      <c r="C38" s="133">
        <f>'Initial Client Information'!C38</f>
        <v>0</v>
      </c>
      <c r="D38" s="134">
        <f>'Initial Client Information'!D38</f>
        <v>0</v>
      </c>
      <c r="E38" s="155">
        <f>'Initial Client Information'!E38</f>
        <v>0</v>
      </c>
      <c r="F38" s="156"/>
      <c r="G38" s="152"/>
      <c r="H38" s="152"/>
      <c r="I38" s="158"/>
      <c r="J38" s="174">
        <f>'Discharge Information'!F38</f>
        <v>0</v>
      </c>
      <c r="K38" s="99"/>
    </row>
    <row r="39" spans="1:11" ht="60" customHeight="1" x14ac:dyDescent="0.25">
      <c r="A39" s="1">
        <f t="shared" si="1"/>
        <v>27</v>
      </c>
      <c r="B39" s="132">
        <f>'Initial Client Information'!B39</f>
        <v>0</v>
      </c>
      <c r="C39" s="133">
        <f>'Initial Client Information'!C39</f>
        <v>0</v>
      </c>
      <c r="D39" s="134">
        <f>'Initial Client Information'!D39</f>
        <v>0</v>
      </c>
      <c r="E39" s="155">
        <f>'Initial Client Information'!E39</f>
        <v>0</v>
      </c>
      <c r="F39" s="156"/>
      <c r="G39" s="152"/>
      <c r="H39" s="152"/>
      <c r="I39" s="158"/>
      <c r="J39" s="174">
        <f>'Discharge Information'!F39</f>
        <v>0</v>
      </c>
      <c r="K39" s="99"/>
    </row>
    <row r="40" spans="1:11" ht="60" customHeight="1" x14ac:dyDescent="0.25">
      <c r="A40" s="1">
        <f t="shared" si="1"/>
        <v>28</v>
      </c>
      <c r="B40" s="132">
        <f>'Initial Client Information'!B40</f>
        <v>0</v>
      </c>
      <c r="C40" s="133">
        <f>'Initial Client Information'!C40</f>
        <v>0</v>
      </c>
      <c r="D40" s="134">
        <f>'Initial Client Information'!D40</f>
        <v>0</v>
      </c>
      <c r="E40" s="155">
        <f>'Initial Client Information'!E40</f>
        <v>0</v>
      </c>
      <c r="F40" s="156"/>
      <c r="G40" s="152"/>
      <c r="H40" s="152"/>
      <c r="I40" s="158"/>
      <c r="J40" s="174">
        <f>'Discharge Information'!F40</f>
        <v>0</v>
      </c>
      <c r="K40" s="99"/>
    </row>
    <row r="41" spans="1:11" ht="60" customHeight="1" x14ac:dyDescent="0.25">
      <c r="A41" s="1">
        <f t="shared" si="1"/>
        <v>29</v>
      </c>
      <c r="B41" s="132">
        <f>'Initial Client Information'!B41</f>
        <v>0</v>
      </c>
      <c r="C41" s="133">
        <f>'Initial Client Information'!C41</f>
        <v>0</v>
      </c>
      <c r="D41" s="134">
        <f>'Initial Client Information'!D41</f>
        <v>0</v>
      </c>
      <c r="E41" s="155">
        <f>'Initial Client Information'!E41</f>
        <v>0</v>
      </c>
      <c r="F41" s="156"/>
      <c r="G41" s="152"/>
      <c r="H41" s="152"/>
      <c r="I41" s="158"/>
      <c r="J41" s="174">
        <f>'Discharge Information'!F41</f>
        <v>0</v>
      </c>
      <c r="K41" s="99"/>
    </row>
    <row r="42" spans="1:11" ht="60" customHeight="1" x14ac:dyDescent="0.25">
      <c r="A42" s="1">
        <f t="shared" si="1"/>
        <v>30</v>
      </c>
      <c r="B42" s="132">
        <f>'Initial Client Information'!B42</f>
        <v>0</v>
      </c>
      <c r="C42" s="133">
        <f>'Initial Client Information'!C42</f>
        <v>0</v>
      </c>
      <c r="D42" s="134">
        <f>'Initial Client Information'!D42</f>
        <v>0</v>
      </c>
      <c r="E42" s="155">
        <f>'Initial Client Information'!E42</f>
        <v>0</v>
      </c>
      <c r="F42" s="156"/>
      <c r="G42" s="152"/>
      <c r="H42" s="152"/>
      <c r="I42" s="158"/>
      <c r="J42" s="174">
        <f>'Discharge Information'!F42</f>
        <v>0</v>
      </c>
      <c r="K42" s="99"/>
    </row>
    <row r="43" spans="1:11" ht="60" customHeight="1" x14ac:dyDescent="0.25">
      <c r="A43" s="1">
        <f t="shared" si="1"/>
        <v>31</v>
      </c>
      <c r="B43" s="132">
        <f>'Initial Client Information'!B43</f>
        <v>0</v>
      </c>
      <c r="C43" s="133">
        <f>'Initial Client Information'!C43</f>
        <v>0</v>
      </c>
      <c r="D43" s="134">
        <f>'Initial Client Information'!D43</f>
        <v>0</v>
      </c>
      <c r="E43" s="155">
        <f>'Initial Client Information'!E43</f>
        <v>0</v>
      </c>
      <c r="F43" s="156"/>
      <c r="G43" s="152"/>
      <c r="H43" s="152"/>
      <c r="I43" s="158"/>
      <c r="J43" s="174">
        <f>'Discharge Information'!F43</f>
        <v>0</v>
      </c>
      <c r="K43" s="99"/>
    </row>
    <row r="44" spans="1:11" ht="60" customHeight="1" x14ac:dyDescent="0.25">
      <c r="A44" s="1">
        <f t="shared" si="1"/>
        <v>32</v>
      </c>
      <c r="B44" s="132">
        <f>'Initial Client Information'!B44</f>
        <v>0</v>
      </c>
      <c r="C44" s="133">
        <f>'Initial Client Information'!C44</f>
        <v>0</v>
      </c>
      <c r="D44" s="134">
        <f>'Initial Client Information'!D44</f>
        <v>0</v>
      </c>
      <c r="E44" s="155">
        <f>'Initial Client Information'!E44</f>
        <v>0</v>
      </c>
      <c r="F44" s="156"/>
      <c r="G44" s="152"/>
      <c r="H44" s="152"/>
      <c r="I44" s="158"/>
      <c r="J44" s="174">
        <f>'Discharge Information'!F44</f>
        <v>0</v>
      </c>
      <c r="K44" s="99"/>
    </row>
    <row r="45" spans="1:11" ht="60" customHeight="1" x14ac:dyDescent="0.25">
      <c r="A45" s="1">
        <f t="shared" si="1"/>
        <v>33</v>
      </c>
      <c r="B45" s="132">
        <f>'Initial Client Information'!B45</f>
        <v>0</v>
      </c>
      <c r="C45" s="133">
        <f>'Initial Client Information'!C45</f>
        <v>0</v>
      </c>
      <c r="D45" s="134">
        <f>'Initial Client Information'!D45</f>
        <v>0</v>
      </c>
      <c r="E45" s="155">
        <f>'Initial Client Information'!E45</f>
        <v>0</v>
      </c>
      <c r="F45" s="156"/>
      <c r="G45" s="152"/>
      <c r="H45" s="152"/>
      <c r="I45" s="158"/>
      <c r="J45" s="174">
        <f>'Discharge Information'!F45</f>
        <v>0</v>
      </c>
      <c r="K45" s="99"/>
    </row>
    <row r="46" spans="1:11" ht="60" customHeight="1" x14ac:dyDescent="0.25">
      <c r="A46" s="1">
        <f t="shared" si="1"/>
        <v>34</v>
      </c>
      <c r="B46" s="132">
        <f>'Initial Client Information'!B46</f>
        <v>0</v>
      </c>
      <c r="C46" s="133">
        <f>'Initial Client Information'!C46</f>
        <v>0</v>
      </c>
      <c r="D46" s="134">
        <f>'Initial Client Information'!D46</f>
        <v>0</v>
      </c>
      <c r="E46" s="155">
        <f>'Initial Client Information'!E46</f>
        <v>0</v>
      </c>
      <c r="F46" s="156"/>
      <c r="G46" s="152"/>
      <c r="H46" s="152"/>
      <c r="I46" s="158"/>
      <c r="J46" s="174">
        <f>'Discharge Information'!F46</f>
        <v>0</v>
      </c>
      <c r="K46" s="99"/>
    </row>
    <row r="47" spans="1:11" ht="60" customHeight="1" x14ac:dyDescent="0.25">
      <c r="A47" s="1">
        <f t="shared" si="1"/>
        <v>35</v>
      </c>
      <c r="B47" s="132">
        <f>'Initial Client Information'!B47</f>
        <v>0</v>
      </c>
      <c r="C47" s="133">
        <f>'Initial Client Information'!C47</f>
        <v>0</v>
      </c>
      <c r="D47" s="134">
        <f>'Initial Client Information'!D47</f>
        <v>0</v>
      </c>
      <c r="E47" s="155">
        <f>'Initial Client Information'!E47</f>
        <v>0</v>
      </c>
      <c r="F47" s="156"/>
      <c r="G47" s="152"/>
      <c r="H47" s="152"/>
      <c r="I47" s="158"/>
      <c r="J47" s="174">
        <f>'Discharge Information'!F47</f>
        <v>0</v>
      </c>
      <c r="K47" s="99"/>
    </row>
    <row r="48" spans="1:11" ht="60" customHeight="1" x14ac:dyDescent="0.25">
      <c r="A48" s="1">
        <f t="shared" si="1"/>
        <v>36</v>
      </c>
      <c r="B48" s="132">
        <f>'Initial Client Information'!B48</f>
        <v>0</v>
      </c>
      <c r="C48" s="133">
        <f>'Initial Client Information'!C48</f>
        <v>0</v>
      </c>
      <c r="D48" s="134">
        <f>'Initial Client Information'!D48</f>
        <v>0</v>
      </c>
      <c r="E48" s="155">
        <f>'Initial Client Information'!E48</f>
        <v>0</v>
      </c>
      <c r="F48" s="156"/>
      <c r="G48" s="152"/>
      <c r="H48" s="152"/>
      <c r="I48" s="158"/>
      <c r="J48" s="174">
        <f>'Discharge Information'!F48</f>
        <v>0</v>
      </c>
      <c r="K48" s="99"/>
    </row>
    <row r="49" spans="1:11" ht="60" customHeight="1" x14ac:dyDescent="0.25">
      <c r="A49" s="1">
        <f t="shared" si="1"/>
        <v>37</v>
      </c>
      <c r="B49" s="132">
        <f>'Initial Client Information'!B49</f>
        <v>0</v>
      </c>
      <c r="C49" s="133">
        <f>'Initial Client Information'!C49</f>
        <v>0</v>
      </c>
      <c r="D49" s="134">
        <f>'Initial Client Information'!D49</f>
        <v>0</v>
      </c>
      <c r="E49" s="155">
        <f>'Initial Client Information'!E49</f>
        <v>0</v>
      </c>
      <c r="F49" s="156"/>
      <c r="G49" s="152"/>
      <c r="H49" s="152"/>
      <c r="I49" s="158"/>
      <c r="J49" s="174">
        <f>'Discharge Information'!F49</f>
        <v>0</v>
      </c>
      <c r="K49" s="99"/>
    </row>
    <row r="50" spans="1:11" ht="60" customHeight="1" x14ac:dyDescent="0.25">
      <c r="A50" s="1">
        <f t="shared" si="1"/>
        <v>38</v>
      </c>
      <c r="B50" s="132">
        <f>'Initial Client Information'!B50</f>
        <v>0</v>
      </c>
      <c r="C50" s="133">
        <f>'Initial Client Information'!C50</f>
        <v>0</v>
      </c>
      <c r="D50" s="134">
        <f>'Initial Client Information'!D50</f>
        <v>0</v>
      </c>
      <c r="E50" s="155">
        <f>'Initial Client Information'!E50</f>
        <v>0</v>
      </c>
      <c r="F50" s="156"/>
      <c r="G50" s="152"/>
      <c r="H50" s="152"/>
      <c r="I50" s="158"/>
      <c r="J50" s="174">
        <f>'Discharge Information'!F50</f>
        <v>0</v>
      </c>
      <c r="K50" s="99"/>
    </row>
    <row r="51" spans="1:11" ht="60" customHeight="1" x14ac:dyDescent="0.25">
      <c r="A51" s="1">
        <f t="shared" si="1"/>
        <v>39</v>
      </c>
      <c r="B51" s="132">
        <f>'Initial Client Information'!B51</f>
        <v>0</v>
      </c>
      <c r="C51" s="133">
        <f>'Initial Client Information'!C51</f>
        <v>0</v>
      </c>
      <c r="D51" s="134">
        <f>'Initial Client Information'!D51</f>
        <v>0</v>
      </c>
      <c r="E51" s="155">
        <f>'Initial Client Information'!E51</f>
        <v>0</v>
      </c>
      <c r="F51" s="156"/>
      <c r="G51" s="152"/>
      <c r="H51" s="152"/>
      <c r="I51" s="158"/>
      <c r="J51" s="174">
        <f>'Discharge Information'!F51</f>
        <v>0</v>
      </c>
      <c r="K51" s="99"/>
    </row>
    <row r="52" spans="1:11" ht="60" customHeight="1" x14ac:dyDescent="0.25">
      <c r="A52" s="1">
        <f t="shared" si="1"/>
        <v>40</v>
      </c>
      <c r="B52" s="132">
        <f>'Initial Client Information'!B52</f>
        <v>0</v>
      </c>
      <c r="C52" s="133">
        <f>'Initial Client Information'!C52</f>
        <v>0</v>
      </c>
      <c r="D52" s="134">
        <f>'Initial Client Information'!D52</f>
        <v>0</v>
      </c>
      <c r="E52" s="155">
        <f>'Initial Client Information'!E52</f>
        <v>0</v>
      </c>
      <c r="F52" s="156"/>
      <c r="G52" s="152"/>
      <c r="H52" s="152"/>
      <c r="I52" s="158"/>
      <c r="J52" s="174">
        <f>'Discharge Information'!F52</f>
        <v>0</v>
      </c>
      <c r="K52" s="99"/>
    </row>
    <row r="53" spans="1:11" ht="60" customHeight="1" x14ac:dyDescent="0.25">
      <c r="A53" s="1">
        <f t="shared" si="1"/>
        <v>41</v>
      </c>
      <c r="B53" s="132">
        <f>'Initial Client Information'!B53</f>
        <v>0</v>
      </c>
      <c r="C53" s="133">
        <f>'Initial Client Information'!C53</f>
        <v>0</v>
      </c>
      <c r="D53" s="134">
        <f>'Initial Client Information'!D53</f>
        <v>0</v>
      </c>
      <c r="E53" s="155">
        <f>'Initial Client Information'!E53</f>
        <v>0</v>
      </c>
      <c r="F53" s="156"/>
      <c r="G53" s="152"/>
      <c r="H53" s="152"/>
      <c r="I53" s="158"/>
      <c r="J53" s="174">
        <f>'Discharge Information'!F53</f>
        <v>0</v>
      </c>
      <c r="K53" s="99"/>
    </row>
    <row r="54" spans="1:11" ht="60" customHeight="1" x14ac:dyDescent="0.25">
      <c r="A54" s="1">
        <f t="shared" si="1"/>
        <v>42</v>
      </c>
      <c r="B54" s="132">
        <f>'Initial Client Information'!B54</f>
        <v>0</v>
      </c>
      <c r="C54" s="133">
        <f>'Initial Client Information'!C54</f>
        <v>0</v>
      </c>
      <c r="D54" s="134">
        <f>'Initial Client Information'!D54</f>
        <v>0</v>
      </c>
      <c r="E54" s="155">
        <f>'Initial Client Information'!E54</f>
        <v>0</v>
      </c>
      <c r="F54" s="156"/>
      <c r="G54" s="152"/>
      <c r="H54" s="152"/>
      <c r="I54" s="158"/>
      <c r="J54" s="174">
        <f>'Discharge Information'!F54</f>
        <v>0</v>
      </c>
      <c r="K54" s="99"/>
    </row>
    <row r="55" spans="1:11" ht="60" customHeight="1" x14ac:dyDescent="0.25">
      <c r="A55" s="1">
        <f t="shared" si="1"/>
        <v>43</v>
      </c>
      <c r="B55" s="132">
        <f>'Initial Client Information'!B55</f>
        <v>0</v>
      </c>
      <c r="C55" s="133">
        <f>'Initial Client Information'!C55</f>
        <v>0</v>
      </c>
      <c r="D55" s="134">
        <f>'Initial Client Information'!D55</f>
        <v>0</v>
      </c>
      <c r="E55" s="155">
        <f>'Initial Client Information'!E55</f>
        <v>0</v>
      </c>
      <c r="F55" s="156"/>
      <c r="G55" s="152"/>
      <c r="H55" s="152"/>
      <c r="I55" s="158"/>
      <c r="J55" s="174">
        <f>'Discharge Information'!F55</f>
        <v>0</v>
      </c>
      <c r="K55" s="99"/>
    </row>
    <row r="56" spans="1:11" ht="60" customHeight="1" x14ac:dyDescent="0.25">
      <c r="A56" s="1">
        <f t="shared" si="1"/>
        <v>44</v>
      </c>
      <c r="B56" s="132">
        <f>'Initial Client Information'!B56</f>
        <v>0</v>
      </c>
      <c r="C56" s="133">
        <f>'Initial Client Information'!C56</f>
        <v>0</v>
      </c>
      <c r="D56" s="134">
        <f>'Initial Client Information'!D56</f>
        <v>0</v>
      </c>
      <c r="E56" s="155">
        <f>'Initial Client Information'!E56</f>
        <v>0</v>
      </c>
      <c r="F56" s="156"/>
      <c r="G56" s="152"/>
      <c r="H56" s="152"/>
      <c r="I56" s="158"/>
      <c r="J56" s="174">
        <f>'Discharge Information'!F56</f>
        <v>0</v>
      </c>
      <c r="K56" s="99"/>
    </row>
    <row r="57" spans="1:11" ht="60" customHeight="1" x14ac:dyDescent="0.25">
      <c r="A57" s="1">
        <f t="shared" si="1"/>
        <v>45</v>
      </c>
      <c r="B57" s="132">
        <f>'Initial Client Information'!B57</f>
        <v>0</v>
      </c>
      <c r="C57" s="133">
        <f>'Initial Client Information'!C57</f>
        <v>0</v>
      </c>
      <c r="D57" s="134">
        <f>'Initial Client Information'!D57</f>
        <v>0</v>
      </c>
      <c r="E57" s="155">
        <f>'Initial Client Information'!E57</f>
        <v>0</v>
      </c>
      <c r="F57" s="156"/>
      <c r="G57" s="152"/>
      <c r="H57" s="152"/>
      <c r="I57" s="158"/>
      <c r="J57" s="174">
        <f>'Discharge Information'!F57</f>
        <v>0</v>
      </c>
      <c r="K57" s="99"/>
    </row>
    <row r="58" spans="1:11" ht="60" customHeight="1" x14ac:dyDescent="0.25">
      <c r="A58" s="1">
        <f t="shared" si="1"/>
        <v>46</v>
      </c>
      <c r="B58" s="132">
        <f>'Initial Client Information'!B58</f>
        <v>0</v>
      </c>
      <c r="C58" s="133">
        <f>'Initial Client Information'!C58</f>
        <v>0</v>
      </c>
      <c r="D58" s="134">
        <f>'Initial Client Information'!D58</f>
        <v>0</v>
      </c>
      <c r="E58" s="155">
        <f>'Initial Client Information'!E58</f>
        <v>0</v>
      </c>
      <c r="F58" s="156"/>
      <c r="G58" s="152"/>
      <c r="H58" s="152"/>
      <c r="I58" s="158"/>
      <c r="J58" s="174">
        <f>'Discharge Information'!F58</f>
        <v>0</v>
      </c>
      <c r="K58" s="99"/>
    </row>
    <row r="59" spans="1:11" ht="60" customHeight="1" x14ac:dyDescent="0.25">
      <c r="A59" s="1">
        <f t="shared" si="1"/>
        <v>47</v>
      </c>
      <c r="B59" s="132">
        <f>'Initial Client Information'!B59</f>
        <v>0</v>
      </c>
      <c r="C59" s="133">
        <f>'Initial Client Information'!C59</f>
        <v>0</v>
      </c>
      <c r="D59" s="134">
        <f>'Initial Client Information'!D59</f>
        <v>0</v>
      </c>
      <c r="E59" s="155">
        <f>'Initial Client Information'!E59</f>
        <v>0</v>
      </c>
      <c r="F59" s="156"/>
      <c r="G59" s="152"/>
      <c r="H59" s="152"/>
      <c r="I59" s="158"/>
      <c r="J59" s="174">
        <f>'Discharge Information'!F59</f>
        <v>0</v>
      </c>
      <c r="K59" s="99"/>
    </row>
    <row r="60" spans="1:11" ht="60" customHeight="1" x14ac:dyDescent="0.25">
      <c r="A60" s="1">
        <f t="shared" si="1"/>
        <v>48</v>
      </c>
      <c r="B60" s="132">
        <f>'Initial Client Information'!B60</f>
        <v>0</v>
      </c>
      <c r="C60" s="133">
        <f>'Initial Client Information'!C60</f>
        <v>0</v>
      </c>
      <c r="D60" s="134">
        <f>'Initial Client Information'!D60</f>
        <v>0</v>
      </c>
      <c r="E60" s="155">
        <f>'Initial Client Information'!E60</f>
        <v>0</v>
      </c>
      <c r="F60" s="156"/>
      <c r="G60" s="152"/>
      <c r="H60" s="152"/>
      <c r="I60" s="158"/>
      <c r="J60" s="174">
        <f>'Discharge Information'!F60</f>
        <v>0</v>
      </c>
      <c r="K60" s="99"/>
    </row>
    <row r="61" spans="1:11" ht="60" customHeight="1" x14ac:dyDescent="0.25">
      <c r="A61" s="1">
        <f t="shared" si="1"/>
        <v>49</v>
      </c>
      <c r="B61" s="132">
        <f>'Initial Client Information'!B61</f>
        <v>0</v>
      </c>
      <c r="C61" s="133">
        <f>'Initial Client Information'!C61</f>
        <v>0</v>
      </c>
      <c r="D61" s="134">
        <f>'Initial Client Information'!D61</f>
        <v>0</v>
      </c>
      <c r="E61" s="155">
        <f>'Initial Client Information'!E61</f>
        <v>0</v>
      </c>
      <c r="F61" s="156"/>
      <c r="G61" s="152"/>
      <c r="H61" s="152"/>
      <c r="I61" s="158"/>
      <c r="J61" s="174">
        <f>'Discharge Information'!F61</f>
        <v>0</v>
      </c>
      <c r="K61" s="99"/>
    </row>
    <row r="62" spans="1:11" ht="60" customHeight="1" x14ac:dyDescent="0.25">
      <c r="A62" s="1">
        <f t="shared" si="1"/>
        <v>50</v>
      </c>
      <c r="B62" s="132">
        <f>'Initial Client Information'!B62</f>
        <v>0</v>
      </c>
      <c r="C62" s="133">
        <f>'Initial Client Information'!C62</f>
        <v>0</v>
      </c>
      <c r="D62" s="134">
        <f>'Initial Client Information'!D62</f>
        <v>0</v>
      </c>
      <c r="E62" s="155">
        <f>'Initial Client Information'!E62</f>
        <v>0</v>
      </c>
      <c r="F62" s="156"/>
      <c r="G62" s="152"/>
      <c r="H62" s="152"/>
      <c r="I62" s="158"/>
      <c r="J62" s="174">
        <f>'Discharge Information'!F62</f>
        <v>0</v>
      </c>
      <c r="K62" s="99"/>
    </row>
    <row r="63" spans="1:11" ht="60" customHeight="1" x14ac:dyDescent="0.25">
      <c r="A63" s="1">
        <f t="shared" si="1"/>
        <v>51</v>
      </c>
      <c r="B63" s="132">
        <f>'Initial Client Information'!B63</f>
        <v>0</v>
      </c>
      <c r="C63" s="133">
        <f>'Initial Client Information'!C63</f>
        <v>0</v>
      </c>
      <c r="D63" s="134">
        <f>'Initial Client Information'!D63</f>
        <v>0</v>
      </c>
      <c r="E63" s="155">
        <f>'Initial Client Information'!E63</f>
        <v>0</v>
      </c>
      <c r="F63" s="156"/>
      <c r="G63" s="152"/>
      <c r="H63" s="152"/>
      <c r="I63" s="158"/>
      <c r="J63" s="174">
        <f>'Discharge Information'!F63</f>
        <v>0</v>
      </c>
      <c r="K63" s="99"/>
    </row>
    <row r="64" spans="1:11" ht="60" customHeight="1" x14ac:dyDescent="0.25">
      <c r="A64" s="1">
        <f t="shared" si="1"/>
        <v>52</v>
      </c>
      <c r="B64" s="132">
        <f>'Initial Client Information'!B64</f>
        <v>0</v>
      </c>
      <c r="C64" s="133">
        <f>'Initial Client Information'!C64</f>
        <v>0</v>
      </c>
      <c r="D64" s="134">
        <f>'Initial Client Information'!D64</f>
        <v>0</v>
      </c>
      <c r="E64" s="155">
        <f>'Initial Client Information'!E64</f>
        <v>0</v>
      </c>
      <c r="F64" s="156"/>
      <c r="G64" s="152"/>
      <c r="H64" s="152"/>
      <c r="I64" s="158"/>
      <c r="J64" s="174">
        <f>'Discharge Information'!F64</f>
        <v>0</v>
      </c>
      <c r="K64" s="99"/>
    </row>
    <row r="65" spans="1:11" ht="60" customHeight="1" x14ac:dyDescent="0.25">
      <c r="A65" s="1">
        <f t="shared" si="1"/>
        <v>53</v>
      </c>
      <c r="B65" s="132">
        <f>'Initial Client Information'!B65</f>
        <v>0</v>
      </c>
      <c r="C65" s="133">
        <f>'Initial Client Information'!C65</f>
        <v>0</v>
      </c>
      <c r="D65" s="134">
        <f>'Initial Client Information'!D65</f>
        <v>0</v>
      </c>
      <c r="E65" s="155">
        <f>'Initial Client Information'!E65</f>
        <v>0</v>
      </c>
      <c r="F65" s="156"/>
      <c r="G65" s="152"/>
      <c r="H65" s="152"/>
      <c r="I65" s="158"/>
      <c r="J65" s="174">
        <f>'Discharge Information'!F65</f>
        <v>0</v>
      </c>
      <c r="K65" s="99"/>
    </row>
    <row r="66" spans="1:11" ht="60" customHeight="1" x14ac:dyDescent="0.25">
      <c r="A66" s="1">
        <f t="shared" si="1"/>
        <v>54</v>
      </c>
      <c r="B66" s="132">
        <f>'Initial Client Information'!B66</f>
        <v>0</v>
      </c>
      <c r="C66" s="133">
        <f>'Initial Client Information'!C66</f>
        <v>0</v>
      </c>
      <c r="D66" s="134">
        <f>'Initial Client Information'!D66</f>
        <v>0</v>
      </c>
      <c r="E66" s="155">
        <f>'Initial Client Information'!E66</f>
        <v>0</v>
      </c>
      <c r="F66" s="156"/>
      <c r="G66" s="152"/>
      <c r="H66" s="152"/>
      <c r="I66" s="158"/>
      <c r="J66" s="174">
        <f>'Discharge Information'!F66</f>
        <v>0</v>
      </c>
      <c r="K66" s="99"/>
    </row>
    <row r="67" spans="1:11" ht="60" customHeight="1" x14ac:dyDescent="0.25">
      <c r="A67" s="1">
        <f t="shared" si="1"/>
        <v>55</v>
      </c>
      <c r="B67" s="132">
        <f>'Initial Client Information'!B67</f>
        <v>0</v>
      </c>
      <c r="C67" s="133">
        <f>'Initial Client Information'!C67</f>
        <v>0</v>
      </c>
      <c r="D67" s="134">
        <f>'Initial Client Information'!D67</f>
        <v>0</v>
      </c>
      <c r="E67" s="155">
        <f>'Initial Client Information'!E67</f>
        <v>0</v>
      </c>
      <c r="F67" s="156"/>
      <c r="G67" s="152"/>
      <c r="H67" s="152"/>
      <c r="I67" s="158"/>
      <c r="J67" s="174">
        <f>'Discharge Information'!F67</f>
        <v>0</v>
      </c>
      <c r="K67" s="99"/>
    </row>
    <row r="68" spans="1:11" ht="60" customHeight="1" x14ac:dyDescent="0.25">
      <c r="A68" s="1">
        <f t="shared" si="1"/>
        <v>56</v>
      </c>
      <c r="B68" s="132">
        <f>'Initial Client Information'!B68</f>
        <v>0</v>
      </c>
      <c r="C68" s="133">
        <f>'Initial Client Information'!C68</f>
        <v>0</v>
      </c>
      <c r="D68" s="134">
        <f>'Initial Client Information'!D68</f>
        <v>0</v>
      </c>
      <c r="E68" s="155">
        <f>'Initial Client Information'!E68</f>
        <v>0</v>
      </c>
      <c r="F68" s="156"/>
      <c r="G68" s="152"/>
      <c r="H68" s="152"/>
      <c r="I68" s="158"/>
      <c r="J68" s="174">
        <f>'Discharge Information'!F68</f>
        <v>0</v>
      </c>
      <c r="K68" s="99"/>
    </row>
    <row r="69" spans="1:11" ht="60" customHeight="1" x14ac:dyDescent="0.25">
      <c r="A69" s="1">
        <f t="shared" si="1"/>
        <v>57</v>
      </c>
      <c r="B69" s="132">
        <f>'Initial Client Information'!B69</f>
        <v>0</v>
      </c>
      <c r="C69" s="133">
        <f>'Initial Client Information'!C69</f>
        <v>0</v>
      </c>
      <c r="D69" s="134">
        <f>'Initial Client Information'!D69</f>
        <v>0</v>
      </c>
      <c r="E69" s="155">
        <f>'Initial Client Information'!E69</f>
        <v>0</v>
      </c>
      <c r="F69" s="156"/>
      <c r="G69" s="152"/>
      <c r="H69" s="152"/>
      <c r="I69" s="158"/>
      <c r="J69" s="174">
        <f>'Discharge Information'!F69</f>
        <v>0</v>
      </c>
      <c r="K69" s="99"/>
    </row>
    <row r="70" spans="1:11" ht="60" customHeight="1" x14ac:dyDescent="0.25">
      <c r="A70" s="1">
        <f t="shared" si="1"/>
        <v>58</v>
      </c>
      <c r="B70" s="132">
        <f>'Initial Client Information'!B70</f>
        <v>0</v>
      </c>
      <c r="C70" s="133">
        <f>'Initial Client Information'!C70</f>
        <v>0</v>
      </c>
      <c r="D70" s="134">
        <f>'Initial Client Information'!D70</f>
        <v>0</v>
      </c>
      <c r="E70" s="155">
        <f>'Initial Client Information'!E70</f>
        <v>0</v>
      </c>
      <c r="F70" s="156"/>
      <c r="G70" s="152"/>
      <c r="H70" s="152"/>
      <c r="I70" s="158"/>
      <c r="J70" s="174">
        <f>'Discharge Information'!F70</f>
        <v>0</v>
      </c>
      <c r="K70" s="99"/>
    </row>
    <row r="71" spans="1:11" ht="60" customHeight="1" x14ac:dyDescent="0.25">
      <c r="A71" s="1">
        <f t="shared" si="1"/>
        <v>59</v>
      </c>
      <c r="B71" s="132">
        <f>'Initial Client Information'!B71</f>
        <v>0</v>
      </c>
      <c r="C71" s="133">
        <f>'Initial Client Information'!C71</f>
        <v>0</v>
      </c>
      <c r="D71" s="134">
        <f>'Initial Client Information'!D71</f>
        <v>0</v>
      </c>
      <c r="E71" s="155">
        <f>'Initial Client Information'!E71</f>
        <v>0</v>
      </c>
      <c r="F71" s="156"/>
      <c r="G71" s="152"/>
      <c r="H71" s="152"/>
      <c r="I71" s="158"/>
      <c r="J71" s="174">
        <f>'Discharge Information'!F71</f>
        <v>0</v>
      </c>
      <c r="K71" s="99"/>
    </row>
    <row r="72" spans="1:11" ht="60" customHeight="1" x14ac:dyDescent="0.25">
      <c r="A72" s="1">
        <f t="shared" si="1"/>
        <v>60</v>
      </c>
      <c r="B72" s="132">
        <f>'Initial Client Information'!B72</f>
        <v>0</v>
      </c>
      <c r="C72" s="133">
        <f>'Initial Client Information'!C72</f>
        <v>0</v>
      </c>
      <c r="D72" s="134">
        <f>'Initial Client Information'!D72</f>
        <v>0</v>
      </c>
      <c r="E72" s="155">
        <f>'Initial Client Information'!E72</f>
        <v>0</v>
      </c>
      <c r="F72" s="156"/>
      <c r="G72" s="152"/>
      <c r="H72" s="152"/>
      <c r="I72" s="158"/>
      <c r="J72" s="174">
        <f>'Discharge Information'!F72</f>
        <v>0</v>
      </c>
      <c r="K72" s="99"/>
    </row>
    <row r="73" spans="1:11" ht="60" customHeight="1" x14ac:dyDescent="0.25">
      <c r="A73" s="1">
        <f t="shared" si="1"/>
        <v>61</v>
      </c>
      <c r="B73" s="132">
        <f>'Initial Client Information'!B73</f>
        <v>0</v>
      </c>
      <c r="C73" s="133">
        <f>'Initial Client Information'!C73</f>
        <v>0</v>
      </c>
      <c r="D73" s="134">
        <f>'Initial Client Information'!D73</f>
        <v>0</v>
      </c>
      <c r="E73" s="155">
        <f>'Initial Client Information'!E73</f>
        <v>0</v>
      </c>
      <c r="F73" s="156"/>
      <c r="G73" s="152"/>
      <c r="H73" s="152"/>
      <c r="I73" s="158"/>
      <c r="J73" s="174">
        <f>'Discharge Information'!F73</f>
        <v>0</v>
      </c>
      <c r="K73" s="99"/>
    </row>
    <row r="74" spans="1:11" ht="60" customHeight="1" x14ac:dyDescent="0.25">
      <c r="A74" s="1">
        <f t="shared" si="1"/>
        <v>62</v>
      </c>
      <c r="B74" s="132">
        <f>'Initial Client Information'!B74</f>
        <v>0</v>
      </c>
      <c r="C74" s="133">
        <f>'Initial Client Information'!C74</f>
        <v>0</v>
      </c>
      <c r="D74" s="134">
        <f>'Initial Client Information'!D74</f>
        <v>0</v>
      </c>
      <c r="E74" s="155">
        <f>'Initial Client Information'!E74</f>
        <v>0</v>
      </c>
      <c r="F74" s="156"/>
      <c r="G74" s="152"/>
      <c r="H74" s="152"/>
      <c r="I74" s="158"/>
      <c r="J74" s="174">
        <f>'Discharge Information'!F74</f>
        <v>0</v>
      </c>
      <c r="K74" s="99"/>
    </row>
    <row r="75" spans="1:11" ht="60" customHeight="1" x14ac:dyDescent="0.25">
      <c r="A75" s="1">
        <f t="shared" si="1"/>
        <v>63</v>
      </c>
      <c r="B75" s="132">
        <f>'Initial Client Information'!B75</f>
        <v>0</v>
      </c>
      <c r="C75" s="133">
        <f>'Initial Client Information'!C75</f>
        <v>0</v>
      </c>
      <c r="D75" s="134">
        <f>'Initial Client Information'!D75</f>
        <v>0</v>
      </c>
      <c r="E75" s="155">
        <f>'Initial Client Information'!E75</f>
        <v>0</v>
      </c>
      <c r="F75" s="156"/>
      <c r="G75" s="152"/>
      <c r="H75" s="152"/>
      <c r="I75" s="158"/>
      <c r="J75" s="174">
        <f>'Discharge Information'!F75</f>
        <v>0</v>
      </c>
      <c r="K75" s="99"/>
    </row>
    <row r="76" spans="1:11" ht="60" customHeight="1" x14ac:dyDescent="0.25">
      <c r="A76" s="1">
        <f t="shared" si="1"/>
        <v>64</v>
      </c>
      <c r="B76" s="132">
        <f>'Initial Client Information'!B76</f>
        <v>0</v>
      </c>
      <c r="C76" s="133">
        <f>'Initial Client Information'!C76</f>
        <v>0</v>
      </c>
      <c r="D76" s="134">
        <f>'Initial Client Information'!D76</f>
        <v>0</v>
      </c>
      <c r="E76" s="155">
        <f>'Initial Client Information'!E76</f>
        <v>0</v>
      </c>
      <c r="F76" s="156"/>
      <c r="G76" s="152"/>
      <c r="H76" s="152"/>
      <c r="I76" s="158"/>
      <c r="J76" s="174">
        <f>'Discharge Information'!F76</f>
        <v>0</v>
      </c>
      <c r="K76" s="99"/>
    </row>
    <row r="77" spans="1:11" ht="60" customHeight="1" x14ac:dyDescent="0.25">
      <c r="A77" s="1">
        <f t="shared" si="1"/>
        <v>65</v>
      </c>
      <c r="B77" s="132">
        <f>'Initial Client Information'!B77</f>
        <v>0</v>
      </c>
      <c r="C77" s="133">
        <f>'Initial Client Information'!C77</f>
        <v>0</v>
      </c>
      <c r="D77" s="134">
        <f>'Initial Client Information'!D77</f>
        <v>0</v>
      </c>
      <c r="E77" s="155">
        <f>'Initial Client Information'!E77</f>
        <v>0</v>
      </c>
      <c r="F77" s="156"/>
      <c r="G77" s="152"/>
      <c r="H77" s="152"/>
      <c r="I77" s="158"/>
      <c r="J77" s="174">
        <f>'Discharge Information'!F77</f>
        <v>0</v>
      </c>
      <c r="K77" s="99"/>
    </row>
    <row r="78" spans="1:11" ht="60" customHeight="1" x14ac:dyDescent="0.25">
      <c r="A78" s="1">
        <f t="shared" ref="A78:A141" si="2">ROW(A66)</f>
        <v>66</v>
      </c>
      <c r="B78" s="132">
        <f>'Initial Client Information'!B78</f>
        <v>0</v>
      </c>
      <c r="C78" s="133">
        <f>'Initial Client Information'!C78</f>
        <v>0</v>
      </c>
      <c r="D78" s="134">
        <f>'Initial Client Information'!D78</f>
        <v>0</v>
      </c>
      <c r="E78" s="155">
        <f>'Initial Client Information'!E78</f>
        <v>0</v>
      </c>
      <c r="F78" s="156"/>
      <c r="G78" s="152"/>
      <c r="H78" s="152"/>
      <c r="I78" s="158"/>
      <c r="J78" s="174">
        <f>'Discharge Information'!F78</f>
        <v>0</v>
      </c>
      <c r="K78" s="99"/>
    </row>
    <row r="79" spans="1:11" ht="60" customHeight="1" x14ac:dyDescent="0.25">
      <c r="A79" s="1">
        <f t="shared" si="2"/>
        <v>67</v>
      </c>
      <c r="B79" s="132">
        <f>'Initial Client Information'!B79</f>
        <v>0</v>
      </c>
      <c r="C79" s="133">
        <f>'Initial Client Information'!C79</f>
        <v>0</v>
      </c>
      <c r="D79" s="134">
        <f>'Initial Client Information'!D79</f>
        <v>0</v>
      </c>
      <c r="E79" s="155">
        <f>'Initial Client Information'!E79</f>
        <v>0</v>
      </c>
      <c r="F79" s="156"/>
      <c r="G79" s="152"/>
      <c r="H79" s="152"/>
      <c r="I79" s="158"/>
      <c r="J79" s="174">
        <f>'Discharge Information'!F79</f>
        <v>0</v>
      </c>
      <c r="K79" s="99"/>
    </row>
    <row r="80" spans="1:11" ht="60" customHeight="1" x14ac:dyDescent="0.25">
      <c r="A80" s="1">
        <f t="shared" si="2"/>
        <v>68</v>
      </c>
      <c r="B80" s="132">
        <f>'Initial Client Information'!B80</f>
        <v>0</v>
      </c>
      <c r="C80" s="133">
        <f>'Initial Client Information'!C80</f>
        <v>0</v>
      </c>
      <c r="D80" s="134">
        <f>'Initial Client Information'!D80</f>
        <v>0</v>
      </c>
      <c r="E80" s="155">
        <f>'Initial Client Information'!E80</f>
        <v>0</v>
      </c>
      <c r="F80" s="156"/>
      <c r="G80" s="152"/>
      <c r="H80" s="152"/>
      <c r="I80" s="158"/>
      <c r="J80" s="174">
        <f>'Discharge Information'!F80</f>
        <v>0</v>
      </c>
      <c r="K80" s="99"/>
    </row>
    <row r="81" spans="1:11" ht="60" customHeight="1" x14ac:dyDescent="0.25">
      <c r="A81" s="1">
        <f t="shared" si="2"/>
        <v>69</v>
      </c>
      <c r="B81" s="132">
        <f>'Initial Client Information'!B81</f>
        <v>0</v>
      </c>
      <c r="C81" s="133">
        <f>'Initial Client Information'!C81</f>
        <v>0</v>
      </c>
      <c r="D81" s="134">
        <f>'Initial Client Information'!D81</f>
        <v>0</v>
      </c>
      <c r="E81" s="155">
        <f>'Initial Client Information'!E81</f>
        <v>0</v>
      </c>
      <c r="F81" s="156"/>
      <c r="G81" s="152"/>
      <c r="H81" s="152"/>
      <c r="I81" s="158"/>
      <c r="J81" s="174">
        <f>'Discharge Information'!F81</f>
        <v>0</v>
      </c>
      <c r="K81" s="99"/>
    </row>
    <row r="82" spans="1:11" ht="60" customHeight="1" x14ac:dyDescent="0.25">
      <c r="A82" s="1">
        <f t="shared" si="2"/>
        <v>70</v>
      </c>
      <c r="B82" s="132">
        <f>'Initial Client Information'!B82</f>
        <v>0</v>
      </c>
      <c r="C82" s="133">
        <f>'Initial Client Information'!C82</f>
        <v>0</v>
      </c>
      <c r="D82" s="134">
        <f>'Initial Client Information'!D82</f>
        <v>0</v>
      </c>
      <c r="E82" s="155">
        <f>'Initial Client Information'!E82</f>
        <v>0</v>
      </c>
      <c r="F82" s="156"/>
      <c r="G82" s="152"/>
      <c r="H82" s="152"/>
      <c r="I82" s="158"/>
      <c r="J82" s="174">
        <f>'Discharge Information'!F82</f>
        <v>0</v>
      </c>
      <c r="K82" s="99"/>
    </row>
    <row r="83" spans="1:11" ht="60" customHeight="1" x14ac:dyDescent="0.25">
      <c r="A83" s="1">
        <f t="shared" si="2"/>
        <v>71</v>
      </c>
      <c r="B83" s="132">
        <f>'Initial Client Information'!B83</f>
        <v>0</v>
      </c>
      <c r="C83" s="133">
        <f>'Initial Client Information'!C83</f>
        <v>0</v>
      </c>
      <c r="D83" s="134">
        <f>'Initial Client Information'!D83</f>
        <v>0</v>
      </c>
      <c r="E83" s="155">
        <f>'Initial Client Information'!E83</f>
        <v>0</v>
      </c>
      <c r="F83" s="156"/>
      <c r="G83" s="152"/>
      <c r="H83" s="152"/>
      <c r="I83" s="158"/>
      <c r="J83" s="174">
        <f>'Discharge Information'!F83</f>
        <v>0</v>
      </c>
      <c r="K83" s="99"/>
    </row>
    <row r="84" spans="1:11" ht="60" customHeight="1" x14ac:dyDescent="0.25">
      <c r="A84" s="1">
        <f t="shared" si="2"/>
        <v>72</v>
      </c>
      <c r="B84" s="132">
        <f>'Initial Client Information'!B84</f>
        <v>0</v>
      </c>
      <c r="C84" s="133">
        <f>'Initial Client Information'!C84</f>
        <v>0</v>
      </c>
      <c r="D84" s="134">
        <f>'Initial Client Information'!D84</f>
        <v>0</v>
      </c>
      <c r="E84" s="155">
        <f>'Initial Client Information'!E84</f>
        <v>0</v>
      </c>
      <c r="F84" s="156"/>
      <c r="G84" s="152"/>
      <c r="H84" s="152"/>
      <c r="I84" s="158"/>
      <c r="J84" s="174">
        <f>'Discharge Information'!F84</f>
        <v>0</v>
      </c>
      <c r="K84" s="99"/>
    </row>
    <row r="85" spans="1:11" ht="60" customHeight="1" x14ac:dyDescent="0.25">
      <c r="A85" s="1">
        <f t="shared" si="2"/>
        <v>73</v>
      </c>
      <c r="B85" s="132">
        <f>'Initial Client Information'!B85</f>
        <v>0</v>
      </c>
      <c r="C85" s="133">
        <f>'Initial Client Information'!C85</f>
        <v>0</v>
      </c>
      <c r="D85" s="134">
        <f>'Initial Client Information'!D85</f>
        <v>0</v>
      </c>
      <c r="E85" s="155">
        <f>'Initial Client Information'!E85</f>
        <v>0</v>
      </c>
      <c r="F85" s="156"/>
      <c r="G85" s="152"/>
      <c r="H85" s="152"/>
      <c r="I85" s="158"/>
      <c r="J85" s="174">
        <f>'Discharge Information'!F85</f>
        <v>0</v>
      </c>
      <c r="K85" s="99"/>
    </row>
    <row r="86" spans="1:11" ht="60" customHeight="1" x14ac:dyDescent="0.25">
      <c r="A86" s="1">
        <f t="shared" si="2"/>
        <v>74</v>
      </c>
      <c r="B86" s="132">
        <f>'Initial Client Information'!B86</f>
        <v>0</v>
      </c>
      <c r="C86" s="133">
        <f>'Initial Client Information'!C86</f>
        <v>0</v>
      </c>
      <c r="D86" s="134">
        <f>'Initial Client Information'!D86</f>
        <v>0</v>
      </c>
      <c r="E86" s="155">
        <f>'Initial Client Information'!E86</f>
        <v>0</v>
      </c>
      <c r="F86" s="156"/>
      <c r="G86" s="152"/>
      <c r="H86" s="152"/>
      <c r="I86" s="158"/>
      <c r="J86" s="174">
        <f>'Discharge Information'!F86</f>
        <v>0</v>
      </c>
      <c r="K86" s="99"/>
    </row>
    <row r="87" spans="1:11" ht="60" customHeight="1" x14ac:dyDescent="0.25">
      <c r="A87" s="1">
        <f t="shared" si="2"/>
        <v>75</v>
      </c>
      <c r="B87" s="132">
        <f>'Initial Client Information'!B87</f>
        <v>0</v>
      </c>
      <c r="C87" s="133">
        <f>'Initial Client Information'!C87</f>
        <v>0</v>
      </c>
      <c r="D87" s="134">
        <f>'Initial Client Information'!D87</f>
        <v>0</v>
      </c>
      <c r="E87" s="155">
        <f>'Initial Client Information'!E87</f>
        <v>0</v>
      </c>
      <c r="F87" s="156"/>
      <c r="G87" s="152"/>
      <c r="H87" s="152"/>
      <c r="I87" s="158"/>
      <c r="J87" s="174">
        <f>'Discharge Information'!F87</f>
        <v>0</v>
      </c>
      <c r="K87" s="99"/>
    </row>
    <row r="88" spans="1:11" ht="60" customHeight="1" x14ac:dyDescent="0.25">
      <c r="A88" s="1">
        <f t="shared" si="2"/>
        <v>76</v>
      </c>
      <c r="B88" s="132">
        <f>'Initial Client Information'!B88</f>
        <v>0</v>
      </c>
      <c r="C88" s="133">
        <f>'Initial Client Information'!C88</f>
        <v>0</v>
      </c>
      <c r="D88" s="134">
        <f>'Initial Client Information'!D88</f>
        <v>0</v>
      </c>
      <c r="E88" s="155">
        <f>'Initial Client Information'!E88</f>
        <v>0</v>
      </c>
      <c r="F88" s="156"/>
      <c r="G88" s="152"/>
      <c r="H88" s="152"/>
      <c r="I88" s="158"/>
      <c r="J88" s="174">
        <f>'Discharge Information'!F88</f>
        <v>0</v>
      </c>
      <c r="K88" s="99"/>
    </row>
    <row r="89" spans="1:11" ht="60" customHeight="1" x14ac:dyDescent="0.25">
      <c r="A89" s="1">
        <f t="shared" si="2"/>
        <v>77</v>
      </c>
      <c r="B89" s="132">
        <f>'Initial Client Information'!B89</f>
        <v>0</v>
      </c>
      <c r="C89" s="133">
        <f>'Initial Client Information'!C89</f>
        <v>0</v>
      </c>
      <c r="D89" s="134">
        <f>'Initial Client Information'!D89</f>
        <v>0</v>
      </c>
      <c r="E89" s="155">
        <f>'Initial Client Information'!E89</f>
        <v>0</v>
      </c>
      <c r="F89" s="156"/>
      <c r="G89" s="152"/>
      <c r="H89" s="152"/>
      <c r="I89" s="158"/>
      <c r="J89" s="174">
        <f>'Discharge Information'!F89</f>
        <v>0</v>
      </c>
      <c r="K89" s="99"/>
    </row>
    <row r="90" spans="1:11" ht="60" customHeight="1" x14ac:dyDescent="0.25">
      <c r="A90" s="1">
        <f t="shared" si="2"/>
        <v>78</v>
      </c>
      <c r="B90" s="132">
        <f>'Initial Client Information'!B90</f>
        <v>0</v>
      </c>
      <c r="C90" s="133">
        <f>'Initial Client Information'!C90</f>
        <v>0</v>
      </c>
      <c r="D90" s="134">
        <f>'Initial Client Information'!D90</f>
        <v>0</v>
      </c>
      <c r="E90" s="155">
        <f>'Initial Client Information'!E90</f>
        <v>0</v>
      </c>
      <c r="F90" s="156"/>
      <c r="G90" s="152"/>
      <c r="H90" s="152"/>
      <c r="I90" s="158"/>
      <c r="J90" s="174">
        <f>'Discharge Information'!F90</f>
        <v>0</v>
      </c>
      <c r="K90" s="99"/>
    </row>
    <row r="91" spans="1:11" ht="60" customHeight="1" x14ac:dyDescent="0.25">
      <c r="A91" s="1">
        <f t="shared" si="2"/>
        <v>79</v>
      </c>
      <c r="B91" s="132">
        <f>'Initial Client Information'!B91</f>
        <v>0</v>
      </c>
      <c r="C91" s="133">
        <f>'Initial Client Information'!C91</f>
        <v>0</v>
      </c>
      <c r="D91" s="134">
        <f>'Initial Client Information'!D91</f>
        <v>0</v>
      </c>
      <c r="E91" s="155">
        <f>'Initial Client Information'!E91</f>
        <v>0</v>
      </c>
      <c r="F91" s="156"/>
      <c r="G91" s="152"/>
      <c r="H91" s="152"/>
      <c r="I91" s="158"/>
      <c r="J91" s="174">
        <f>'Discharge Information'!F91</f>
        <v>0</v>
      </c>
      <c r="K91" s="99"/>
    </row>
    <row r="92" spans="1:11" ht="60" customHeight="1" x14ac:dyDescent="0.25">
      <c r="A92" s="1">
        <f t="shared" si="2"/>
        <v>80</v>
      </c>
      <c r="B92" s="132">
        <f>'Initial Client Information'!B92</f>
        <v>0</v>
      </c>
      <c r="C92" s="133">
        <f>'Initial Client Information'!C92</f>
        <v>0</v>
      </c>
      <c r="D92" s="134">
        <f>'Initial Client Information'!D92</f>
        <v>0</v>
      </c>
      <c r="E92" s="155">
        <f>'Initial Client Information'!E92</f>
        <v>0</v>
      </c>
      <c r="F92" s="156"/>
      <c r="G92" s="152"/>
      <c r="H92" s="152"/>
      <c r="I92" s="158"/>
      <c r="J92" s="174">
        <f>'Discharge Information'!F92</f>
        <v>0</v>
      </c>
      <c r="K92" s="99"/>
    </row>
    <row r="93" spans="1:11" ht="60" customHeight="1" x14ac:dyDescent="0.25">
      <c r="A93" s="1">
        <f t="shared" si="2"/>
        <v>81</v>
      </c>
      <c r="B93" s="132">
        <f>'Initial Client Information'!B93</f>
        <v>0</v>
      </c>
      <c r="C93" s="133">
        <f>'Initial Client Information'!C93</f>
        <v>0</v>
      </c>
      <c r="D93" s="134">
        <f>'Initial Client Information'!D93</f>
        <v>0</v>
      </c>
      <c r="E93" s="155">
        <f>'Initial Client Information'!E93</f>
        <v>0</v>
      </c>
      <c r="F93" s="156"/>
      <c r="G93" s="152"/>
      <c r="H93" s="152"/>
      <c r="I93" s="158"/>
      <c r="J93" s="174">
        <f>'Discharge Information'!F93</f>
        <v>0</v>
      </c>
      <c r="K93" s="99"/>
    </row>
    <row r="94" spans="1:11" ht="60" customHeight="1" x14ac:dyDescent="0.25">
      <c r="A94" s="1">
        <f t="shared" si="2"/>
        <v>82</v>
      </c>
      <c r="B94" s="132">
        <f>'Initial Client Information'!B94</f>
        <v>0</v>
      </c>
      <c r="C94" s="133">
        <f>'Initial Client Information'!C94</f>
        <v>0</v>
      </c>
      <c r="D94" s="134">
        <f>'Initial Client Information'!D94</f>
        <v>0</v>
      </c>
      <c r="E94" s="155">
        <f>'Initial Client Information'!E94</f>
        <v>0</v>
      </c>
      <c r="F94" s="156"/>
      <c r="G94" s="152"/>
      <c r="H94" s="152"/>
      <c r="I94" s="158"/>
      <c r="J94" s="174">
        <f>'Discharge Information'!F94</f>
        <v>0</v>
      </c>
      <c r="K94" s="99"/>
    </row>
    <row r="95" spans="1:11" ht="60" customHeight="1" x14ac:dyDescent="0.25">
      <c r="A95" s="1">
        <f t="shared" si="2"/>
        <v>83</v>
      </c>
      <c r="B95" s="132">
        <f>'Initial Client Information'!B95</f>
        <v>0</v>
      </c>
      <c r="C95" s="133">
        <f>'Initial Client Information'!C95</f>
        <v>0</v>
      </c>
      <c r="D95" s="134">
        <f>'Initial Client Information'!D95</f>
        <v>0</v>
      </c>
      <c r="E95" s="155">
        <f>'Initial Client Information'!E95</f>
        <v>0</v>
      </c>
      <c r="F95" s="156"/>
      <c r="G95" s="152"/>
      <c r="H95" s="152"/>
      <c r="I95" s="158"/>
      <c r="J95" s="174">
        <f>'Discharge Information'!F95</f>
        <v>0</v>
      </c>
      <c r="K95" s="99"/>
    </row>
    <row r="96" spans="1:11" ht="60" customHeight="1" x14ac:dyDescent="0.25">
      <c r="A96" s="1">
        <f t="shared" si="2"/>
        <v>84</v>
      </c>
      <c r="B96" s="132">
        <f>'Initial Client Information'!B96</f>
        <v>0</v>
      </c>
      <c r="C96" s="133">
        <f>'Initial Client Information'!C96</f>
        <v>0</v>
      </c>
      <c r="D96" s="134">
        <f>'Initial Client Information'!D96</f>
        <v>0</v>
      </c>
      <c r="E96" s="155">
        <f>'Initial Client Information'!E96</f>
        <v>0</v>
      </c>
      <c r="F96" s="156"/>
      <c r="G96" s="152"/>
      <c r="H96" s="152"/>
      <c r="I96" s="158"/>
      <c r="J96" s="174">
        <f>'Discharge Information'!F96</f>
        <v>0</v>
      </c>
      <c r="K96" s="99"/>
    </row>
    <row r="97" spans="1:11" ht="60" customHeight="1" x14ac:dyDescent="0.25">
      <c r="A97" s="1">
        <f t="shared" si="2"/>
        <v>85</v>
      </c>
      <c r="B97" s="132">
        <f>'Initial Client Information'!B97</f>
        <v>0</v>
      </c>
      <c r="C97" s="133">
        <f>'Initial Client Information'!C97</f>
        <v>0</v>
      </c>
      <c r="D97" s="134">
        <f>'Initial Client Information'!D97</f>
        <v>0</v>
      </c>
      <c r="E97" s="155">
        <f>'Initial Client Information'!E97</f>
        <v>0</v>
      </c>
      <c r="F97" s="156"/>
      <c r="G97" s="152"/>
      <c r="H97" s="152"/>
      <c r="I97" s="158"/>
      <c r="J97" s="174">
        <f>'Discharge Information'!F97</f>
        <v>0</v>
      </c>
      <c r="K97" s="99"/>
    </row>
    <row r="98" spans="1:11" ht="60" customHeight="1" x14ac:dyDescent="0.25">
      <c r="A98" s="1">
        <f t="shared" si="2"/>
        <v>86</v>
      </c>
      <c r="B98" s="132">
        <f>'Initial Client Information'!B98</f>
        <v>0</v>
      </c>
      <c r="C98" s="133">
        <f>'Initial Client Information'!C98</f>
        <v>0</v>
      </c>
      <c r="D98" s="134">
        <f>'Initial Client Information'!D98</f>
        <v>0</v>
      </c>
      <c r="E98" s="155">
        <f>'Initial Client Information'!E98</f>
        <v>0</v>
      </c>
      <c r="F98" s="156"/>
      <c r="G98" s="152"/>
      <c r="H98" s="152"/>
      <c r="I98" s="158"/>
      <c r="J98" s="174">
        <f>'Discharge Information'!F98</f>
        <v>0</v>
      </c>
      <c r="K98" s="99"/>
    </row>
    <row r="99" spans="1:11" ht="60" customHeight="1" x14ac:dyDescent="0.25">
      <c r="A99" s="1">
        <f t="shared" si="2"/>
        <v>87</v>
      </c>
      <c r="B99" s="132">
        <f>'Initial Client Information'!B99</f>
        <v>0</v>
      </c>
      <c r="C99" s="133">
        <f>'Initial Client Information'!C99</f>
        <v>0</v>
      </c>
      <c r="D99" s="134">
        <f>'Initial Client Information'!D99</f>
        <v>0</v>
      </c>
      <c r="E99" s="155">
        <f>'Initial Client Information'!E99</f>
        <v>0</v>
      </c>
      <c r="F99" s="156"/>
      <c r="G99" s="152"/>
      <c r="H99" s="152"/>
      <c r="I99" s="158"/>
      <c r="J99" s="174">
        <f>'Discharge Information'!F99</f>
        <v>0</v>
      </c>
      <c r="K99" s="99"/>
    </row>
    <row r="100" spans="1:11" ht="60" customHeight="1" x14ac:dyDescent="0.25">
      <c r="A100" s="1">
        <f t="shared" si="2"/>
        <v>88</v>
      </c>
      <c r="B100" s="132">
        <f>'Initial Client Information'!B100</f>
        <v>0</v>
      </c>
      <c r="C100" s="133">
        <f>'Initial Client Information'!C100</f>
        <v>0</v>
      </c>
      <c r="D100" s="134">
        <f>'Initial Client Information'!D100</f>
        <v>0</v>
      </c>
      <c r="E100" s="155">
        <f>'Initial Client Information'!E100</f>
        <v>0</v>
      </c>
      <c r="F100" s="156"/>
      <c r="G100" s="152"/>
      <c r="H100" s="152"/>
      <c r="I100" s="158"/>
      <c r="J100" s="174">
        <f>'Discharge Information'!F100</f>
        <v>0</v>
      </c>
      <c r="K100" s="99"/>
    </row>
    <row r="101" spans="1:11" ht="60" customHeight="1" x14ac:dyDescent="0.25">
      <c r="A101" s="1">
        <f t="shared" si="2"/>
        <v>89</v>
      </c>
      <c r="B101" s="132">
        <f>'Initial Client Information'!B101</f>
        <v>0</v>
      </c>
      <c r="C101" s="133">
        <f>'Initial Client Information'!C101</f>
        <v>0</v>
      </c>
      <c r="D101" s="134">
        <f>'Initial Client Information'!D101</f>
        <v>0</v>
      </c>
      <c r="E101" s="155">
        <f>'Initial Client Information'!E101</f>
        <v>0</v>
      </c>
      <c r="F101" s="156"/>
      <c r="G101" s="152"/>
      <c r="H101" s="152"/>
      <c r="I101" s="158"/>
      <c r="J101" s="174">
        <f>'Discharge Information'!F101</f>
        <v>0</v>
      </c>
      <c r="K101" s="99"/>
    </row>
    <row r="102" spans="1:11" ht="60" customHeight="1" x14ac:dyDescent="0.25">
      <c r="A102" s="1">
        <f t="shared" si="2"/>
        <v>90</v>
      </c>
      <c r="B102" s="132">
        <f>'Initial Client Information'!B102</f>
        <v>0</v>
      </c>
      <c r="C102" s="133">
        <f>'Initial Client Information'!C102</f>
        <v>0</v>
      </c>
      <c r="D102" s="134">
        <f>'Initial Client Information'!D102</f>
        <v>0</v>
      </c>
      <c r="E102" s="155">
        <f>'Initial Client Information'!E102</f>
        <v>0</v>
      </c>
      <c r="F102" s="156"/>
      <c r="G102" s="152"/>
      <c r="H102" s="152"/>
      <c r="I102" s="158"/>
      <c r="J102" s="174">
        <f>'Discharge Information'!F102</f>
        <v>0</v>
      </c>
      <c r="K102" s="99"/>
    </row>
    <row r="103" spans="1:11" ht="60" customHeight="1" x14ac:dyDescent="0.25">
      <c r="A103" s="1">
        <f t="shared" si="2"/>
        <v>91</v>
      </c>
      <c r="B103" s="132">
        <f>'Initial Client Information'!B103</f>
        <v>0</v>
      </c>
      <c r="C103" s="133">
        <f>'Initial Client Information'!C103</f>
        <v>0</v>
      </c>
      <c r="D103" s="134">
        <f>'Initial Client Information'!D103</f>
        <v>0</v>
      </c>
      <c r="E103" s="155">
        <f>'Initial Client Information'!E103</f>
        <v>0</v>
      </c>
      <c r="F103" s="156"/>
      <c r="G103" s="152"/>
      <c r="H103" s="152"/>
      <c r="I103" s="158"/>
      <c r="J103" s="174">
        <f>'Discharge Information'!F103</f>
        <v>0</v>
      </c>
      <c r="K103" s="99"/>
    </row>
    <row r="104" spans="1:11" ht="60" customHeight="1" x14ac:dyDescent="0.25">
      <c r="A104" s="1">
        <f t="shared" si="2"/>
        <v>92</v>
      </c>
      <c r="B104" s="132">
        <f>'Initial Client Information'!B104</f>
        <v>0</v>
      </c>
      <c r="C104" s="133">
        <f>'Initial Client Information'!C104</f>
        <v>0</v>
      </c>
      <c r="D104" s="134">
        <f>'Initial Client Information'!D104</f>
        <v>0</v>
      </c>
      <c r="E104" s="155">
        <f>'Initial Client Information'!E104</f>
        <v>0</v>
      </c>
      <c r="F104" s="156"/>
      <c r="G104" s="152"/>
      <c r="H104" s="152"/>
      <c r="I104" s="158"/>
      <c r="J104" s="174">
        <f>'Discharge Information'!F104</f>
        <v>0</v>
      </c>
      <c r="K104" s="99"/>
    </row>
    <row r="105" spans="1:11" ht="60" customHeight="1" x14ac:dyDescent="0.25">
      <c r="A105" s="1">
        <f t="shared" si="2"/>
        <v>93</v>
      </c>
      <c r="B105" s="132">
        <f>'Initial Client Information'!B105</f>
        <v>0</v>
      </c>
      <c r="C105" s="133">
        <f>'Initial Client Information'!C105</f>
        <v>0</v>
      </c>
      <c r="D105" s="134">
        <f>'Initial Client Information'!D105</f>
        <v>0</v>
      </c>
      <c r="E105" s="155">
        <f>'Initial Client Information'!E105</f>
        <v>0</v>
      </c>
      <c r="F105" s="156"/>
      <c r="G105" s="152"/>
      <c r="H105" s="152"/>
      <c r="I105" s="158"/>
      <c r="J105" s="174">
        <f>'Discharge Information'!F105</f>
        <v>0</v>
      </c>
      <c r="K105" s="99"/>
    </row>
    <row r="106" spans="1:11" ht="60" customHeight="1" x14ac:dyDescent="0.25">
      <c r="A106" s="1">
        <f t="shared" si="2"/>
        <v>94</v>
      </c>
      <c r="B106" s="132">
        <f>'Initial Client Information'!B106</f>
        <v>0</v>
      </c>
      <c r="C106" s="133">
        <f>'Initial Client Information'!C106</f>
        <v>0</v>
      </c>
      <c r="D106" s="134">
        <f>'Initial Client Information'!D106</f>
        <v>0</v>
      </c>
      <c r="E106" s="155">
        <f>'Initial Client Information'!E106</f>
        <v>0</v>
      </c>
      <c r="F106" s="156"/>
      <c r="G106" s="152"/>
      <c r="H106" s="152"/>
      <c r="I106" s="158"/>
      <c r="J106" s="174">
        <f>'Discharge Information'!F106</f>
        <v>0</v>
      </c>
      <c r="K106" s="99"/>
    </row>
    <row r="107" spans="1:11" ht="60" customHeight="1" x14ac:dyDescent="0.25">
      <c r="A107" s="1">
        <f t="shared" si="2"/>
        <v>95</v>
      </c>
      <c r="B107" s="132">
        <f>'Initial Client Information'!B107</f>
        <v>0</v>
      </c>
      <c r="C107" s="133">
        <f>'Initial Client Information'!C107</f>
        <v>0</v>
      </c>
      <c r="D107" s="134">
        <f>'Initial Client Information'!D107</f>
        <v>0</v>
      </c>
      <c r="E107" s="155">
        <f>'Initial Client Information'!E107</f>
        <v>0</v>
      </c>
      <c r="F107" s="156"/>
      <c r="G107" s="152"/>
      <c r="H107" s="152"/>
      <c r="I107" s="158"/>
      <c r="J107" s="174">
        <f>'Discharge Information'!F107</f>
        <v>0</v>
      </c>
      <c r="K107" s="99"/>
    </row>
    <row r="108" spans="1:11" ht="60" customHeight="1" x14ac:dyDescent="0.25">
      <c r="A108" s="1">
        <f t="shared" si="2"/>
        <v>96</v>
      </c>
      <c r="B108" s="132">
        <f>'Initial Client Information'!B108</f>
        <v>0</v>
      </c>
      <c r="C108" s="133">
        <f>'Initial Client Information'!C108</f>
        <v>0</v>
      </c>
      <c r="D108" s="134">
        <f>'Initial Client Information'!D108</f>
        <v>0</v>
      </c>
      <c r="E108" s="155">
        <f>'Initial Client Information'!E108</f>
        <v>0</v>
      </c>
      <c r="F108" s="156"/>
      <c r="G108" s="152"/>
      <c r="H108" s="152"/>
      <c r="I108" s="158"/>
      <c r="J108" s="174">
        <f>'Discharge Information'!F108</f>
        <v>0</v>
      </c>
      <c r="K108" s="99"/>
    </row>
    <row r="109" spans="1:11" ht="60" customHeight="1" x14ac:dyDescent="0.25">
      <c r="A109" s="1">
        <f t="shared" si="2"/>
        <v>97</v>
      </c>
      <c r="B109" s="132">
        <f>'Initial Client Information'!B109</f>
        <v>0</v>
      </c>
      <c r="C109" s="133">
        <f>'Initial Client Information'!C109</f>
        <v>0</v>
      </c>
      <c r="D109" s="134">
        <f>'Initial Client Information'!D109</f>
        <v>0</v>
      </c>
      <c r="E109" s="155">
        <f>'Initial Client Information'!E109</f>
        <v>0</v>
      </c>
      <c r="F109" s="156"/>
      <c r="G109" s="152"/>
      <c r="H109" s="152"/>
      <c r="I109" s="158"/>
      <c r="J109" s="174">
        <f>'Discharge Information'!F109</f>
        <v>0</v>
      </c>
      <c r="K109" s="99"/>
    </row>
    <row r="110" spans="1:11" ht="60" customHeight="1" x14ac:dyDescent="0.25">
      <c r="A110" s="1">
        <f t="shared" si="2"/>
        <v>98</v>
      </c>
      <c r="B110" s="132">
        <f>'Initial Client Information'!B110</f>
        <v>0</v>
      </c>
      <c r="C110" s="133">
        <f>'Initial Client Information'!C110</f>
        <v>0</v>
      </c>
      <c r="D110" s="134">
        <f>'Initial Client Information'!D110</f>
        <v>0</v>
      </c>
      <c r="E110" s="155">
        <f>'Initial Client Information'!E110</f>
        <v>0</v>
      </c>
      <c r="F110" s="156"/>
      <c r="G110" s="152"/>
      <c r="H110" s="152"/>
      <c r="I110" s="158"/>
      <c r="J110" s="174">
        <f>'Discharge Information'!F110</f>
        <v>0</v>
      </c>
      <c r="K110" s="99"/>
    </row>
    <row r="111" spans="1:11" ht="60" customHeight="1" x14ac:dyDescent="0.25">
      <c r="A111" s="1">
        <f t="shared" si="2"/>
        <v>99</v>
      </c>
      <c r="B111" s="132">
        <f>'Initial Client Information'!B111</f>
        <v>0</v>
      </c>
      <c r="C111" s="133">
        <f>'Initial Client Information'!C111</f>
        <v>0</v>
      </c>
      <c r="D111" s="134">
        <f>'Initial Client Information'!D111</f>
        <v>0</v>
      </c>
      <c r="E111" s="155">
        <f>'Initial Client Information'!E111</f>
        <v>0</v>
      </c>
      <c r="F111" s="156"/>
      <c r="G111" s="152"/>
      <c r="H111" s="152"/>
      <c r="I111" s="158"/>
      <c r="J111" s="174">
        <f>'Discharge Information'!F111</f>
        <v>0</v>
      </c>
      <c r="K111" s="99"/>
    </row>
    <row r="112" spans="1:11" ht="60" customHeight="1" x14ac:dyDescent="0.25">
      <c r="A112" s="1">
        <f t="shared" si="2"/>
        <v>100</v>
      </c>
      <c r="B112" s="132">
        <f>'Initial Client Information'!B112</f>
        <v>0</v>
      </c>
      <c r="C112" s="133">
        <f>'Initial Client Information'!C112</f>
        <v>0</v>
      </c>
      <c r="D112" s="134">
        <f>'Initial Client Information'!D112</f>
        <v>0</v>
      </c>
      <c r="E112" s="155">
        <f>'Initial Client Information'!E112</f>
        <v>0</v>
      </c>
      <c r="F112" s="156"/>
      <c r="G112" s="152"/>
      <c r="H112" s="152"/>
      <c r="I112" s="158"/>
      <c r="J112" s="174">
        <f>'Discharge Information'!F112</f>
        <v>0</v>
      </c>
      <c r="K112" s="99"/>
    </row>
    <row r="113" spans="1:11" ht="60" customHeight="1" x14ac:dyDescent="0.25">
      <c r="A113" s="1">
        <f t="shared" si="2"/>
        <v>101</v>
      </c>
      <c r="B113" s="132">
        <f>'Initial Client Information'!B113</f>
        <v>0</v>
      </c>
      <c r="C113" s="133">
        <f>'Initial Client Information'!C113</f>
        <v>0</v>
      </c>
      <c r="D113" s="134">
        <f>'Initial Client Information'!D113</f>
        <v>0</v>
      </c>
      <c r="E113" s="155">
        <f>'Initial Client Information'!E113</f>
        <v>0</v>
      </c>
      <c r="F113" s="156"/>
      <c r="G113" s="152"/>
      <c r="H113" s="152"/>
      <c r="I113" s="158"/>
      <c r="J113" s="174">
        <f>'Discharge Information'!F113</f>
        <v>0</v>
      </c>
      <c r="K113" s="99"/>
    </row>
    <row r="114" spans="1:11" ht="60" customHeight="1" x14ac:dyDescent="0.25">
      <c r="A114" s="1">
        <f t="shared" si="2"/>
        <v>102</v>
      </c>
      <c r="B114" s="132">
        <f>'Initial Client Information'!B114</f>
        <v>0</v>
      </c>
      <c r="C114" s="133">
        <f>'Initial Client Information'!C114</f>
        <v>0</v>
      </c>
      <c r="D114" s="134">
        <f>'Initial Client Information'!D114</f>
        <v>0</v>
      </c>
      <c r="E114" s="155">
        <f>'Initial Client Information'!E114</f>
        <v>0</v>
      </c>
      <c r="F114" s="156"/>
      <c r="G114" s="152"/>
      <c r="H114" s="152"/>
      <c r="I114" s="158"/>
      <c r="J114" s="174">
        <f>'Discharge Information'!F114</f>
        <v>0</v>
      </c>
      <c r="K114" s="99"/>
    </row>
    <row r="115" spans="1:11" ht="60" customHeight="1" x14ac:dyDescent="0.25">
      <c r="A115" s="1">
        <f t="shared" si="2"/>
        <v>103</v>
      </c>
      <c r="B115" s="132">
        <f>'Initial Client Information'!B115</f>
        <v>0</v>
      </c>
      <c r="C115" s="133">
        <f>'Initial Client Information'!C115</f>
        <v>0</v>
      </c>
      <c r="D115" s="134">
        <f>'Initial Client Information'!D115</f>
        <v>0</v>
      </c>
      <c r="E115" s="155">
        <f>'Initial Client Information'!E115</f>
        <v>0</v>
      </c>
      <c r="F115" s="156"/>
      <c r="G115" s="152"/>
      <c r="H115" s="152"/>
      <c r="I115" s="158"/>
      <c r="J115" s="174">
        <f>'Discharge Information'!F115</f>
        <v>0</v>
      </c>
      <c r="K115" s="99"/>
    </row>
    <row r="116" spans="1:11" ht="60" customHeight="1" x14ac:dyDescent="0.25">
      <c r="A116" s="1">
        <f t="shared" si="2"/>
        <v>104</v>
      </c>
      <c r="B116" s="132">
        <f>'Initial Client Information'!B116</f>
        <v>0</v>
      </c>
      <c r="C116" s="133">
        <f>'Initial Client Information'!C116</f>
        <v>0</v>
      </c>
      <c r="D116" s="134">
        <f>'Initial Client Information'!D116</f>
        <v>0</v>
      </c>
      <c r="E116" s="155">
        <f>'Initial Client Information'!E116</f>
        <v>0</v>
      </c>
      <c r="F116" s="156"/>
      <c r="G116" s="152"/>
      <c r="H116" s="152"/>
      <c r="I116" s="158"/>
      <c r="J116" s="174">
        <f>'Discharge Information'!F116</f>
        <v>0</v>
      </c>
      <c r="K116" s="99"/>
    </row>
    <row r="117" spans="1:11" ht="60" customHeight="1" x14ac:dyDescent="0.25">
      <c r="A117" s="1">
        <f t="shared" si="2"/>
        <v>105</v>
      </c>
      <c r="B117" s="132">
        <f>'Initial Client Information'!B117</f>
        <v>0</v>
      </c>
      <c r="C117" s="133">
        <f>'Initial Client Information'!C117</f>
        <v>0</v>
      </c>
      <c r="D117" s="134">
        <f>'Initial Client Information'!D117</f>
        <v>0</v>
      </c>
      <c r="E117" s="155">
        <f>'Initial Client Information'!E117</f>
        <v>0</v>
      </c>
      <c r="F117" s="156"/>
      <c r="G117" s="152"/>
      <c r="H117" s="152"/>
      <c r="I117" s="158"/>
      <c r="J117" s="174">
        <f>'Discharge Information'!F117</f>
        <v>0</v>
      </c>
      <c r="K117" s="99"/>
    </row>
    <row r="118" spans="1:11" ht="60" customHeight="1" x14ac:dyDescent="0.25">
      <c r="A118" s="1">
        <f t="shared" si="2"/>
        <v>106</v>
      </c>
      <c r="B118" s="132">
        <f>'Initial Client Information'!B118</f>
        <v>0</v>
      </c>
      <c r="C118" s="133">
        <f>'Initial Client Information'!C118</f>
        <v>0</v>
      </c>
      <c r="D118" s="134">
        <f>'Initial Client Information'!D118</f>
        <v>0</v>
      </c>
      <c r="E118" s="155">
        <f>'Initial Client Information'!E118</f>
        <v>0</v>
      </c>
      <c r="F118" s="156"/>
      <c r="G118" s="152"/>
      <c r="H118" s="152"/>
      <c r="I118" s="158"/>
      <c r="J118" s="174">
        <f>'Discharge Information'!F118</f>
        <v>0</v>
      </c>
      <c r="K118" s="99"/>
    </row>
    <row r="119" spans="1:11" ht="60" customHeight="1" x14ac:dyDescent="0.25">
      <c r="A119" s="1">
        <f t="shared" si="2"/>
        <v>107</v>
      </c>
      <c r="B119" s="132">
        <f>'Initial Client Information'!B119</f>
        <v>0</v>
      </c>
      <c r="C119" s="133">
        <f>'Initial Client Information'!C119</f>
        <v>0</v>
      </c>
      <c r="D119" s="134">
        <f>'Initial Client Information'!D119</f>
        <v>0</v>
      </c>
      <c r="E119" s="155">
        <f>'Initial Client Information'!E119</f>
        <v>0</v>
      </c>
      <c r="F119" s="156"/>
      <c r="G119" s="152"/>
      <c r="H119" s="152"/>
      <c r="I119" s="158"/>
      <c r="J119" s="174">
        <f>'Discharge Information'!F119</f>
        <v>0</v>
      </c>
      <c r="K119" s="99"/>
    </row>
    <row r="120" spans="1:11" ht="60" customHeight="1" x14ac:dyDescent="0.25">
      <c r="A120" s="1">
        <f t="shared" si="2"/>
        <v>108</v>
      </c>
      <c r="B120" s="132">
        <f>'Initial Client Information'!B120</f>
        <v>0</v>
      </c>
      <c r="C120" s="133">
        <f>'Initial Client Information'!C120</f>
        <v>0</v>
      </c>
      <c r="D120" s="134">
        <f>'Initial Client Information'!D120</f>
        <v>0</v>
      </c>
      <c r="E120" s="155">
        <f>'Initial Client Information'!E120</f>
        <v>0</v>
      </c>
      <c r="F120" s="156"/>
      <c r="G120" s="152"/>
      <c r="H120" s="152"/>
      <c r="I120" s="158"/>
      <c r="J120" s="174">
        <f>'Discharge Information'!F120</f>
        <v>0</v>
      </c>
      <c r="K120" s="99"/>
    </row>
    <row r="121" spans="1:11" ht="60" customHeight="1" x14ac:dyDescent="0.25">
      <c r="A121" s="1">
        <f t="shared" si="2"/>
        <v>109</v>
      </c>
      <c r="B121" s="132">
        <f>'Initial Client Information'!B121</f>
        <v>0</v>
      </c>
      <c r="C121" s="133">
        <f>'Initial Client Information'!C121</f>
        <v>0</v>
      </c>
      <c r="D121" s="134">
        <f>'Initial Client Information'!D121</f>
        <v>0</v>
      </c>
      <c r="E121" s="155">
        <f>'Initial Client Information'!E121</f>
        <v>0</v>
      </c>
      <c r="F121" s="156"/>
      <c r="G121" s="152"/>
      <c r="H121" s="152"/>
      <c r="I121" s="158"/>
      <c r="J121" s="174">
        <f>'Discharge Information'!F121</f>
        <v>0</v>
      </c>
      <c r="K121" s="99"/>
    </row>
    <row r="122" spans="1:11" ht="60" customHeight="1" x14ac:dyDescent="0.25">
      <c r="A122" s="1">
        <f t="shared" si="2"/>
        <v>110</v>
      </c>
      <c r="B122" s="132">
        <f>'Initial Client Information'!B122</f>
        <v>0</v>
      </c>
      <c r="C122" s="133">
        <f>'Initial Client Information'!C122</f>
        <v>0</v>
      </c>
      <c r="D122" s="134">
        <f>'Initial Client Information'!D122</f>
        <v>0</v>
      </c>
      <c r="E122" s="155">
        <f>'Initial Client Information'!E122</f>
        <v>0</v>
      </c>
      <c r="F122" s="156"/>
      <c r="G122" s="152"/>
      <c r="H122" s="152"/>
      <c r="I122" s="158"/>
      <c r="J122" s="174">
        <f>'Discharge Information'!F122</f>
        <v>0</v>
      </c>
      <c r="K122" s="99"/>
    </row>
    <row r="123" spans="1:11" ht="60" customHeight="1" x14ac:dyDescent="0.25">
      <c r="A123" s="1">
        <f t="shared" si="2"/>
        <v>111</v>
      </c>
      <c r="B123" s="132">
        <f>'Initial Client Information'!B123</f>
        <v>0</v>
      </c>
      <c r="C123" s="133">
        <f>'Initial Client Information'!C123</f>
        <v>0</v>
      </c>
      <c r="D123" s="134">
        <f>'Initial Client Information'!D123</f>
        <v>0</v>
      </c>
      <c r="E123" s="155">
        <f>'Initial Client Information'!E123</f>
        <v>0</v>
      </c>
      <c r="F123" s="156"/>
      <c r="G123" s="152"/>
      <c r="H123" s="152"/>
      <c r="I123" s="158"/>
      <c r="J123" s="174">
        <f>'Discharge Information'!F123</f>
        <v>0</v>
      </c>
      <c r="K123" s="99"/>
    </row>
    <row r="124" spans="1:11" ht="60" customHeight="1" x14ac:dyDescent="0.25">
      <c r="A124" s="1">
        <f t="shared" si="2"/>
        <v>112</v>
      </c>
      <c r="B124" s="132">
        <f>'Initial Client Information'!B124</f>
        <v>0</v>
      </c>
      <c r="C124" s="133">
        <f>'Initial Client Information'!C124</f>
        <v>0</v>
      </c>
      <c r="D124" s="134">
        <f>'Initial Client Information'!D124</f>
        <v>0</v>
      </c>
      <c r="E124" s="155">
        <f>'Initial Client Information'!E124</f>
        <v>0</v>
      </c>
      <c r="F124" s="156"/>
      <c r="G124" s="152"/>
      <c r="H124" s="152"/>
      <c r="I124" s="158"/>
      <c r="J124" s="174">
        <f>'Discharge Information'!F124</f>
        <v>0</v>
      </c>
      <c r="K124" s="99"/>
    </row>
    <row r="125" spans="1:11" ht="60" customHeight="1" x14ac:dyDescent="0.25">
      <c r="A125" s="1">
        <f t="shared" si="2"/>
        <v>113</v>
      </c>
      <c r="B125" s="132">
        <f>'Initial Client Information'!B125</f>
        <v>0</v>
      </c>
      <c r="C125" s="133">
        <f>'Initial Client Information'!C125</f>
        <v>0</v>
      </c>
      <c r="D125" s="134">
        <f>'Initial Client Information'!D125</f>
        <v>0</v>
      </c>
      <c r="E125" s="155">
        <f>'Initial Client Information'!E125</f>
        <v>0</v>
      </c>
      <c r="F125" s="156"/>
      <c r="G125" s="152"/>
      <c r="H125" s="152"/>
      <c r="I125" s="158"/>
      <c r="J125" s="174">
        <f>'Discharge Information'!F125</f>
        <v>0</v>
      </c>
      <c r="K125" s="99"/>
    </row>
    <row r="126" spans="1:11" ht="60" customHeight="1" x14ac:dyDescent="0.25">
      <c r="A126" s="1">
        <f t="shared" si="2"/>
        <v>114</v>
      </c>
      <c r="B126" s="132">
        <f>'Initial Client Information'!B126</f>
        <v>0</v>
      </c>
      <c r="C126" s="133">
        <f>'Initial Client Information'!C126</f>
        <v>0</v>
      </c>
      <c r="D126" s="134">
        <f>'Initial Client Information'!D126</f>
        <v>0</v>
      </c>
      <c r="E126" s="155">
        <f>'Initial Client Information'!E126</f>
        <v>0</v>
      </c>
      <c r="F126" s="156"/>
      <c r="G126" s="152"/>
      <c r="H126" s="152"/>
      <c r="I126" s="158"/>
      <c r="J126" s="174">
        <f>'Discharge Information'!F126</f>
        <v>0</v>
      </c>
      <c r="K126" s="99"/>
    </row>
    <row r="127" spans="1:11" ht="60" customHeight="1" x14ac:dyDescent="0.25">
      <c r="A127" s="1">
        <f t="shared" si="2"/>
        <v>115</v>
      </c>
      <c r="B127" s="132">
        <f>'Initial Client Information'!B127</f>
        <v>0</v>
      </c>
      <c r="C127" s="133">
        <f>'Initial Client Information'!C127</f>
        <v>0</v>
      </c>
      <c r="D127" s="134">
        <f>'Initial Client Information'!D127</f>
        <v>0</v>
      </c>
      <c r="E127" s="155">
        <f>'Initial Client Information'!E127</f>
        <v>0</v>
      </c>
      <c r="F127" s="156"/>
      <c r="G127" s="152"/>
      <c r="H127" s="152"/>
      <c r="I127" s="158"/>
      <c r="J127" s="174">
        <f>'Discharge Information'!F127</f>
        <v>0</v>
      </c>
      <c r="K127" s="99"/>
    </row>
    <row r="128" spans="1:11" ht="60" customHeight="1" x14ac:dyDescent="0.25">
      <c r="A128" s="1">
        <f t="shared" si="2"/>
        <v>116</v>
      </c>
      <c r="B128" s="132">
        <f>'Initial Client Information'!B128</f>
        <v>0</v>
      </c>
      <c r="C128" s="133">
        <f>'Initial Client Information'!C128</f>
        <v>0</v>
      </c>
      <c r="D128" s="134">
        <f>'Initial Client Information'!D128</f>
        <v>0</v>
      </c>
      <c r="E128" s="155">
        <f>'Initial Client Information'!E128</f>
        <v>0</v>
      </c>
      <c r="F128" s="156"/>
      <c r="G128" s="152"/>
      <c r="H128" s="152"/>
      <c r="I128" s="158"/>
      <c r="J128" s="174">
        <f>'Discharge Information'!F128</f>
        <v>0</v>
      </c>
      <c r="K128" s="99"/>
    </row>
    <row r="129" spans="1:11" ht="60" customHeight="1" x14ac:dyDescent="0.25">
      <c r="A129" s="1">
        <f t="shared" si="2"/>
        <v>117</v>
      </c>
      <c r="B129" s="132">
        <f>'Initial Client Information'!B129</f>
        <v>0</v>
      </c>
      <c r="C129" s="133">
        <f>'Initial Client Information'!C129</f>
        <v>0</v>
      </c>
      <c r="D129" s="134">
        <f>'Initial Client Information'!D129</f>
        <v>0</v>
      </c>
      <c r="E129" s="155">
        <f>'Initial Client Information'!E129</f>
        <v>0</v>
      </c>
      <c r="F129" s="156"/>
      <c r="G129" s="152"/>
      <c r="H129" s="152"/>
      <c r="I129" s="158"/>
      <c r="J129" s="174">
        <f>'Discharge Information'!F129</f>
        <v>0</v>
      </c>
      <c r="K129" s="99"/>
    </row>
    <row r="130" spans="1:11" ht="60" customHeight="1" x14ac:dyDescent="0.25">
      <c r="A130" s="1">
        <f t="shared" si="2"/>
        <v>118</v>
      </c>
      <c r="B130" s="132">
        <f>'Initial Client Information'!B130</f>
        <v>0</v>
      </c>
      <c r="C130" s="133">
        <f>'Initial Client Information'!C130</f>
        <v>0</v>
      </c>
      <c r="D130" s="134">
        <f>'Initial Client Information'!D130</f>
        <v>0</v>
      </c>
      <c r="E130" s="155">
        <f>'Initial Client Information'!E130</f>
        <v>0</v>
      </c>
      <c r="F130" s="156"/>
      <c r="G130" s="152"/>
      <c r="H130" s="152"/>
      <c r="I130" s="158"/>
      <c r="J130" s="174">
        <f>'Discharge Information'!F130</f>
        <v>0</v>
      </c>
      <c r="K130" s="99"/>
    </row>
    <row r="131" spans="1:11" ht="60" customHeight="1" x14ac:dyDescent="0.25">
      <c r="A131" s="1">
        <f t="shared" si="2"/>
        <v>119</v>
      </c>
      <c r="B131" s="132">
        <f>'Initial Client Information'!B131</f>
        <v>0</v>
      </c>
      <c r="C131" s="133">
        <f>'Initial Client Information'!C131</f>
        <v>0</v>
      </c>
      <c r="D131" s="134">
        <f>'Initial Client Information'!D131</f>
        <v>0</v>
      </c>
      <c r="E131" s="155">
        <f>'Initial Client Information'!E131</f>
        <v>0</v>
      </c>
      <c r="F131" s="156"/>
      <c r="G131" s="152"/>
      <c r="H131" s="152"/>
      <c r="I131" s="158"/>
      <c r="J131" s="174">
        <f>'Discharge Information'!F131</f>
        <v>0</v>
      </c>
      <c r="K131" s="99"/>
    </row>
    <row r="132" spans="1:11" ht="60" customHeight="1" x14ac:dyDescent="0.25">
      <c r="A132" s="1">
        <f t="shared" si="2"/>
        <v>120</v>
      </c>
      <c r="B132" s="132">
        <f>'Initial Client Information'!B132</f>
        <v>0</v>
      </c>
      <c r="C132" s="133">
        <f>'Initial Client Information'!C132</f>
        <v>0</v>
      </c>
      <c r="D132" s="134">
        <f>'Initial Client Information'!D132</f>
        <v>0</v>
      </c>
      <c r="E132" s="155">
        <f>'Initial Client Information'!E132</f>
        <v>0</v>
      </c>
      <c r="F132" s="156"/>
      <c r="G132" s="152"/>
      <c r="H132" s="152"/>
      <c r="I132" s="158"/>
      <c r="J132" s="174">
        <f>'Discharge Information'!F132</f>
        <v>0</v>
      </c>
      <c r="K132" s="99"/>
    </row>
    <row r="133" spans="1:11" ht="60" customHeight="1" x14ac:dyDescent="0.25">
      <c r="A133" s="1">
        <f t="shared" si="2"/>
        <v>121</v>
      </c>
      <c r="B133" s="132">
        <f>'Initial Client Information'!B133</f>
        <v>0</v>
      </c>
      <c r="C133" s="133">
        <f>'Initial Client Information'!C133</f>
        <v>0</v>
      </c>
      <c r="D133" s="134">
        <f>'Initial Client Information'!D133</f>
        <v>0</v>
      </c>
      <c r="E133" s="155">
        <f>'Initial Client Information'!E133</f>
        <v>0</v>
      </c>
      <c r="F133" s="156"/>
      <c r="G133" s="152"/>
      <c r="H133" s="152"/>
      <c r="I133" s="158"/>
      <c r="J133" s="174">
        <f>'Discharge Information'!F133</f>
        <v>0</v>
      </c>
      <c r="K133" s="99"/>
    </row>
    <row r="134" spans="1:11" ht="60" customHeight="1" x14ac:dyDescent="0.25">
      <c r="A134" s="1">
        <f t="shared" si="2"/>
        <v>122</v>
      </c>
      <c r="B134" s="132">
        <f>'Initial Client Information'!B134</f>
        <v>0</v>
      </c>
      <c r="C134" s="133">
        <f>'Initial Client Information'!C134</f>
        <v>0</v>
      </c>
      <c r="D134" s="134">
        <f>'Initial Client Information'!D134</f>
        <v>0</v>
      </c>
      <c r="E134" s="155">
        <f>'Initial Client Information'!E134</f>
        <v>0</v>
      </c>
      <c r="F134" s="156"/>
      <c r="G134" s="152"/>
      <c r="H134" s="152"/>
      <c r="I134" s="158"/>
      <c r="J134" s="174">
        <f>'Discharge Information'!F134</f>
        <v>0</v>
      </c>
      <c r="K134" s="99"/>
    </row>
    <row r="135" spans="1:11" ht="60" customHeight="1" x14ac:dyDescent="0.25">
      <c r="A135" s="1">
        <f t="shared" si="2"/>
        <v>123</v>
      </c>
      <c r="B135" s="132">
        <f>'Initial Client Information'!B135</f>
        <v>0</v>
      </c>
      <c r="C135" s="133">
        <f>'Initial Client Information'!C135</f>
        <v>0</v>
      </c>
      <c r="D135" s="134">
        <f>'Initial Client Information'!D135</f>
        <v>0</v>
      </c>
      <c r="E135" s="155">
        <f>'Initial Client Information'!E135</f>
        <v>0</v>
      </c>
      <c r="F135" s="156"/>
      <c r="G135" s="152"/>
      <c r="H135" s="152"/>
      <c r="I135" s="158"/>
      <c r="J135" s="174">
        <f>'Discharge Information'!F135</f>
        <v>0</v>
      </c>
      <c r="K135" s="99"/>
    </row>
    <row r="136" spans="1:11" ht="60" customHeight="1" x14ac:dyDescent="0.25">
      <c r="A136" s="1">
        <f t="shared" si="2"/>
        <v>124</v>
      </c>
      <c r="B136" s="132">
        <f>'Initial Client Information'!B136</f>
        <v>0</v>
      </c>
      <c r="C136" s="133">
        <f>'Initial Client Information'!C136</f>
        <v>0</v>
      </c>
      <c r="D136" s="134">
        <f>'Initial Client Information'!D136</f>
        <v>0</v>
      </c>
      <c r="E136" s="155">
        <f>'Initial Client Information'!E136</f>
        <v>0</v>
      </c>
      <c r="F136" s="156"/>
      <c r="G136" s="152"/>
      <c r="H136" s="152"/>
      <c r="I136" s="158"/>
      <c r="J136" s="174">
        <f>'Discharge Information'!F136</f>
        <v>0</v>
      </c>
      <c r="K136" s="99"/>
    </row>
    <row r="137" spans="1:11" ht="60" customHeight="1" x14ac:dyDescent="0.25">
      <c r="A137" s="1">
        <f t="shared" si="2"/>
        <v>125</v>
      </c>
      <c r="B137" s="132">
        <f>'Initial Client Information'!B137</f>
        <v>0</v>
      </c>
      <c r="C137" s="133">
        <f>'Initial Client Information'!C137</f>
        <v>0</v>
      </c>
      <c r="D137" s="134">
        <f>'Initial Client Information'!D137</f>
        <v>0</v>
      </c>
      <c r="E137" s="155">
        <f>'Initial Client Information'!E137</f>
        <v>0</v>
      </c>
      <c r="F137" s="156"/>
      <c r="G137" s="152"/>
      <c r="H137" s="152"/>
      <c r="I137" s="158"/>
      <c r="J137" s="174">
        <f>'Discharge Information'!F137</f>
        <v>0</v>
      </c>
      <c r="K137" s="99"/>
    </row>
    <row r="138" spans="1:11" ht="60" customHeight="1" x14ac:dyDescent="0.25">
      <c r="A138" s="1">
        <f t="shared" si="2"/>
        <v>126</v>
      </c>
      <c r="B138" s="132">
        <f>'Initial Client Information'!B138</f>
        <v>0</v>
      </c>
      <c r="C138" s="133">
        <f>'Initial Client Information'!C138</f>
        <v>0</v>
      </c>
      <c r="D138" s="134">
        <f>'Initial Client Information'!D138</f>
        <v>0</v>
      </c>
      <c r="E138" s="155">
        <f>'Initial Client Information'!E138</f>
        <v>0</v>
      </c>
      <c r="F138" s="156"/>
      <c r="G138" s="152"/>
      <c r="H138" s="152"/>
      <c r="I138" s="158"/>
      <c r="J138" s="174">
        <f>'Discharge Information'!F138</f>
        <v>0</v>
      </c>
      <c r="K138" s="99"/>
    </row>
    <row r="139" spans="1:11" ht="60" customHeight="1" x14ac:dyDescent="0.25">
      <c r="A139" s="1">
        <f t="shared" si="2"/>
        <v>127</v>
      </c>
      <c r="B139" s="132">
        <f>'Initial Client Information'!B139</f>
        <v>0</v>
      </c>
      <c r="C139" s="133">
        <f>'Initial Client Information'!C139</f>
        <v>0</v>
      </c>
      <c r="D139" s="134">
        <f>'Initial Client Information'!D139</f>
        <v>0</v>
      </c>
      <c r="E139" s="155">
        <f>'Initial Client Information'!E139</f>
        <v>0</v>
      </c>
      <c r="F139" s="156"/>
      <c r="G139" s="152"/>
      <c r="H139" s="152"/>
      <c r="I139" s="158"/>
      <c r="J139" s="174">
        <f>'Discharge Information'!F139</f>
        <v>0</v>
      </c>
      <c r="K139" s="99"/>
    </row>
    <row r="140" spans="1:11" ht="60" customHeight="1" x14ac:dyDescent="0.25">
      <c r="A140" s="1">
        <f t="shared" si="2"/>
        <v>128</v>
      </c>
      <c r="B140" s="132">
        <f>'Initial Client Information'!B140</f>
        <v>0</v>
      </c>
      <c r="C140" s="133">
        <f>'Initial Client Information'!C140</f>
        <v>0</v>
      </c>
      <c r="D140" s="134">
        <f>'Initial Client Information'!D140</f>
        <v>0</v>
      </c>
      <c r="E140" s="155">
        <f>'Initial Client Information'!E140</f>
        <v>0</v>
      </c>
      <c r="F140" s="156"/>
      <c r="G140" s="152"/>
      <c r="H140" s="152"/>
      <c r="I140" s="158"/>
      <c r="J140" s="174">
        <f>'Discharge Information'!F140</f>
        <v>0</v>
      </c>
      <c r="K140" s="99"/>
    </row>
    <row r="141" spans="1:11" ht="60" customHeight="1" x14ac:dyDescent="0.25">
      <c r="A141" s="1">
        <f t="shared" si="2"/>
        <v>129</v>
      </c>
      <c r="B141" s="132">
        <f>'Initial Client Information'!B141</f>
        <v>0</v>
      </c>
      <c r="C141" s="133">
        <f>'Initial Client Information'!C141</f>
        <v>0</v>
      </c>
      <c r="D141" s="134">
        <f>'Initial Client Information'!D141</f>
        <v>0</v>
      </c>
      <c r="E141" s="155">
        <f>'Initial Client Information'!E141</f>
        <v>0</v>
      </c>
      <c r="F141" s="156"/>
      <c r="G141" s="152"/>
      <c r="H141" s="152"/>
      <c r="I141" s="158"/>
      <c r="J141" s="174">
        <f>'Discharge Information'!F141</f>
        <v>0</v>
      </c>
      <c r="K141" s="99"/>
    </row>
    <row r="142" spans="1:11" ht="60" customHeight="1" x14ac:dyDescent="0.25">
      <c r="A142" s="1">
        <f t="shared" ref="A142:A205" si="3">ROW(A130)</f>
        <v>130</v>
      </c>
      <c r="B142" s="132">
        <f>'Initial Client Information'!B142</f>
        <v>0</v>
      </c>
      <c r="C142" s="133">
        <f>'Initial Client Information'!C142</f>
        <v>0</v>
      </c>
      <c r="D142" s="134">
        <f>'Initial Client Information'!D142</f>
        <v>0</v>
      </c>
      <c r="E142" s="155">
        <f>'Initial Client Information'!E142</f>
        <v>0</v>
      </c>
      <c r="F142" s="156"/>
      <c r="G142" s="152"/>
      <c r="H142" s="152"/>
      <c r="I142" s="158"/>
      <c r="J142" s="174">
        <f>'Discharge Information'!F142</f>
        <v>0</v>
      </c>
      <c r="K142" s="99"/>
    </row>
    <row r="143" spans="1:11" ht="60" customHeight="1" x14ac:dyDescent="0.25">
      <c r="A143" s="1">
        <f t="shared" si="3"/>
        <v>131</v>
      </c>
      <c r="B143" s="132">
        <f>'Initial Client Information'!B143</f>
        <v>0</v>
      </c>
      <c r="C143" s="133">
        <f>'Initial Client Information'!C143</f>
        <v>0</v>
      </c>
      <c r="D143" s="134">
        <f>'Initial Client Information'!D143</f>
        <v>0</v>
      </c>
      <c r="E143" s="155">
        <f>'Initial Client Information'!E143</f>
        <v>0</v>
      </c>
      <c r="F143" s="156"/>
      <c r="G143" s="152"/>
      <c r="H143" s="152"/>
      <c r="I143" s="158"/>
      <c r="J143" s="174">
        <f>'Discharge Information'!F143</f>
        <v>0</v>
      </c>
      <c r="K143" s="99"/>
    </row>
    <row r="144" spans="1:11" ht="60" customHeight="1" x14ac:dyDescent="0.25">
      <c r="A144" s="1">
        <f t="shared" si="3"/>
        <v>132</v>
      </c>
      <c r="B144" s="132">
        <f>'Initial Client Information'!B144</f>
        <v>0</v>
      </c>
      <c r="C144" s="133">
        <f>'Initial Client Information'!C144</f>
        <v>0</v>
      </c>
      <c r="D144" s="134">
        <f>'Initial Client Information'!D144</f>
        <v>0</v>
      </c>
      <c r="E144" s="155">
        <f>'Initial Client Information'!E144</f>
        <v>0</v>
      </c>
      <c r="F144" s="156"/>
      <c r="G144" s="152"/>
      <c r="H144" s="152"/>
      <c r="I144" s="158"/>
      <c r="J144" s="174">
        <f>'Discharge Information'!F144</f>
        <v>0</v>
      </c>
      <c r="K144" s="99"/>
    </row>
    <row r="145" spans="1:11" ht="60" customHeight="1" x14ac:dyDescent="0.25">
      <c r="A145" s="1">
        <f t="shared" si="3"/>
        <v>133</v>
      </c>
      <c r="B145" s="132">
        <f>'Initial Client Information'!B145</f>
        <v>0</v>
      </c>
      <c r="C145" s="133">
        <f>'Initial Client Information'!C145</f>
        <v>0</v>
      </c>
      <c r="D145" s="134">
        <f>'Initial Client Information'!D145</f>
        <v>0</v>
      </c>
      <c r="E145" s="155">
        <f>'Initial Client Information'!E145</f>
        <v>0</v>
      </c>
      <c r="F145" s="156"/>
      <c r="G145" s="152"/>
      <c r="H145" s="152"/>
      <c r="I145" s="158"/>
      <c r="J145" s="174">
        <f>'Discharge Information'!F145</f>
        <v>0</v>
      </c>
      <c r="K145" s="99"/>
    </row>
    <row r="146" spans="1:11" ht="60" customHeight="1" x14ac:dyDescent="0.25">
      <c r="A146" s="1">
        <f t="shared" si="3"/>
        <v>134</v>
      </c>
      <c r="B146" s="132">
        <f>'Initial Client Information'!B146</f>
        <v>0</v>
      </c>
      <c r="C146" s="133">
        <f>'Initial Client Information'!C146</f>
        <v>0</v>
      </c>
      <c r="D146" s="134">
        <f>'Initial Client Information'!D146</f>
        <v>0</v>
      </c>
      <c r="E146" s="155">
        <f>'Initial Client Information'!E146</f>
        <v>0</v>
      </c>
      <c r="F146" s="156"/>
      <c r="G146" s="152"/>
      <c r="H146" s="152"/>
      <c r="I146" s="158"/>
      <c r="J146" s="174">
        <f>'Discharge Information'!F146</f>
        <v>0</v>
      </c>
      <c r="K146" s="99"/>
    </row>
    <row r="147" spans="1:11" ht="60" customHeight="1" x14ac:dyDescent="0.25">
      <c r="A147" s="1">
        <f t="shared" si="3"/>
        <v>135</v>
      </c>
      <c r="B147" s="132">
        <f>'Initial Client Information'!B147</f>
        <v>0</v>
      </c>
      <c r="C147" s="133">
        <f>'Initial Client Information'!C147</f>
        <v>0</v>
      </c>
      <c r="D147" s="134">
        <f>'Initial Client Information'!D147</f>
        <v>0</v>
      </c>
      <c r="E147" s="155">
        <f>'Initial Client Information'!E147</f>
        <v>0</v>
      </c>
      <c r="F147" s="156"/>
      <c r="G147" s="152"/>
      <c r="H147" s="152"/>
      <c r="I147" s="158"/>
      <c r="J147" s="174">
        <f>'Discharge Information'!F147</f>
        <v>0</v>
      </c>
      <c r="K147" s="99"/>
    </row>
    <row r="148" spans="1:11" ht="60" customHeight="1" x14ac:dyDescent="0.25">
      <c r="A148" s="1">
        <f t="shared" si="3"/>
        <v>136</v>
      </c>
      <c r="B148" s="132">
        <f>'Initial Client Information'!B148</f>
        <v>0</v>
      </c>
      <c r="C148" s="133">
        <f>'Initial Client Information'!C148</f>
        <v>0</v>
      </c>
      <c r="D148" s="134">
        <f>'Initial Client Information'!D148</f>
        <v>0</v>
      </c>
      <c r="E148" s="155">
        <f>'Initial Client Information'!E148</f>
        <v>0</v>
      </c>
      <c r="F148" s="156"/>
      <c r="G148" s="152"/>
      <c r="H148" s="152"/>
      <c r="I148" s="158"/>
      <c r="J148" s="174">
        <f>'Discharge Information'!F148</f>
        <v>0</v>
      </c>
      <c r="K148" s="99"/>
    </row>
    <row r="149" spans="1:11" ht="60" customHeight="1" x14ac:dyDescent="0.25">
      <c r="A149" s="1">
        <f t="shared" si="3"/>
        <v>137</v>
      </c>
      <c r="B149" s="132">
        <f>'Initial Client Information'!B149</f>
        <v>0</v>
      </c>
      <c r="C149" s="133">
        <f>'Initial Client Information'!C149</f>
        <v>0</v>
      </c>
      <c r="D149" s="134">
        <f>'Initial Client Information'!D149</f>
        <v>0</v>
      </c>
      <c r="E149" s="155">
        <f>'Initial Client Information'!E149</f>
        <v>0</v>
      </c>
      <c r="F149" s="156"/>
      <c r="G149" s="152"/>
      <c r="H149" s="152"/>
      <c r="I149" s="158"/>
      <c r="J149" s="174">
        <f>'Discharge Information'!F149</f>
        <v>0</v>
      </c>
      <c r="K149" s="99"/>
    </row>
    <row r="150" spans="1:11" ht="60" customHeight="1" x14ac:dyDescent="0.25">
      <c r="A150" s="1">
        <f t="shared" si="3"/>
        <v>138</v>
      </c>
      <c r="B150" s="132">
        <f>'Initial Client Information'!B150</f>
        <v>0</v>
      </c>
      <c r="C150" s="133">
        <f>'Initial Client Information'!C150</f>
        <v>0</v>
      </c>
      <c r="D150" s="134">
        <f>'Initial Client Information'!D150</f>
        <v>0</v>
      </c>
      <c r="E150" s="155">
        <f>'Initial Client Information'!E150</f>
        <v>0</v>
      </c>
      <c r="F150" s="156"/>
      <c r="G150" s="152"/>
      <c r="H150" s="152"/>
      <c r="I150" s="158"/>
      <c r="J150" s="174">
        <f>'Discharge Information'!F150</f>
        <v>0</v>
      </c>
      <c r="K150" s="99"/>
    </row>
    <row r="151" spans="1:11" ht="60" customHeight="1" x14ac:dyDescent="0.25">
      <c r="A151" s="1">
        <f t="shared" si="3"/>
        <v>139</v>
      </c>
      <c r="B151" s="132">
        <f>'Initial Client Information'!B151</f>
        <v>0</v>
      </c>
      <c r="C151" s="133">
        <f>'Initial Client Information'!C151</f>
        <v>0</v>
      </c>
      <c r="D151" s="134">
        <f>'Initial Client Information'!D151</f>
        <v>0</v>
      </c>
      <c r="E151" s="155">
        <f>'Initial Client Information'!E151</f>
        <v>0</v>
      </c>
      <c r="F151" s="156"/>
      <c r="G151" s="152"/>
      <c r="H151" s="152"/>
      <c r="I151" s="158"/>
      <c r="J151" s="174">
        <f>'Discharge Information'!F151</f>
        <v>0</v>
      </c>
      <c r="K151" s="99"/>
    </row>
    <row r="152" spans="1:11" ht="60" customHeight="1" x14ac:dyDescent="0.25">
      <c r="A152" s="1">
        <f t="shared" si="3"/>
        <v>140</v>
      </c>
      <c r="B152" s="132">
        <f>'Initial Client Information'!B152</f>
        <v>0</v>
      </c>
      <c r="C152" s="133">
        <f>'Initial Client Information'!C152</f>
        <v>0</v>
      </c>
      <c r="D152" s="134">
        <f>'Initial Client Information'!D152</f>
        <v>0</v>
      </c>
      <c r="E152" s="155">
        <f>'Initial Client Information'!E152</f>
        <v>0</v>
      </c>
      <c r="F152" s="156"/>
      <c r="G152" s="152"/>
      <c r="H152" s="152"/>
      <c r="I152" s="158"/>
      <c r="J152" s="174">
        <f>'Discharge Information'!F152</f>
        <v>0</v>
      </c>
      <c r="K152" s="99"/>
    </row>
    <row r="153" spans="1:11" ht="60" customHeight="1" x14ac:dyDescent="0.25">
      <c r="A153" s="1">
        <f t="shared" si="3"/>
        <v>141</v>
      </c>
      <c r="B153" s="132">
        <f>'Initial Client Information'!B153</f>
        <v>0</v>
      </c>
      <c r="C153" s="133">
        <f>'Initial Client Information'!C153</f>
        <v>0</v>
      </c>
      <c r="D153" s="134">
        <f>'Initial Client Information'!D153</f>
        <v>0</v>
      </c>
      <c r="E153" s="155">
        <f>'Initial Client Information'!E153</f>
        <v>0</v>
      </c>
      <c r="F153" s="156"/>
      <c r="G153" s="152"/>
      <c r="H153" s="152"/>
      <c r="I153" s="158"/>
      <c r="J153" s="174">
        <f>'Discharge Information'!F153</f>
        <v>0</v>
      </c>
      <c r="K153" s="99"/>
    </row>
    <row r="154" spans="1:11" ht="60" customHeight="1" x14ac:dyDescent="0.25">
      <c r="A154" s="1">
        <f t="shared" si="3"/>
        <v>142</v>
      </c>
      <c r="B154" s="132">
        <f>'Initial Client Information'!B154</f>
        <v>0</v>
      </c>
      <c r="C154" s="133">
        <f>'Initial Client Information'!C154</f>
        <v>0</v>
      </c>
      <c r="D154" s="134">
        <f>'Initial Client Information'!D154</f>
        <v>0</v>
      </c>
      <c r="E154" s="155">
        <f>'Initial Client Information'!E154</f>
        <v>0</v>
      </c>
      <c r="F154" s="156"/>
      <c r="G154" s="152"/>
      <c r="H154" s="152"/>
      <c r="I154" s="158"/>
      <c r="J154" s="174">
        <f>'Discharge Information'!F154</f>
        <v>0</v>
      </c>
      <c r="K154" s="99"/>
    </row>
    <row r="155" spans="1:11" ht="60" customHeight="1" x14ac:dyDescent="0.25">
      <c r="A155" s="1">
        <f t="shared" si="3"/>
        <v>143</v>
      </c>
      <c r="B155" s="132">
        <f>'Initial Client Information'!B155</f>
        <v>0</v>
      </c>
      <c r="C155" s="133">
        <f>'Initial Client Information'!C155</f>
        <v>0</v>
      </c>
      <c r="D155" s="134">
        <f>'Initial Client Information'!D155</f>
        <v>0</v>
      </c>
      <c r="E155" s="155">
        <f>'Initial Client Information'!E155</f>
        <v>0</v>
      </c>
      <c r="F155" s="156"/>
      <c r="G155" s="152"/>
      <c r="H155" s="152"/>
      <c r="I155" s="158"/>
      <c r="J155" s="174">
        <f>'Discharge Information'!F155</f>
        <v>0</v>
      </c>
      <c r="K155" s="99"/>
    </row>
    <row r="156" spans="1:11" ht="60" customHeight="1" x14ac:dyDescent="0.25">
      <c r="A156" s="1">
        <f t="shared" si="3"/>
        <v>144</v>
      </c>
      <c r="B156" s="132">
        <f>'Initial Client Information'!B156</f>
        <v>0</v>
      </c>
      <c r="C156" s="133">
        <f>'Initial Client Information'!C156</f>
        <v>0</v>
      </c>
      <c r="D156" s="134">
        <f>'Initial Client Information'!D156</f>
        <v>0</v>
      </c>
      <c r="E156" s="155">
        <f>'Initial Client Information'!E156</f>
        <v>0</v>
      </c>
      <c r="F156" s="156"/>
      <c r="G156" s="152"/>
      <c r="H156" s="152"/>
      <c r="I156" s="158"/>
      <c r="J156" s="174">
        <f>'Discharge Information'!F156</f>
        <v>0</v>
      </c>
      <c r="K156" s="99"/>
    </row>
    <row r="157" spans="1:11" ht="60" customHeight="1" x14ac:dyDescent="0.25">
      <c r="A157" s="1">
        <f t="shared" si="3"/>
        <v>145</v>
      </c>
      <c r="B157" s="132">
        <f>'Initial Client Information'!B157</f>
        <v>0</v>
      </c>
      <c r="C157" s="133">
        <f>'Initial Client Information'!C157</f>
        <v>0</v>
      </c>
      <c r="D157" s="134">
        <f>'Initial Client Information'!D157</f>
        <v>0</v>
      </c>
      <c r="E157" s="155">
        <f>'Initial Client Information'!E157</f>
        <v>0</v>
      </c>
      <c r="F157" s="156"/>
      <c r="G157" s="152"/>
      <c r="H157" s="152"/>
      <c r="I157" s="158"/>
      <c r="J157" s="174">
        <f>'Discharge Information'!F157</f>
        <v>0</v>
      </c>
      <c r="K157" s="99"/>
    </row>
    <row r="158" spans="1:11" ht="60" customHeight="1" x14ac:dyDescent="0.25">
      <c r="A158" s="1">
        <f t="shared" si="3"/>
        <v>146</v>
      </c>
      <c r="B158" s="132">
        <f>'Initial Client Information'!B158</f>
        <v>0</v>
      </c>
      <c r="C158" s="133">
        <f>'Initial Client Information'!C158</f>
        <v>0</v>
      </c>
      <c r="D158" s="134">
        <f>'Initial Client Information'!D158</f>
        <v>0</v>
      </c>
      <c r="E158" s="155">
        <f>'Initial Client Information'!E158</f>
        <v>0</v>
      </c>
      <c r="F158" s="156"/>
      <c r="G158" s="152"/>
      <c r="H158" s="152"/>
      <c r="I158" s="158"/>
      <c r="J158" s="174">
        <f>'Discharge Information'!F158</f>
        <v>0</v>
      </c>
      <c r="K158" s="99"/>
    </row>
    <row r="159" spans="1:11" ht="60" customHeight="1" x14ac:dyDescent="0.25">
      <c r="A159" s="1">
        <f t="shared" si="3"/>
        <v>147</v>
      </c>
      <c r="B159" s="132">
        <f>'Initial Client Information'!B159</f>
        <v>0</v>
      </c>
      <c r="C159" s="133">
        <f>'Initial Client Information'!C159</f>
        <v>0</v>
      </c>
      <c r="D159" s="134">
        <f>'Initial Client Information'!D159</f>
        <v>0</v>
      </c>
      <c r="E159" s="155">
        <f>'Initial Client Information'!E159</f>
        <v>0</v>
      </c>
      <c r="F159" s="156"/>
      <c r="G159" s="152"/>
      <c r="H159" s="152"/>
      <c r="I159" s="158"/>
      <c r="J159" s="174">
        <f>'Discharge Information'!F159</f>
        <v>0</v>
      </c>
      <c r="K159" s="99"/>
    </row>
    <row r="160" spans="1:11" ht="60" customHeight="1" x14ac:dyDescent="0.25">
      <c r="A160" s="1">
        <f t="shared" si="3"/>
        <v>148</v>
      </c>
      <c r="B160" s="132">
        <f>'Initial Client Information'!B160</f>
        <v>0</v>
      </c>
      <c r="C160" s="133">
        <f>'Initial Client Information'!C160</f>
        <v>0</v>
      </c>
      <c r="D160" s="134">
        <f>'Initial Client Information'!D160</f>
        <v>0</v>
      </c>
      <c r="E160" s="155">
        <f>'Initial Client Information'!E160</f>
        <v>0</v>
      </c>
      <c r="F160" s="156"/>
      <c r="G160" s="152"/>
      <c r="H160" s="152"/>
      <c r="I160" s="158"/>
      <c r="J160" s="174">
        <f>'Discharge Information'!F160</f>
        <v>0</v>
      </c>
      <c r="K160" s="99"/>
    </row>
    <row r="161" spans="1:11" ht="60" customHeight="1" x14ac:dyDescent="0.25">
      <c r="A161" s="1">
        <f t="shared" si="3"/>
        <v>149</v>
      </c>
      <c r="B161" s="132">
        <f>'Initial Client Information'!B161</f>
        <v>0</v>
      </c>
      <c r="C161" s="133">
        <f>'Initial Client Information'!C161</f>
        <v>0</v>
      </c>
      <c r="D161" s="134">
        <f>'Initial Client Information'!D161</f>
        <v>0</v>
      </c>
      <c r="E161" s="155">
        <f>'Initial Client Information'!E161</f>
        <v>0</v>
      </c>
      <c r="F161" s="156"/>
      <c r="G161" s="152"/>
      <c r="H161" s="152"/>
      <c r="I161" s="158"/>
      <c r="J161" s="174">
        <f>'Discharge Information'!F161</f>
        <v>0</v>
      </c>
      <c r="K161" s="99"/>
    </row>
    <row r="162" spans="1:11" ht="60" customHeight="1" x14ac:dyDescent="0.25">
      <c r="A162" s="1">
        <f t="shared" si="3"/>
        <v>150</v>
      </c>
      <c r="B162" s="132">
        <f>'Initial Client Information'!B162</f>
        <v>0</v>
      </c>
      <c r="C162" s="133">
        <f>'Initial Client Information'!C162</f>
        <v>0</v>
      </c>
      <c r="D162" s="134">
        <f>'Initial Client Information'!D162</f>
        <v>0</v>
      </c>
      <c r="E162" s="155">
        <f>'Initial Client Information'!E162</f>
        <v>0</v>
      </c>
      <c r="F162" s="156"/>
      <c r="G162" s="152"/>
      <c r="H162" s="152"/>
      <c r="I162" s="158"/>
      <c r="J162" s="174">
        <f>'Discharge Information'!F162</f>
        <v>0</v>
      </c>
      <c r="K162" s="99"/>
    </row>
    <row r="163" spans="1:11" ht="60" customHeight="1" x14ac:dyDescent="0.25">
      <c r="A163" s="1">
        <f t="shared" si="3"/>
        <v>151</v>
      </c>
      <c r="B163" s="132">
        <f>'Initial Client Information'!B163</f>
        <v>0</v>
      </c>
      <c r="C163" s="133">
        <f>'Initial Client Information'!C163</f>
        <v>0</v>
      </c>
      <c r="D163" s="134">
        <f>'Initial Client Information'!D163</f>
        <v>0</v>
      </c>
      <c r="E163" s="155">
        <f>'Initial Client Information'!E163</f>
        <v>0</v>
      </c>
      <c r="F163" s="156"/>
      <c r="G163" s="152"/>
      <c r="H163" s="152"/>
      <c r="I163" s="158"/>
      <c r="J163" s="174">
        <f>'Discharge Information'!F163</f>
        <v>0</v>
      </c>
      <c r="K163" s="99"/>
    </row>
    <row r="164" spans="1:11" ht="60" customHeight="1" x14ac:dyDescent="0.25">
      <c r="A164" s="1">
        <f t="shared" si="3"/>
        <v>152</v>
      </c>
      <c r="B164" s="132">
        <f>'Initial Client Information'!B164</f>
        <v>0</v>
      </c>
      <c r="C164" s="133">
        <f>'Initial Client Information'!C164</f>
        <v>0</v>
      </c>
      <c r="D164" s="134">
        <f>'Initial Client Information'!D164</f>
        <v>0</v>
      </c>
      <c r="E164" s="155">
        <f>'Initial Client Information'!E164</f>
        <v>0</v>
      </c>
      <c r="F164" s="156"/>
      <c r="G164" s="152"/>
      <c r="H164" s="152"/>
      <c r="I164" s="158"/>
      <c r="J164" s="174">
        <f>'Discharge Information'!F164</f>
        <v>0</v>
      </c>
      <c r="K164" s="99"/>
    </row>
    <row r="165" spans="1:11" ht="60" customHeight="1" x14ac:dyDescent="0.25">
      <c r="A165" s="1">
        <f t="shared" si="3"/>
        <v>153</v>
      </c>
      <c r="B165" s="132">
        <f>'Initial Client Information'!B165</f>
        <v>0</v>
      </c>
      <c r="C165" s="133">
        <f>'Initial Client Information'!C165</f>
        <v>0</v>
      </c>
      <c r="D165" s="134">
        <f>'Initial Client Information'!D165</f>
        <v>0</v>
      </c>
      <c r="E165" s="155">
        <f>'Initial Client Information'!E165</f>
        <v>0</v>
      </c>
      <c r="F165" s="156"/>
      <c r="G165" s="152"/>
      <c r="H165" s="152"/>
      <c r="I165" s="158"/>
      <c r="J165" s="174">
        <f>'Discharge Information'!F165</f>
        <v>0</v>
      </c>
      <c r="K165" s="99"/>
    </row>
    <row r="166" spans="1:11" ht="60" customHeight="1" x14ac:dyDescent="0.25">
      <c r="A166" s="1">
        <f t="shared" si="3"/>
        <v>154</v>
      </c>
      <c r="B166" s="132">
        <f>'Initial Client Information'!B166</f>
        <v>0</v>
      </c>
      <c r="C166" s="133">
        <f>'Initial Client Information'!C166</f>
        <v>0</v>
      </c>
      <c r="D166" s="134">
        <f>'Initial Client Information'!D166</f>
        <v>0</v>
      </c>
      <c r="E166" s="155">
        <f>'Initial Client Information'!E166</f>
        <v>0</v>
      </c>
      <c r="F166" s="156"/>
      <c r="G166" s="152"/>
      <c r="H166" s="152"/>
      <c r="I166" s="158"/>
      <c r="J166" s="174">
        <f>'Discharge Information'!F166</f>
        <v>0</v>
      </c>
      <c r="K166" s="99"/>
    </row>
    <row r="167" spans="1:11" ht="60" customHeight="1" x14ac:dyDescent="0.25">
      <c r="A167" s="1">
        <f t="shared" si="3"/>
        <v>155</v>
      </c>
      <c r="B167" s="132">
        <f>'Initial Client Information'!B167</f>
        <v>0</v>
      </c>
      <c r="C167" s="133">
        <f>'Initial Client Information'!C167</f>
        <v>0</v>
      </c>
      <c r="D167" s="134">
        <f>'Initial Client Information'!D167</f>
        <v>0</v>
      </c>
      <c r="E167" s="155">
        <f>'Initial Client Information'!E167</f>
        <v>0</v>
      </c>
      <c r="F167" s="156"/>
      <c r="G167" s="152"/>
      <c r="H167" s="152"/>
      <c r="I167" s="158"/>
      <c r="J167" s="174">
        <f>'Discharge Information'!F167</f>
        <v>0</v>
      </c>
      <c r="K167" s="99"/>
    </row>
    <row r="168" spans="1:11" ht="60" customHeight="1" x14ac:dyDescent="0.25">
      <c r="A168" s="1">
        <f t="shared" si="3"/>
        <v>156</v>
      </c>
      <c r="B168" s="132">
        <f>'Initial Client Information'!B168</f>
        <v>0</v>
      </c>
      <c r="C168" s="133">
        <f>'Initial Client Information'!C168</f>
        <v>0</v>
      </c>
      <c r="D168" s="134">
        <f>'Initial Client Information'!D168</f>
        <v>0</v>
      </c>
      <c r="E168" s="155">
        <f>'Initial Client Information'!E168</f>
        <v>0</v>
      </c>
      <c r="F168" s="156"/>
      <c r="G168" s="152"/>
      <c r="H168" s="152"/>
      <c r="I168" s="158"/>
      <c r="J168" s="174">
        <f>'Discharge Information'!F168</f>
        <v>0</v>
      </c>
      <c r="K168" s="99"/>
    </row>
    <row r="169" spans="1:11" ht="60" customHeight="1" x14ac:dyDescent="0.25">
      <c r="A169" s="1">
        <f t="shared" si="3"/>
        <v>157</v>
      </c>
      <c r="B169" s="132">
        <f>'Initial Client Information'!B169</f>
        <v>0</v>
      </c>
      <c r="C169" s="133">
        <f>'Initial Client Information'!C169</f>
        <v>0</v>
      </c>
      <c r="D169" s="134">
        <f>'Initial Client Information'!D169</f>
        <v>0</v>
      </c>
      <c r="E169" s="155">
        <f>'Initial Client Information'!E169</f>
        <v>0</v>
      </c>
      <c r="F169" s="156"/>
      <c r="G169" s="152"/>
      <c r="H169" s="152"/>
      <c r="I169" s="158"/>
      <c r="J169" s="174">
        <f>'Discharge Information'!F169</f>
        <v>0</v>
      </c>
      <c r="K169" s="99"/>
    </row>
    <row r="170" spans="1:11" ht="60" customHeight="1" x14ac:dyDescent="0.25">
      <c r="A170" s="1">
        <f t="shared" si="3"/>
        <v>158</v>
      </c>
      <c r="B170" s="132">
        <f>'Initial Client Information'!B170</f>
        <v>0</v>
      </c>
      <c r="C170" s="133">
        <f>'Initial Client Information'!C170</f>
        <v>0</v>
      </c>
      <c r="D170" s="134">
        <f>'Initial Client Information'!D170</f>
        <v>0</v>
      </c>
      <c r="E170" s="155">
        <f>'Initial Client Information'!E170</f>
        <v>0</v>
      </c>
      <c r="F170" s="156"/>
      <c r="G170" s="152"/>
      <c r="H170" s="152"/>
      <c r="I170" s="158"/>
      <c r="J170" s="174">
        <f>'Discharge Information'!F170</f>
        <v>0</v>
      </c>
      <c r="K170" s="99"/>
    </row>
    <row r="171" spans="1:11" ht="60" customHeight="1" x14ac:dyDescent="0.25">
      <c r="A171" s="1">
        <f t="shared" si="3"/>
        <v>159</v>
      </c>
      <c r="B171" s="132">
        <f>'Initial Client Information'!B171</f>
        <v>0</v>
      </c>
      <c r="C171" s="133">
        <f>'Initial Client Information'!C171</f>
        <v>0</v>
      </c>
      <c r="D171" s="134">
        <f>'Initial Client Information'!D171</f>
        <v>0</v>
      </c>
      <c r="E171" s="155">
        <f>'Initial Client Information'!E171</f>
        <v>0</v>
      </c>
      <c r="F171" s="156"/>
      <c r="G171" s="152"/>
      <c r="H171" s="152"/>
      <c r="I171" s="158"/>
      <c r="J171" s="174">
        <f>'Discharge Information'!F171</f>
        <v>0</v>
      </c>
      <c r="K171" s="99"/>
    </row>
    <row r="172" spans="1:11" ht="60" customHeight="1" x14ac:dyDescent="0.25">
      <c r="A172" s="1">
        <f t="shared" si="3"/>
        <v>160</v>
      </c>
      <c r="B172" s="132">
        <f>'Initial Client Information'!B172</f>
        <v>0</v>
      </c>
      <c r="C172" s="133">
        <f>'Initial Client Information'!C172</f>
        <v>0</v>
      </c>
      <c r="D172" s="134">
        <f>'Initial Client Information'!D172</f>
        <v>0</v>
      </c>
      <c r="E172" s="155">
        <f>'Initial Client Information'!E172</f>
        <v>0</v>
      </c>
      <c r="F172" s="156"/>
      <c r="G172" s="152"/>
      <c r="H172" s="152"/>
      <c r="I172" s="158"/>
      <c r="J172" s="174">
        <f>'Discharge Information'!F172</f>
        <v>0</v>
      </c>
      <c r="K172" s="99"/>
    </row>
    <row r="173" spans="1:11" ht="60" customHeight="1" x14ac:dyDescent="0.25">
      <c r="A173" s="1">
        <f t="shared" si="3"/>
        <v>161</v>
      </c>
      <c r="B173" s="132">
        <f>'Initial Client Information'!B173</f>
        <v>0</v>
      </c>
      <c r="C173" s="133">
        <f>'Initial Client Information'!C173</f>
        <v>0</v>
      </c>
      <c r="D173" s="134">
        <f>'Initial Client Information'!D173</f>
        <v>0</v>
      </c>
      <c r="E173" s="155">
        <f>'Initial Client Information'!E173</f>
        <v>0</v>
      </c>
      <c r="F173" s="156"/>
      <c r="G173" s="152"/>
      <c r="H173" s="152"/>
      <c r="I173" s="158"/>
      <c r="J173" s="174">
        <f>'Discharge Information'!F173</f>
        <v>0</v>
      </c>
      <c r="K173" s="99"/>
    </row>
    <row r="174" spans="1:11" ht="60" customHeight="1" x14ac:dyDescent="0.25">
      <c r="A174" s="1">
        <f t="shared" si="3"/>
        <v>162</v>
      </c>
      <c r="B174" s="132">
        <f>'Initial Client Information'!B174</f>
        <v>0</v>
      </c>
      <c r="C174" s="133">
        <f>'Initial Client Information'!C174</f>
        <v>0</v>
      </c>
      <c r="D174" s="134">
        <f>'Initial Client Information'!D174</f>
        <v>0</v>
      </c>
      <c r="E174" s="155">
        <f>'Initial Client Information'!E174</f>
        <v>0</v>
      </c>
      <c r="F174" s="156"/>
      <c r="G174" s="152"/>
      <c r="H174" s="152"/>
      <c r="I174" s="158"/>
      <c r="J174" s="174">
        <f>'Discharge Information'!F174</f>
        <v>0</v>
      </c>
      <c r="K174" s="99"/>
    </row>
    <row r="175" spans="1:11" ht="60" customHeight="1" x14ac:dyDescent="0.25">
      <c r="A175" s="1">
        <f t="shared" si="3"/>
        <v>163</v>
      </c>
      <c r="B175" s="132">
        <f>'Initial Client Information'!B175</f>
        <v>0</v>
      </c>
      <c r="C175" s="133">
        <f>'Initial Client Information'!C175</f>
        <v>0</v>
      </c>
      <c r="D175" s="134">
        <f>'Initial Client Information'!D175</f>
        <v>0</v>
      </c>
      <c r="E175" s="155">
        <f>'Initial Client Information'!E175</f>
        <v>0</v>
      </c>
      <c r="F175" s="156"/>
      <c r="G175" s="152"/>
      <c r="H175" s="152"/>
      <c r="I175" s="158"/>
      <c r="J175" s="174">
        <f>'Discharge Information'!F175</f>
        <v>0</v>
      </c>
      <c r="K175" s="99"/>
    </row>
    <row r="176" spans="1:11" ht="60" customHeight="1" x14ac:dyDescent="0.25">
      <c r="A176" s="1">
        <f t="shared" si="3"/>
        <v>164</v>
      </c>
      <c r="B176" s="132">
        <f>'Initial Client Information'!B176</f>
        <v>0</v>
      </c>
      <c r="C176" s="133">
        <f>'Initial Client Information'!C176</f>
        <v>0</v>
      </c>
      <c r="D176" s="134">
        <f>'Initial Client Information'!D176</f>
        <v>0</v>
      </c>
      <c r="E176" s="155">
        <f>'Initial Client Information'!E176</f>
        <v>0</v>
      </c>
      <c r="F176" s="156"/>
      <c r="G176" s="152"/>
      <c r="H176" s="152"/>
      <c r="I176" s="158"/>
      <c r="J176" s="174">
        <f>'Discharge Information'!F176</f>
        <v>0</v>
      </c>
      <c r="K176" s="99"/>
    </row>
    <row r="177" spans="1:11" ht="60" customHeight="1" x14ac:dyDescent="0.25">
      <c r="A177" s="1">
        <f t="shared" si="3"/>
        <v>165</v>
      </c>
      <c r="B177" s="132">
        <f>'Initial Client Information'!B177</f>
        <v>0</v>
      </c>
      <c r="C177" s="133">
        <f>'Initial Client Information'!C177</f>
        <v>0</v>
      </c>
      <c r="D177" s="134">
        <f>'Initial Client Information'!D177</f>
        <v>0</v>
      </c>
      <c r="E177" s="155">
        <f>'Initial Client Information'!E177</f>
        <v>0</v>
      </c>
      <c r="F177" s="156"/>
      <c r="G177" s="152"/>
      <c r="H177" s="152"/>
      <c r="I177" s="158"/>
      <c r="J177" s="174">
        <f>'Discharge Information'!F177</f>
        <v>0</v>
      </c>
      <c r="K177" s="99"/>
    </row>
    <row r="178" spans="1:11" ht="60" customHeight="1" x14ac:dyDescent="0.25">
      <c r="A178" s="1">
        <f t="shared" si="3"/>
        <v>166</v>
      </c>
      <c r="B178" s="132">
        <f>'Initial Client Information'!B178</f>
        <v>0</v>
      </c>
      <c r="C178" s="133">
        <f>'Initial Client Information'!C178</f>
        <v>0</v>
      </c>
      <c r="D178" s="134">
        <f>'Initial Client Information'!D178</f>
        <v>0</v>
      </c>
      <c r="E178" s="155">
        <f>'Initial Client Information'!E178</f>
        <v>0</v>
      </c>
      <c r="F178" s="156"/>
      <c r="G178" s="152"/>
      <c r="H178" s="152"/>
      <c r="I178" s="158"/>
      <c r="J178" s="174">
        <f>'Discharge Information'!F178</f>
        <v>0</v>
      </c>
      <c r="K178" s="99"/>
    </row>
    <row r="179" spans="1:11" ht="60" customHeight="1" x14ac:dyDescent="0.25">
      <c r="A179" s="1">
        <f t="shared" si="3"/>
        <v>167</v>
      </c>
      <c r="B179" s="132">
        <f>'Initial Client Information'!B179</f>
        <v>0</v>
      </c>
      <c r="C179" s="133">
        <f>'Initial Client Information'!C179</f>
        <v>0</v>
      </c>
      <c r="D179" s="134">
        <f>'Initial Client Information'!D179</f>
        <v>0</v>
      </c>
      <c r="E179" s="155">
        <f>'Initial Client Information'!E179</f>
        <v>0</v>
      </c>
      <c r="F179" s="156"/>
      <c r="G179" s="152"/>
      <c r="H179" s="152"/>
      <c r="I179" s="158"/>
      <c r="J179" s="174">
        <f>'Discharge Information'!F179</f>
        <v>0</v>
      </c>
      <c r="K179" s="99"/>
    </row>
    <row r="180" spans="1:11" ht="60" customHeight="1" x14ac:dyDescent="0.25">
      <c r="A180" s="1">
        <f t="shared" si="3"/>
        <v>168</v>
      </c>
      <c r="B180" s="132">
        <f>'Initial Client Information'!B180</f>
        <v>0</v>
      </c>
      <c r="C180" s="133">
        <f>'Initial Client Information'!C180</f>
        <v>0</v>
      </c>
      <c r="D180" s="134">
        <f>'Initial Client Information'!D180</f>
        <v>0</v>
      </c>
      <c r="E180" s="155">
        <f>'Initial Client Information'!E180</f>
        <v>0</v>
      </c>
      <c r="F180" s="156"/>
      <c r="G180" s="152"/>
      <c r="H180" s="152"/>
      <c r="I180" s="158"/>
      <c r="J180" s="174">
        <f>'Discharge Information'!F180</f>
        <v>0</v>
      </c>
      <c r="K180" s="99"/>
    </row>
    <row r="181" spans="1:11" ht="60" customHeight="1" x14ac:dyDescent="0.25">
      <c r="A181" s="1">
        <f t="shared" si="3"/>
        <v>169</v>
      </c>
      <c r="B181" s="132">
        <f>'Initial Client Information'!B181</f>
        <v>0</v>
      </c>
      <c r="C181" s="133">
        <f>'Initial Client Information'!C181</f>
        <v>0</v>
      </c>
      <c r="D181" s="134">
        <f>'Initial Client Information'!D181</f>
        <v>0</v>
      </c>
      <c r="E181" s="155">
        <f>'Initial Client Information'!E181</f>
        <v>0</v>
      </c>
      <c r="F181" s="156"/>
      <c r="G181" s="152"/>
      <c r="H181" s="152"/>
      <c r="I181" s="158"/>
      <c r="J181" s="174">
        <f>'Discharge Information'!F181</f>
        <v>0</v>
      </c>
      <c r="K181" s="99"/>
    </row>
    <row r="182" spans="1:11" ht="60" customHeight="1" x14ac:dyDescent="0.25">
      <c r="A182" s="1">
        <f t="shared" si="3"/>
        <v>170</v>
      </c>
      <c r="B182" s="132">
        <f>'Initial Client Information'!B182</f>
        <v>0</v>
      </c>
      <c r="C182" s="133">
        <f>'Initial Client Information'!C182</f>
        <v>0</v>
      </c>
      <c r="D182" s="134">
        <f>'Initial Client Information'!D182</f>
        <v>0</v>
      </c>
      <c r="E182" s="155">
        <f>'Initial Client Information'!E182</f>
        <v>0</v>
      </c>
      <c r="F182" s="156"/>
      <c r="G182" s="152"/>
      <c r="H182" s="152"/>
      <c r="I182" s="158"/>
      <c r="J182" s="174">
        <f>'Discharge Information'!F182</f>
        <v>0</v>
      </c>
      <c r="K182" s="99"/>
    </row>
    <row r="183" spans="1:11" ht="60" customHeight="1" x14ac:dyDescent="0.25">
      <c r="A183" s="1">
        <f t="shared" si="3"/>
        <v>171</v>
      </c>
      <c r="B183" s="132">
        <f>'Initial Client Information'!B183</f>
        <v>0</v>
      </c>
      <c r="C183" s="133">
        <f>'Initial Client Information'!C183</f>
        <v>0</v>
      </c>
      <c r="D183" s="134">
        <f>'Initial Client Information'!D183</f>
        <v>0</v>
      </c>
      <c r="E183" s="155">
        <f>'Initial Client Information'!E183</f>
        <v>0</v>
      </c>
      <c r="F183" s="156"/>
      <c r="G183" s="152"/>
      <c r="H183" s="152"/>
      <c r="I183" s="158"/>
      <c r="J183" s="174">
        <f>'Discharge Information'!F183</f>
        <v>0</v>
      </c>
      <c r="K183" s="99"/>
    </row>
    <row r="184" spans="1:11" ht="60" customHeight="1" x14ac:dyDescent="0.25">
      <c r="A184" s="1">
        <f t="shared" si="3"/>
        <v>172</v>
      </c>
      <c r="B184" s="132">
        <f>'Initial Client Information'!B184</f>
        <v>0</v>
      </c>
      <c r="C184" s="133">
        <f>'Initial Client Information'!C184</f>
        <v>0</v>
      </c>
      <c r="D184" s="134">
        <f>'Initial Client Information'!D184</f>
        <v>0</v>
      </c>
      <c r="E184" s="155">
        <f>'Initial Client Information'!E184</f>
        <v>0</v>
      </c>
      <c r="F184" s="156"/>
      <c r="G184" s="152"/>
      <c r="H184" s="152"/>
      <c r="I184" s="158"/>
      <c r="J184" s="174">
        <f>'Discharge Information'!F184</f>
        <v>0</v>
      </c>
      <c r="K184" s="99"/>
    </row>
    <row r="185" spans="1:11" ht="60" customHeight="1" x14ac:dyDescent="0.25">
      <c r="A185" s="1">
        <f t="shared" si="3"/>
        <v>173</v>
      </c>
      <c r="B185" s="132">
        <f>'Initial Client Information'!B185</f>
        <v>0</v>
      </c>
      <c r="C185" s="133">
        <f>'Initial Client Information'!C185</f>
        <v>0</v>
      </c>
      <c r="D185" s="134">
        <f>'Initial Client Information'!D185</f>
        <v>0</v>
      </c>
      <c r="E185" s="155">
        <f>'Initial Client Information'!E185</f>
        <v>0</v>
      </c>
      <c r="F185" s="156"/>
      <c r="G185" s="152"/>
      <c r="H185" s="152"/>
      <c r="I185" s="158"/>
      <c r="J185" s="174">
        <f>'Discharge Information'!F185</f>
        <v>0</v>
      </c>
      <c r="K185" s="99"/>
    </row>
    <row r="186" spans="1:11" ht="60" customHeight="1" x14ac:dyDescent="0.25">
      <c r="A186" s="1">
        <f t="shared" si="3"/>
        <v>174</v>
      </c>
      <c r="B186" s="132">
        <f>'Initial Client Information'!B186</f>
        <v>0</v>
      </c>
      <c r="C186" s="133">
        <f>'Initial Client Information'!C186</f>
        <v>0</v>
      </c>
      <c r="D186" s="134">
        <f>'Initial Client Information'!D186</f>
        <v>0</v>
      </c>
      <c r="E186" s="155">
        <f>'Initial Client Information'!E186</f>
        <v>0</v>
      </c>
      <c r="F186" s="156"/>
      <c r="G186" s="152"/>
      <c r="H186" s="152"/>
      <c r="I186" s="158"/>
      <c r="J186" s="174">
        <f>'Discharge Information'!F186</f>
        <v>0</v>
      </c>
      <c r="K186" s="99"/>
    </row>
    <row r="187" spans="1:11" ht="60" customHeight="1" x14ac:dyDescent="0.25">
      <c r="A187" s="1">
        <f t="shared" si="3"/>
        <v>175</v>
      </c>
      <c r="B187" s="132">
        <f>'Initial Client Information'!B187</f>
        <v>0</v>
      </c>
      <c r="C187" s="133">
        <f>'Initial Client Information'!C187</f>
        <v>0</v>
      </c>
      <c r="D187" s="134">
        <f>'Initial Client Information'!D187</f>
        <v>0</v>
      </c>
      <c r="E187" s="155">
        <f>'Initial Client Information'!E187</f>
        <v>0</v>
      </c>
      <c r="F187" s="156"/>
      <c r="G187" s="152"/>
      <c r="H187" s="152"/>
      <c r="I187" s="158"/>
      <c r="J187" s="174">
        <f>'Discharge Information'!F187</f>
        <v>0</v>
      </c>
      <c r="K187" s="99"/>
    </row>
    <row r="188" spans="1:11" ht="60" customHeight="1" x14ac:dyDescent="0.25">
      <c r="A188" s="1">
        <f t="shared" si="3"/>
        <v>176</v>
      </c>
      <c r="B188" s="132">
        <f>'Initial Client Information'!B188</f>
        <v>0</v>
      </c>
      <c r="C188" s="133">
        <f>'Initial Client Information'!C188</f>
        <v>0</v>
      </c>
      <c r="D188" s="134">
        <f>'Initial Client Information'!D188</f>
        <v>0</v>
      </c>
      <c r="E188" s="155">
        <f>'Initial Client Information'!E188</f>
        <v>0</v>
      </c>
      <c r="F188" s="156"/>
      <c r="G188" s="152"/>
      <c r="H188" s="152"/>
      <c r="I188" s="158"/>
      <c r="J188" s="174">
        <f>'Discharge Information'!F188</f>
        <v>0</v>
      </c>
      <c r="K188" s="99"/>
    </row>
    <row r="189" spans="1:11" ht="60" customHeight="1" x14ac:dyDescent="0.25">
      <c r="A189" s="1">
        <f t="shared" si="3"/>
        <v>177</v>
      </c>
      <c r="B189" s="132">
        <f>'Initial Client Information'!B189</f>
        <v>0</v>
      </c>
      <c r="C189" s="133">
        <f>'Initial Client Information'!C189</f>
        <v>0</v>
      </c>
      <c r="D189" s="134">
        <f>'Initial Client Information'!D189</f>
        <v>0</v>
      </c>
      <c r="E189" s="155">
        <f>'Initial Client Information'!E189</f>
        <v>0</v>
      </c>
      <c r="F189" s="156"/>
      <c r="G189" s="152"/>
      <c r="H189" s="152"/>
      <c r="I189" s="158"/>
      <c r="J189" s="174">
        <f>'Discharge Information'!F189</f>
        <v>0</v>
      </c>
      <c r="K189" s="99"/>
    </row>
    <row r="190" spans="1:11" ht="60" customHeight="1" x14ac:dyDescent="0.25">
      <c r="A190" s="1">
        <f t="shared" si="3"/>
        <v>178</v>
      </c>
      <c r="B190" s="132">
        <f>'Initial Client Information'!B190</f>
        <v>0</v>
      </c>
      <c r="C190" s="133">
        <f>'Initial Client Information'!C190</f>
        <v>0</v>
      </c>
      <c r="D190" s="134">
        <f>'Initial Client Information'!D190</f>
        <v>0</v>
      </c>
      <c r="E190" s="155">
        <f>'Initial Client Information'!E190</f>
        <v>0</v>
      </c>
      <c r="F190" s="156"/>
      <c r="G190" s="152"/>
      <c r="H190" s="152"/>
      <c r="I190" s="158"/>
      <c r="J190" s="174">
        <f>'Discharge Information'!F190</f>
        <v>0</v>
      </c>
      <c r="K190" s="99"/>
    </row>
    <row r="191" spans="1:11" ht="60" customHeight="1" x14ac:dyDescent="0.25">
      <c r="A191" s="1">
        <f t="shared" si="3"/>
        <v>179</v>
      </c>
      <c r="B191" s="132">
        <f>'Initial Client Information'!B191</f>
        <v>0</v>
      </c>
      <c r="C191" s="133">
        <f>'Initial Client Information'!C191</f>
        <v>0</v>
      </c>
      <c r="D191" s="134">
        <f>'Initial Client Information'!D191</f>
        <v>0</v>
      </c>
      <c r="E191" s="155">
        <f>'Initial Client Information'!E191</f>
        <v>0</v>
      </c>
      <c r="F191" s="156"/>
      <c r="G191" s="152"/>
      <c r="H191" s="152"/>
      <c r="I191" s="158"/>
      <c r="J191" s="174">
        <f>'Discharge Information'!F191</f>
        <v>0</v>
      </c>
      <c r="K191" s="99"/>
    </row>
    <row r="192" spans="1:11" ht="60" customHeight="1" x14ac:dyDescent="0.25">
      <c r="A192" s="1">
        <f t="shared" si="3"/>
        <v>180</v>
      </c>
      <c r="B192" s="132">
        <f>'Initial Client Information'!B192</f>
        <v>0</v>
      </c>
      <c r="C192" s="133">
        <f>'Initial Client Information'!C192</f>
        <v>0</v>
      </c>
      <c r="D192" s="134">
        <f>'Initial Client Information'!D192</f>
        <v>0</v>
      </c>
      <c r="E192" s="155">
        <f>'Initial Client Information'!E192</f>
        <v>0</v>
      </c>
      <c r="F192" s="156"/>
      <c r="G192" s="152"/>
      <c r="H192" s="152"/>
      <c r="I192" s="158"/>
      <c r="J192" s="174">
        <f>'Discharge Information'!F192</f>
        <v>0</v>
      </c>
      <c r="K192" s="99"/>
    </row>
    <row r="193" spans="1:11" ht="60" customHeight="1" x14ac:dyDescent="0.25">
      <c r="A193" s="1">
        <f t="shared" si="3"/>
        <v>181</v>
      </c>
      <c r="B193" s="132">
        <f>'Initial Client Information'!B193</f>
        <v>0</v>
      </c>
      <c r="C193" s="133">
        <f>'Initial Client Information'!C193</f>
        <v>0</v>
      </c>
      <c r="D193" s="134">
        <f>'Initial Client Information'!D193</f>
        <v>0</v>
      </c>
      <c r="E193" s="155">
        <f>'Initial Client Information'!E193</f>
        <v>0</v>
      </c>
      <c r="F193" s="156"/>
      <c r="G193" s="152"/>
      <c r="H193" s="152"/>
      <c r="I193" s="158"/>
      <c r="J193" s="174">
        <f>'Discharge Information'!F193</f>
        <v>0</v>
      </c>
      <c r="K193" s="99"/>
    </row>
    <row r="194" spans="1:11" ht="60" customHeight="1" x14ac:dyDescent="0.25">
      <c r="A194" s="1">
        <f t="shared" si="3"/>
        <v>182</v>
      </c>
      <c r="B194" s="132">
        <f>'Initial Client Information'!B194</f>
        <v>0</v>
      </c>
      <c r="C194" s="133">
        <f>'Initial Client Information'!C194</f>
        <v>0</v>
      </c>
      <c r="D194" s="134">
        <f>'Initial Client Information'!D194</f>
        <v>0</v>
      </c>
      <c r="E194" s="155">
        <f>'Initial Client Information'!E194</f>
        <v>0</v>
      </c>
      <c r="F194" s="156"/>
      <c r="G194" s="152"/>
      <c r="H194" s="152"/>
      <c r="I194" s="158"/>
      <c r="J194" s="174">
        <f>'Discharge Information'!F194</f>
        <v>0</v>
      </c>
      <c r="K194" s="99"/>
    </row>
    <row r="195" spans="1:11" ht="60" customHeight="1" x14ac:dyDescent="0.25">
      <c r="A195" s="1">
        <f t="shared" si="3"/>
        <v>183</v>
      </c>
      <c r="B195" s="132">
        <f>'Initial Client Information'!B195</f>
        <v>0</v>
      </c>
      <c r="C195" s="133">
        <f>'Initial Client Information'!C195</f>
        <v>0</v>
      </c>
      <c r="D195" s="134">
        <f>'Initial Client Information'!D195</f>
        <v>0</v>
      </c>
      <c r="E195" s="155">
        <f>'Initial Client Information'!E195</f>
        <v>0</v>
      </c>
      <c r="F195" s="156"/>
      <c r="G195" s="152"/>
      <c r="H195" s="152"/>
      <c r="I195" s="158"/>
      <c r="J195" s="174">
        <f>'Discharge Information'!F195</f>
        <v>0</v>
      </c>
      <c r="K195" s="99"/>
    </row>
    <row r="196" spans="1:11" ht="60" customHeight="1" x14ac:dyDescent="0.25">
      <c r="A196" s="1">
        <f t="shared" si="3"/>
        <v>184</v>
      </c>
      <c r="B196" s="132">
        <f>'Initial Client Information'!B196</f>
        <v>0</v>
      </c>
      <c r="C196" s="133">
        <f>'Initial Client Information'!C196</f>
        <v>0</v>
      </c>
      <c r="D196" s="134">
        <f>'Initial Client Information'!D196</f>
        <v>0</v>
      </c>
      <c r="E196" s="155">
        <f>'Initial Client Information'!E196</f>
        <v>0</v>
      </c>
      <c r="F196" s="156"/>
      <c r="G196" s="152"/>
      <c r="H196" s="152"/>
      <c r="I196" s="158"/>
      <c r="J196" s="174">
        <f>'Discharge Information'!F196</f>
        <v>0</v>
      </c>
      <c r="K196" s="99"/>
    </row>
    <row r="197" spans="1:11" ht="60" customHeight="1" x14ac:dyDescent="0.25">
      <c r="A197" s="1">
        <f t="shared" si="3"/>
        <v>185</v>
      </c>
      <c r="B197" s="132">
        <f>'Initial Client Information'!B197</f>
        <v>0</v>
      </c>
      <c r="C197" s="133">
        <f>'Initial Client Information'!C197</f>
        <v>0</v>
      </c>
      <c r="D197" s="134">
        <f>'Initial Client Information'!D197</f>
        <v>0</v>
      </c>
      <c r="E197" s="155">
        <f>'Initial Client Information'!E197</f>
        <v>0</v>
      </c>
      <c r="F197" s="156"/>
      <c r="G197" s="152"/>
      <c r="H197" s="152"/>
      <c r="I197" s="158"/>
      <c r="J197" s="174">
        <f>'Discharge Information'!F197</f>
        <v>0</v>
      </c>
      <c r="K197" s="99"/>
    </row>
    <row r="198" spans="1:11" ht="60" customHeight="1" x14ac:dyDescent="0.25">
      <c r="A198" s="1">
        <f t="shared" si="3"/>
        <v>186</v>
      </c>
      <c r="B198" s="132">
        <f>'Initial Client Information'!B198</f>
        <v>0</v>
      </c>
      <c r="C198" s="133">
        <f>'Initial Client Information'!C198</f>
        <v>0</v>
      </c>
      <c r="D198" s="134">
        <f>'Initial Client Information'!D198</f>
        <v>0</v>
      </c>
      <c r="E198" s="155">
        <f>'Initial Client Information'!E198</f>
        <v>0</v>
      </c>
      <c r="F198" s="156"/>
      <c r="G198" s="152"/>
      <c r="H198" s="152"/>
      <c r="I198" s="158"/>
      <c r="J198" s="174">
        <f>'Discharge Information'!F198</f>
        <v>0</v>
      </c>
      <c r="K198" s="99"/>
    </row>
    <row r="199" spans="1:11" ht="60" customHeight="1" x14ac:dyDescent="0.25">
      <c r="A199" s="1">
        <f t="shared" si="3"/>
        <v>187</v>
      </c>
      <c r="B199" s="132">
        <f>'Initial Client Information'!B199</f>
        <v>0</v>
      </c>
      <c r="C199" s="133">
        <f>'Initial Client Information'!C199</f>
        <v>0</v>
      </c>
      <c r="D199" s="134">
        <f>'Initial Client Information'!D199</f>
        <v>0</v>
      </c>
      <c r="E199" s="155">
        <f>'Initial Client Information'!E199</f>
        <v>0</v>
      </c>
      <c r="F199" s="156"/>
      <c r="G199" s="152"/>
      <c r="H199" s="152"/>
      <c r="I199" s="158"/>
      <c r="J199" s="174">
        <f>'Discharge Information'!F199</f>
        <v>0</v>
      </c>
      <c r="K199" s="99"/>
    </row>
    <row r="200" spans="1:11" ht="60" customHeight="1" x14ac:dyDescent="0.25">
      <c r="A200" s="1">
        <f t="shared" si="3"/>
        <v>188</v>
      </c>
      <c r="B200" s="132">
        <f>'Initial Client Information'!B200</f>
        <v>0</v>
      </c>
      <c r="C200" s="133">
        <f>'Initial Client Information'!C200</f>
        <v>0</v>
      </c>
      <c r="D200" s="134">
        <f>'Initial Client Information'!D200</f>
        <v>0</v>
      </c>
      <c r="E200" s="155">
        <f>'Initial Client Information'!E200</f>
        <v>0</v>
      </c>
      <c r="F200" s="156"/>
      <c r="G200" s="152"/>
      <c r="H200" s="152"/>
      <c r="I200" s="158"/>
      <c r="J200" s="174">
        <f>'Discharge Information'!F200</f>
        <v>0</v>
      </c>
      <c r="K200" s="99"/>
    </row>
    <row r="201" spans="1:11" ht="60" customHeight="1" x14ac:dyDescent="0.25">
      <c r="A201" s="1">
        <f t="shared" si="3"/>
        <v>189</v>
      </c>
      <c r="B201" s="132">
        <f>'Initial Client Information'!B201</f>
        <v>0</v>
      </c>
      <c r="C201" s="133">
        <f>'Initial Client Information'!C201</f>
        <v>0</v>
      </c>
      <c r="D201" s="134">
        <f>'Initial Client Information'!D201</f>
        <v>0</v>
      </c>
      <c r="E201" s="155">
        <f>'Initial Client Information'!E201</f>
        <v>0</v>
      </c>
      <c r="F201" s="156"/>
      <c r="G201" s="152"/>
      <c r="H201" s="152"/>
      <c r="I201" s="158"/>
      <c r="J201" s="174">
        <f>'Discharge Information'!F201</f>
        <v>0</v>
      </c>
      <c r="K201" s="99"/>
    </row>
    <row r="202" spans="1:11" ht="60" customHeight="1" x14ac:dyDescent="0.25">
      <c r="A202" s="1">
        <f t="shared" si="3"/>
        <v>190</v>
      </c>
      <c r="B202" s="132">
        <f>'Initial Client Information'!B202</f>
        <v>0</v>
      </c>
      <c r="C202" s="133">
        <f>'Initial Client Information'!C202</f>
        <v>0</v>
      </c>
      <c r="D202" s="134">
        <f>'Initial Client Information'!D202</f>
        <v>0</v>
      </c>
      <c r="E202" s="155">
        <f>'Initial Client Information'!E202</f>
        <v>0</v>
      </c>
      <c r="F202" s="156"/>
      <c r="G202" s="152"/>
      <c r="H202" s="152"/>
      <c r="I202" s="158"/>
      <c r="J202" s="174">
        <f>'Discharge Information'!F202</f>
        <v>0</v>
      </c>
      <c r="K202" s="99"/>
    </row>
    <row r="203" spans="1:11" ht="60" customHeight="1" x14ac:dyDescent="0.25">
      <c r="A203" s="1">
        <f t="shared" si="3"/>
        <v>191</v>
      </c>
      <c r="B203" s="132">
        <f>'Initial Client Information'!B203</f>
        <v>0</v>
      </c>
      <c r="C203" s="133">
        <f>'Initial Client Information'!C203</f>
        <v>0</v>
      </c>
      <c r="D203" s="134">
        <f>'Initial Client Information'!D203</f>
        <v>0</v>
      </c>
      <c r="E203" s="155">
        <f>'Initial Client Information'!E203</f>
        <v>0</v>
      </c>
      <c r="F203" s="156"/>
      <c r="G203" s="152"/>
      <c r="H203" s="152"/>
      <c r="I203" s="158"/>
      <c r="J203" s="174">
        <f>'Discharge Information'!F203</f>
        <v>0</v>
      </c>
      <c r="K203" s="99"/>
    </row>
    <row r="204" spans="1:11" ht="60" customHeight="1" x14ac:dyDescent="0.25">
      <c r="A204" s="1">
        <f t="shared" si="3"/>
        <v>192</v>
      </c>
      <c r="B204" s="132">
        <f>'Initial Client Information'!B204</f>
        <v>0</v>
      </c>
      <c r="C204" s="133">
        <f>'Initial Client Information'!C204</f>
        <v>0</v>
      </c>
      <c r="D204" s="134">
        <f>'Initial Client Information'!D204</f>
        <v>0</v>
      </c>
      <c r="E204" s="155">
        <f>'Initial Client Information'!E204</f>
        <v>0</v>
      </c>
      <c r="F204" s="156"/>
      <c r="G204" s="152"/>
      <c r="H204" s="152"/>
      <c r="I204" s="158"/>
      <c r="J204" s="174">
        <f>'Discharge Information'!F204</f>
        <v>0</v>
      </c>
      <c r="K204" s="99"/>
    </row>
    <row r="205" spans="1:11" ht="60" customHeight="1" x14ac:dyDescent="0.25">
      <c r="A205" s="1">
        <f t="shared" si="3"/>
        <v>193</v>
      </c>
      <c r="B205" s="132">
        <f>'Initial Client Information'!B205</f>
        <v>0</v>
      </c>
      <c r="C205" s="133">
        <f>'Initial Client Information'!C205</f>
        <v>0</v>
      </c>
      <c r="D205" s="134">
        <f>'Initial Client Information'!D205</f>
        <v>0</v>
      </c>
      <c r="E205" s="155">
        <f>'Initial Client Information'!E205</f>
        <v>0</v>
      </c>
      <c r="F205" s="156"/>
      <c r="G205" s="152"/>
      <c r="H205" s="152"/>
      <c r="I205" s="158"/>
      <c r="J205" s="174">
        <f>'Discharge Information'!F205</f>
        <v>0</v>
      </c>
      <c r="K205" s="99"/>
    </row>
    <row r="206" spans="1:11" ht="60" customHeight="1" x14ac:dyDescent="0.25">
      <c r="A206" s="1">
        <f t="shared" ref="A206:A269" si="4">ROW(A194)</f>
        <v>194</v>
      </c>
      <c r="B206" s="132">
        <f>'Initial Client Information'!B206</f>
        <v>0</v>
      </c>
      <c r="C206" s="133">
        <f>'Initial Client Information'!C206</f>
        <v>0</v>
      </c>
      <c r="D206" s="134">
        <f>'Initial Client Information'!D206</f>
        <v>0</v>
      </c>
      <c r="E206" s="155">
        <f>'Initial Client Information'!E206</f>
        <v>0</v>
      </c>
      <c r="F206" s="156"/>
      <c r="G206" s="152"/>
      <c r="H206" s="152"/>
      <c r="I206" s="158"/>
      <c r="J206" s="174">
        <f>'Discharge Information'!F206</f>
        <v>0</v>
      </c>
      <c r="K206" s="99"/>
    </row>
    <row r="207" spans="1:11" ht="60" customHeight="1" x14ac:dyDescent="0.25">
      <c r="A207" s="1">
        <f t="shared" si="4"/>
        <v>195</v>
      </c>
      <c r="B207" s="132">
        <f>'Initial Client Information'!B207</f>
        <v>0</v>
      </c>
      <c r="C207" s="133">
        <f>'Initial Client Information'!C207</f>
        <v>0</v>
      </c>
      <c r="D207" s="134">
        <f>'Initial Client Information'!D207</f>
        <v>0</v>
      </c>
      <c r="E207" s="155">
        <f>'Initial Client Information'!E207</f>
        <v>0</v>
      </c>
      <c r="F207" s="156"/>
      <c r="G207" s="152"/>
      <c r="H207" s="152"/>
      <c r="I207" s="158"/>
      <c r="J207" s="174">
        <f>'Discharge Information'!F207</f>
        <v>0</v>
      </c>
      <c r="K207" s="99"/>
    </row>
    <row r="208" spans="1:11" ht="60" customHeight="1" x14ac:dyDescent="0.25">
      <c r="A208" s="1">
        <f t="shared" si="4"/>
        <v>196</v>
      </c>
      <c r="B208" s="132">
        <f>'Initial Client Information'!B208</f>
        <v>0</v>
      </c>
      <c r="C208" s="133">
        <f>'Initial Client Information'!C208</f>
        <v>0</v>
      </c>
      <c r="D208" s="134">
        <f>'Initial Client Information'!D208</f>
        <v>0</v>
      </c>
      <c r="E208" s="155">
        <f>'Initial Client Information'!E208</f>
        <v>0</v>
      </c>
      <c r="F208" s="156"/>
      <c r="G208" s="152"/>
      <c r="H208" s="152"/>
      <c r="I208" s="158"/>
      <c r="J208" s="174">
        <f>'Discharge Information'!F208</f>
        <v>0</v>
      </c>
      <c r="K208" s="99"/>
    </row>
    <row r="209" spans="1:11" ht="60" customHeight="1" x14ac:dyDescent="0.25">
      <c r="A209" s="1">
        <f t="shared" si="4"/>
        <v>197</v>
      </c>
      <c r="B209" s="132">
        <f>'Initial Client Information'!B209</f>
        <v>0</v>
      </c>
      <c r="C209" s="133">
        <f>'Initial Client Information'!C209</f>
        <v>0</v>
      </c>
      <c r="D209" s="134">
        <f>'Initial Client Information'!D209</f>
        <v>0</v>
      </c>
      <c r="E209" s="155">
        <f>'Initial Client Information'!E209</f>
        <v>0</v>
      </c>
      <c r="F209" s="156"/>
      <c r="G209" s="152"/>
      <c r="H209" s="152"/>
      <c r="I209" s="158"/>
      <c r="J209" s="174">
        <f>'Discharge Information'!F209</f>
        <v>0</v>
      </c>
      <c r="K209" s="99"/>
    </row>
    <row r="210" spans="1:11" ht="60" customHeight="1" x14ac:dyDescent="0.25">
      <c r="A210" s="1">
        <f t="shared" si="4"/>
        <v>198</v>
      </c>
      <c r="B210" s="132">
        <f>'Initial Client Information'!B210</f>
        <v>0</v>
      </c>
      <c r="C210" s="133">
        <f>'Initial Client Information'!C210</f>
        <v>0</v>
      </c>
      <c r="D210" s="134">
        <f>'Initial Client Information'!D210</f>
        <v>0</v>
      </c>
      <c r="E210" s="155">
        <f>'Initial Client Information'!E210</f>
        <v>0</v>
      </c>
      <c r="F210" s="156"/>
      <c r="G210" s="152"/>
      <c r="H210" s="152"/>
      <c r="I210" s="158"/>
      <c r="J210" s="174">
        <f>'Discharge Information'!F210</f>
        <v>0</v>
      </c>
      <c r="K210" s="99"/>
    </row>
    <row r="211" spans="1:11" ht="60" customHeight="1" x14ac:dyDescent="0.25">
      <c r="A211" s="1">
        <f t="shared" si="4"/>
        <v>199</v>
      </c>
      <c r="B211" s="132">
        <f>'Initial Client Information'!B211</f>
        <v>0</v>
      </c>
      <c r="C211" s="133">
        <f>'Initial Client Information'!C211</f>
        <v>0</v>
      </c>
      <c r="D211" s="134">
        <f>'Initial Client Information'!D211</f>
        <v>0</v>
      </c>
      <c r="E211" s="155">
        <f>'Initial Client Information'!E211</f>
        <v>0</v>
      </c>
      <c r="F211" s="156"/>
      <c r="G211" s="152"/>
      <c r="H211" s="152"/>
      <c r="I211" s="158"/>
      <c r="J211" s="174">
        <f>'Discharge Information'!F211</f>
        <v>0</v>
      </c>
      <c r="K211" s="99"/>
    </row>
    <row r="212" spans="1:11" ht="60" customHeight="1" x14ac:dyDescent="0.25">
      <c r="A212" s="1">
        <f t="shared" si="4"/>
        <v>200</v>
      </c>
      <c r="B212" s="132">
        <f>'Initial Client Information'!B212</f>
        <v>0</v>
      </c>
      <c r="C212" s="133">
        <f>'Initial Client Information'!C212</f>
        <v>0</v>
      </c>
      <c r="D212" s="134">
        <f>'Initial Client Information'!D212</f>
        <v>0</v>
      </c>
      <c r="E212" s="155">
        <f>'Initial Client Information'!E212</f>
        <v>0</v>
      </c>
      <c r="F212" s="156"/>
      <c r="G212" s="152"/>
      <c r="H212" s="152"/>
      <c r="I212" s="158"/>
      <c r="J212" s="174">
        <f>'Discharge Information'!F212</f>
        <v>0</v>
      </c>
      <c r="K212" s="99"/>
    </row>
    <row r="213" spans="1:11" ht="60" customHeight="1" x14ac:dyDescent="0.25">
      <c r="A213" s="1">
        <f t="shared" si="4"/>
        <v>201</v>
      </c>
      <c r="B213" s="132">
        <f>'Initial Client Information'!B213</f>
        <v>0</v>
      </c>
      <c r="C213" s="133">
        <f>'Initial Client Information'!C213</f>
        <v>0</v>
      </c>
      <c r="D213" s="134">
        <f>'Initial Client Information'!D213</f>
        <v>0</v>
      </c>
      <c r="E213" s="155">
        <f>'Initial Client Information'!E213</f>
        <v>0</v>
      </c>
      <c r="F213" s="156"/>
      <c r="G213" s="152"/>
      <c r="H213" s="152"/>
      <c r="I213" s="158"/>
      <c r="J213" s="174">
        <f>'Discharge Information'!F213</f>
        <v>0</v>
      </c>
      <c r="K213" s="99"/>
    </row>
    <row r="214" spans="1:11" ht="60" customHeight="1" x14ac:dyDescent="0.25">
      <c r="A214" s="1">
        <f t="shared" si="4"/>
        <v>202</v>
      </c>
      <c r="B214" s="132">
        <f>'Initial Client Information'!B214</f>
        <v>0</v>
      </c>
      <c r="C214" s="133">
        <f>'Initial Client Information'!C214</f>
        <v>0</v>
      </c>
      <c r="D214" s="134">
        <f>'Initial Client Information'!D214</f>
        <v>0</v>
      </c>
      <c r="E214" s="155">
        <f>'Initial Client Information'!E214</f>
        <v>0</v>
      </c>
      <c r="F214" s="156"/>
      <c r="G214" s="152"/>
      <c r="H214" s="152"/>
      <c r="I214" s="158"/>
      <c r="J214" s="174">
        <f>'Discharge Information'!F214</f>
        <v>0</v>
      </c>
      <c r="K214" s="99"/>
    </row>
    <row r="215" spans="1:11" ht="60" customHeight="1" x14ac:dyDescent="0.25">
      <c r="A215" s="1">
        <f t="shared" si="4"/>
        <v>203</v>
      </c>
      <c r="B215" s="132">
        <f>'Initial Client Information'!B215</f>
        <v>0</v>
      </c>
      <c r="C215" s="133">
        <f>'Initial Client Information'!C215</f>
        <v>0</v>
      </c>
      <c r="D215" s="134">
        <f>'Initial Client Information'!D215</f>
        <v>0</v>
      </c>
      <c r="E215" s="155">
        <f>'Initial Client Information'!E215</f>
        <v>0</v>
      </c>
      <c r="F215" s="156"/>
      <c r="G215" s="152"/>
      <c r="H215" s="152"/>
      <c r="I215" s="158"/>
      <c r="J215" s="174">
        <f>'Discharge Information'!F215</f>
        <v>0</v>
      </c>
      <c r="K215" s="99"/>
    </row>
    <row r="216" spans="1:11" ht="60" customHeight="1" x14ac:dyDescent="0.25">
      <c r="A216" s="1">
        <f t="shared" si="4"/>
        <v>204</v>
      </c>
      <c r="B216" s="132">
        <f>'Initial Client Information'!B216</f>
        <v>0</v>
      </c>
      <c r="C216" s="133">
        <f>'Initial Client Information'!C216</f>
        <v>0</v>
      </c>
      <c r="D216" s="134">
        <f>'Initial Client Information'!D216</f>
        <v>0</v>
      </c>
      <c r="E216" s="155">
        <f>'Initial Client Information'!E216</f>
        <v>0</v>
      </c>
      <c r="F216" s="156"/>
      <c r="G216" s="152"/>
      <c r="H216" s="152"/>
      <c r="I216" s="158"/>
      <c r="J216" s="174">
        <f>'Discharge Information'!F216</f>
        <v>0</v>
      </c>
      <c r="K216" s="99"/>
    </row>
    <row r="217" spans="1:11" ht="60" customHeight="1" x14ac:dyDescent="0.25">
      <c r="A217" s="1">
        <f t="shared" si="4"/>
        <v>205</v>
      </c>
      <c r="B217" s="132">
        <f>'Initial Client Information'!B217</f>
        <v>0</v>
      </c>
      <c r="C217" s="133">
        <f>'Initial Client Information'!C217</f>
        <v>0</v>
      </c>
      <c r="D217" s="134">
        <f>'Initial Client Information'!D217</f>
        <v>0</v>
      </c>
      <c r="E217" s="155">
        <f>'Initial Client Information'!E217</f>
        <v>0</v>
      </c>
      <c r="F217" s="156"/>
      <c r="G217" s="152"/>
      <c r="H217" s="152"/>
      <c r="I217" s="158"/>
      <c r="J217" s="174">
        <f>'Discharge Information'!F217</f>
        <v>0</v>
      </c>
      <c r="K217" s="99"/>
    </row>
    <row r="218" spans="1:11" ht="60" customHeight="1" x14ac:dyDescent="0.25">
      <c r="A218" s="1">
        <f t="shared" si="4"/>
        <v>206</v>
      </c>
      <c r="B218" s="132">
        <f>'Initial Client Information'!B218</f>
        <v>0</v>
      </c>
      <c r="C218" s="133">
        <f>'Initial Client Information'!C218</f>
        <v>0</v>
      </c>
      <c r="D218" s="134">
        <f>'Initial Client Information'!D218</f>
        <v>0</v>
      </c>
      <c r="E218" s="155">
        <f>'Initial Client Information'!E218</f>
        <v>0</v>
      </c>
      <c r="F218" s="156"/>
      <c r="G218" s="152"/>
      <c r="H218" s="152"/>
      <c r="I218" s="158"/>
      <c r="J218" s="174">
        <f>'Discharge Information'!F218</f>
        <v>0</v>
      </c>
      <c r="K218" s="99"/>
    </row>
    <row r="219" spans="1:11" ht="60" customHeight="1" x14ac:dyDescent="0.25">
      <c r="A219" s="1">
        <f t="shared" si="4"/>
        <v>207</v>
      </c>
      <c r="B219" s="132">
        <f>'Initial Client Information'!B219</f>
        <v>0</v>
      </c>
      <c r="C219" s="133">
        <f>'Initial Client Information'!C219</f>
        <v>0</v>
      </c>
      <c r="D219" s="134">
        <f>'Initial Client Information'!D219</f>
        <v>0</v>
      </c>
      <c r="E219" s="155">
        <f>'Initial Client Information'!E219</f>
        <v>0</v>
      </c>
      <c r="F219" s="156"/>
      <c r="G219" s="152"/>
      <c r="H219" s="152"/>
      <c r="I219" s="158"/>
      <c r="J219" s="174">
        <f>'Discharge Information'!F219</f>
        <v>0</v>
      </c>
      <c r="K219" s="99"/>
    </row>
    <row r="220" spans="1:11" ht="60" customHeight="1" x14ac:dyDescent="0.25">
      <c r="A220" s="1">
        <f t="shared" si="4"/>
        <v>208</v>
      </c>
      <c r="B220" s="132">
        <f>'Initial Client Information'!B220</f>
        <v>0</v>
      </c>
      <c r="C220" s="133">
        <f>'Initial Client Information'!C220</f>
        <v>0</v>
      </c>
      <c r="D220" s="134">
        <f>'Initial Client Information'!D220</f>
        <v>0</v>
      </c>
      <c r="E220" s="155">
        <f>'Initial Client Information'!E220</f>
        <v>0</v>
      </c>
      <c r="F220" s="156"/>
      <c r="G220" s="152"/>
      <c r="H220" s="152"/>
      <c r="I220" s="158"/>
      <c r="J220" s="174">
        <f>'Discharge Information'!F220</f>
        <v>0</v>
      </c>
      <c r="K220" s="99"/>
    </row>
    <row r="221" spans="1:11" ht="60" customHeight="1" x14ac:dyDescent="0.25">
      <c r="A221" s="1">
        <f t="shared" si="4"/>
        <v>209</v>
      </c>
      <c r="B221" s="132">
        <f>'Initial Client Information'!B221</f>
        <v>0</v>
      </c>
      <c r="C221" s="133">
        <f>'Initial Client Information'!C221</f>
        <v>0</v>
      </c>
      <c r="D221" s="134">
        <f>'Initial Client Information'!D221</f>
        <v>0</v>
      </c>
      <c r="E221" s="155">
        <f>'Initial Client Information'!E221</f>
        <v>0</v>
      </c>
      <c r="F221" s="156"/>
      <c r="G221" s="152"/>
      <c r="H221" s="152"/>
      <c r="I221" s="158"/>
      <c r="J221" s="174">
        <f>'Discharge Information'!F221</f>
        <v>0</v>
      </c>
      <c r="K221" s="99"/>
    </row>
    <row r="222" spans="1:11" ht="60" customHeight="1" x14ac:dyDescent="0.25">
      <c r="A222" s="1">
        <f t="shared" si="4"/>
        <v>210</v>
      </c>
      <c r="B222" s="132">
        <f>'Initial Client Information'!B222</f>
        <v>0</v>
      </c>
      <c r="C222" s="133">
        <f>'Initial Client Information'!C222</f>
        <v>0</v>
      </c>
      <c r="D222" s="134">
        <f>'Initial Client Information'!D222</f>
        <v>0</v>
      </c>
      <c r="E222" s="155">
        <f>'Initial Client Information'!E222</f>
        <v>0</v>
      </c>
      <c r="F222" s="156"/>
      <c r="G222" s="152"/>
      <c r="H222" s="152"/>
      <c r="I222" s="158"/>
      <c r="J222" s="174">
        <f>'Discharge Information'!F222</f>
        <v>0</v>
      </c>
      <c r="K222" s="99"/>
    </row>
    <row r="223" spans="1:11" ht="60" customHeight="1" x14ac:dyDescent="0.25">
      <c r="A223" s="1">
        <f t="shared" si="4"/>
        <v>211</v>
      </c>
      <c r="B223" s="132">
        <f>'Initial Client Information'!B223</f>
        <v>0</v>
      </c>
      <c r="C223" s="133">
        <f>'Initial Client Information'!C223</f>
        <v>0</v>
      </c>
      <c r="D223" s="134">
        <f>'Initial Client Information'!D223</f>
        <v>0</v>
      </c>
      <c r="E223" s="155">
        <f>'Initial Client Information'!E223</f>
        <v>0</v>
      </c>
      <c r="F223" s="156"/>
      <c r="G223" s="152"/>
      <c r="H223" s="152"/>
      <c r="I223" s="158"/>
      <c r="J223" s="174">
        <f>'Discharge Information'!F223</f>
        <v>0</v>
      </c>
      <c r="K223" s="99"/>
    </row>
    <row r="224" spans="1:11" ht="60" customHeight="1" x14ac:dyDescent="0.25">
      <c r="A224" s="1">
        <f t="shared" si="4"/>
        <v>212</v>
      </c>
      <c r="B224" s="132">
        <f>'Initial Client Information'!B224</f>
        <v>0</v>
      </c>
      <c r="C224" s="133">
        <f>'Initial Client Information'!C224</f>
        <v>0</v>
      </c>
      <c r="D224" s="134">
        <f>'Initial Client Information'!D224</f>
        <v>0</v>
      </c>
      <c r="E224" s="155">
        <f>'Initial Client Information'!E224</f>
        <v>0</v>
      </c>
      <c r="F224" s="156"/>
      <c r="G224" s="152"/>
      <c r="H224" s="152"/>
      <c r="I224" s="158"/>
      <c r="J224" s="174">
        <f>'Discharge Information'!F224</f>
        <v>0</v>
      </c>
      <c r="K224" s="99"/>
    </row>
    <row r="225" spans="1:11" ht="60" customHeight="1" x14ac:dyDescent="0.25">
      <c r="A225" s="1">
        <f t="shared" si="4"/>
        <v>213</v>
      </c>
      <c r="B225" s="132">
        <f>'Initial Client Information'!B225</f>
        <v>0</v>
      </c>
      <c r="C225" s="133">
        <f>'Initial Client Information'!C225</f>
        <v>0</v>
      </c>
      <c r="D225" s="134">
        <f>'Initial Client Information'!D225</f>
        <v>0</v>
      </c>
      <c r="E225" s="155">
        <f>'Initial Client Information'!E225</f>
        <v>0</v>
      </c>
      <c r="F225" s="156"/>
      <c r="G225" s="152"/>
      <c r="H225" s="152"/>
      <c r="I225" s="158"/>
      <c r="J225" s="174">
        <f>'Discharge Information'!F225</f>
        <v>0</v>
      </c>
      <c r="K225" s="99"/>
    </row>
    <row r="226" spans="1:11" ht="60" customHeight="1" x14ac:dyDescent="0.25">
      <c r="A226" s="1">
        <f t="shared" si="4"/>
        <v>214</v>
      </c>
      <c r="B226" s="132">
        <f>'Initial Client Information'!B226</f>
        <v>0</v>
      </c>
      <c r="C226" s="133">
        <f>'Initial Client Information'!C226</f>
        <v>0</v>
      </c>
      <c r="D226" s="134">
        <f>'Initial Client Information'!D226</f>
        <v>0</v>
      </c>
      <c r="E226" s="155">
        <f>'Initial Client Information'!E226</f>
        <v>0</v>
      </c>
      <c r="F226" s="156"/>
      <c r="G226" s="152"/>
      <c r="H226" s="152"/>
      <c r="I226" s="158"/>
      <c r="J226" s="174">
        <f>'Discharge Information'!F226</f>
        <v>0</v>
      </c>
      <c r="K226" s="99"/>
    </row>
    <row r="227" spans="1:11" ht="60" customHeight="1" x14ac:dyDescent="0.25">
      <c r="A227" s="1">
        <f t="shared" si="4"/>
        <v>215</v>
      </c>
      <c r="B227" s="132">
        <f>'Initial Client Information'!B227</f>
        <v>0</v>
      </c>
      <c r="C227" s="133">
        <f>'Initial Client Information'!C227</f>
        <v>0</v>
      </c>
      <c r="D227" s="134">
        <f>'Initial Client Information'!D227</f>
        <v>0</v>
      </c>
      <c r="E227" s="155">
        <f>'Initial Client Information'!E227</f>
        <v>0</v>
      </c>
      <c r="F227" s="156"/>
      <c r="G227" s="152"/>
      <c r="H227" s="152"/>
      <c r="I227" s="158"/>
      <c r="J227" s="174">
        <f>'Discharge Information'!F227</f>
        <v>0</v>
      </c>
      <c r="K227" s="99"/>
    </row>
    <row r="228" spans="1:11" ht="60" customHeight="1" x14ac:dyDescent="0.25">
      <c r="A228" s="1">
        <f t="shared" si="4"/>
        <v>216</v>
      </c>
      <c r="B228" s="132">
        <f>'Initial Client Information'!B228</f>
        <v>0</v>
      </c>
      <c r="C228" s="133">
        <f>'Initial Client Information'!C228</f>
        <v>0</v>
      </c>
      <c r="D228" s="134">
        <f>'Initial Client Information'!D228</f>
        <v>0</v>
      </c>
      <c r="E228" s="155">
        <f>'Initial Client Information'!E228</f>
        <v>0</v>
      </c>
      <c r="F228" s="156"/>
      <c r="G228" s="152"/>
      <c r="H228" s="152"/>
      <c r="I228" s="158"/>
      <c r="J228" s="174">
        <f>'Discharge Information'!F228</f>
        <v>0</v>
      </c>
      <c r="K228" s="99"/>
    </row>
    <row r="229" spans="1:11" ht="60" customHeight="1" x14ac:dyDescent="0.25">
      <c r="A229" s="1">
        <f t="shared" si="4"/>
        <v>217</v>
      </c>
      <c r="B229" s="132">
        <f>'Initial Client Information'!B229</f>
        <v>0</v>
      </c>
      <c r="C229" s="133">
        <f>'Initial Client Information'!C229</f>
        <v>0</v>
      </c>
      <c r="D229" s="134">
        <f>'Initial Client Information'!D229</f>
        <v>0</v>
      </c>
      <c r="E229" s="155">
        <f>'Initial Client Information'!E229</f>
        <v>0</v>
      </c>
      <c r="F229" s="156"/>
      <c r="G229" s="152"/>
      <c r="H229" s="152"/>
      <c r="I229" s="158"/>
      <c r="J229" s="174">
        <f>'Discharge Information'!F229</f>
        <v>0</v>
      </c>
      <c r="K229" s="99"/>
    </row>
    <row r="230" spans="1:11" ht="60" customHeight="1" x14ac:dyDescent="0.25">
      <c r="A230" s="1">
        <f t="shared" si="4"/>
        <v>218</v>
      </c>
      <c r="B230" s="132">
        <f>'Initial Client Information'!B230</f>
        <v>0</v>
      </c>
      <c r="C230" s="133">
        <f>'Initial Client Information'!C230</f>
        <v>0</v>
      </c>
      <c r="D230" s="134">
        <f>'Initial Client Information'!D230</f>
        <v>0</v>
      </c>
      <c r="E230" s="155">
        <f>'Initial Client Information'!E230</f>
        <v>0</v>
      </c>
      <c r="F230" s="156"/>
      <c r="G230" s="152"/>
      <c r="H230" s="152"/>
      <c r="I230" s="158"/>
      <c r="J230" s="174">
        <f>'Discharge Information'!F230</f>
        <v>0</v>
      </c>
      <c r="K230" s="99"/>
    </row>
    <row r="231" spans="1:11" ht="60" customHeight="1" x14ac:dyDescent="0.25">
      <c r="A231" s="1">
        <f t="shared" si="4"/>
        <v>219</v>
      </c>
      <c r="B231" s="132">
        <f>'Initial Client Information'!B231</f>
        <v>0</v>
      </c>
      <c r="C231" s="133">
        <f>'Initial Client Information'!C231</f>
        <v>0</v>
      </c>
      <c r="D231" s="134">
        <f>'Initial Client Information'!D231</f>
        <v>0</v>
      </c>
      <c r="E231" s="155">
        <f>'Initial Client Information'!E231</f>
        <v>0</v>
      </c>
      <c r="F231" s="156"/>
      <c r="G231" s="152"/>
      <c r="H231" s="152"/>
      <c r="I231" s="158"/>
      <c r="J231" s="174">
        <f>'Discharge Information'!F231</f>
        <v>0</v>
      </c>
      <c r="K231" s="99"/>
    </row>
    <row r="232" spans="1:11" ht="60" customHeight="1" x14ac:dyDescent="0.25">
      <c r="A232" s="1">
        <f t="shared" si="4"/>
        <v>220</v>
      </c>
      <c r="B232" s="132">
        <f>'Initial Client Information'!B232</f>
        <v>0</v>
      </c>
      <c r="C232" s="133">
        <f>'Initial Client Information'!C232</f>
        <v>0</v>
      </c>
      <c r="D232" s="134">
        <f>'Initial Client Information'!D232</f>
        <v>0</v>
      </c>
      <c r="E232" s="155">
        <f>'Initial Client Information'!E232</f>
        <v>0</v>
      </c>
      <c r="F232" s="156"/>
      <c r="G232" s="152"/>
      <c r="H232" s="152"/>
      <c r="I232" s="158"/>
      <c r="J232" s="174">
        <f>'Discharge Information'!F232</f>
        <v>0</v>
      </c>
      <c r="K232" s="99"/>
    </row>
    <row r="233" spans="1:11" ht="60" customHeight="1" x14ac:dyDescent="0.25">
      <c r="A233" s="1">
        <f t="shared" si="4"/>
        <v>221</v>
      </c>
      <c r="B233" s="132">
        <f>'Initial Client Information'!B233</f>
        <v>0</v>
      </c>
      <c r="C233" s="133">
        <f>'Initial Client Information'!C233</f>
        <v>0</v>
      </c>
      <c r="D233" s="134">
        <f>'Initial Client Information'!D233</f>
        <v>0</v>
      </c>
      <c r="E233" s="155">
        <f>'Initial Client Information'!E233</f>
        <v>0</v>
      </c>
      <c r="F233" s="156"/>
      <c r="G233" s="152"/>
      <c r="H233" s="152"/>
      <c r="I233" s="158"/>
      <c r="J233" s="174">
        <f>'Discharge Information'!F233</f>
        <v>0</v>
      </c>
      <c r="K233" s="99"/>
    </row>
    <row r="234" spans="1:11" ht="60" customHeight="1" x14ac:dyDescent="0.25">
      <c r="A234" s="1">
        <f t="shared" si="4"/>
        <v>222</v>
      </c>
      <c r="B234" s="132">
        <f>'Initial Client Information'!B234</f>
        <v>0</v>
      </c>
      <c r="C234" s="133">
        <f>'Initial Client Information'!C234</f>
        <v>0</v>
      </c>
      <c r="D234" s="134">
        <f>'Initial Client Information'!D234</f>
        <v>0</v>
      </c>
      <c r="E234" s="155">
        <f>'Initial Client Information'!E234</f>
        <v>0</v>
      </c>
      <c r="F234" s="156"/>
      <c r="G234" s="152"/>
      <c r="H234" s="152"/>
      <c r="I234" s="158"/>
      <c r="J234" s="174">
        <f>'Discharge Information'!F234</f>
        <v>0</v>
      </c>
      <c r="K234" s="99"/>
    </row>
    <row r="235" spans="1:11" ht="60" customHeight="1" x14ac:dyDescent="0.25">
      <c r="A235" s="1">
        <f t="shared" si="4"/>
        <v>223</v>
      </c>
      <c r="B235" s="132">
        <f>'Initial Client Information'!B235</f>
        <v>0</v>
      </c>
      <c r="C235" s="133">
        <f>'Initial Client Information'!C235</f>
        <v>0</v>
      </c>
      <c r="D235" s="134">
        <f>'Initial Client Information'!D235</f>
        <v>0</v>
      </c>
      <c r="E235" s="155">
        <f>'Initial Client Information'!E235</f>
        <v>0</v>
      </c>
      <c r="F235" s="156"/>
      <c r="G235" s="152"/>
      <c r="H235" s="152"/>
      <c r="I235" s="158"/>
      <c r="J235" s="174">
        <f>'Discharge Information'!F235</f>
        <v>0</v>
      </c>
      <c r="K235" s="99"/>
    </row>
    <row r="236" spans="1:11" ht="60" customHeight="1" x14ac:dyDescent="0.25">
      <c r="A236" s="1">
        <f t="shared" si="4"/>
        <v>224</v>
      </c>
      <c r="B236" s="132">
        <f>'Initial Client Information'!B236</f>
        <v>0</v>
      </c>
      <c r="C236" s="133">
        <f>'Initial Client Information'!C236</f>
        <v>0</v>
      </c>
      <c r="D236" s="134">
        <f>'Initial Client Information'!D236</f>
        <v>0</v>
      </c>
      <c r="E236" s="155">
        <f>'Initial Client Information'!E236</f>
        <v>0</v>
      </c>
      <c r="F236" s="156"/>
      <c r="G236" s="152"/>
      <c r="H236" s="152"/>
      <c r="I236" s="158"/>
      <c r="J236" s="174">
        <f>'Discharge Information'!F236</f>
        <v>0</v>
      </c>
      <c r="K236" s="99"/>
    </row>
    <row r="237" spans="1:11" ht="60" customHeight="1" x14ac:dyDescent="0.25">
      <c r="A237" s="1">
        <f t="shared" si="4"/>
        <v>225</v>
      </c>
      <c r="B237" s="132">
        <f>'Initial Client Information'!B237</f>
        <v>0</v>
      </c>
      <c r="C237" s="133">
        <f>'Initial Client Information'!C237</f>
        <v>0</v>
      </c>
      <c r="D237" s="134">
        <f>'Initial Client Information'!D237</f>
        <v>0</v>
      </c>
      <c r="E237" s="155">
        <f>'Initial Client Information'!E237</f>
        <v>0</v>
      </c>
      <c r="F237" s="156"/>
      <c r="G237" s="152"/>
      <c r="H237" s="152"/>
      <c r="I237" s="158"/>
      <c r="J237" s="174">
        <f>'Discharge Information'!F237</f>
        <v>0</v>
      </c>
      <c r="K237" s="99"/>
    </row>
    <row r="238" spans="1:11" ht="60" customHeight="1" x14ac:dyDescent="0.25">
      <c r="A238" s="1">
        <f t="shared" si="4"/>
        <v>226</v>
      </c>
      <c r="B238" s="132">
        <f>'Initial Client Information'!B238</f>
        <v>0</v>
      </c>
      <c r="C238" s="133">
        <f>'Initial Client Information'!C238</f>
        <v>0</v>
      </c>
      <c r="D238" s="134">
        <f>'Initial Client Information'!D238</f>
        <v>0</v>
      </c>
      <c r="E238" s="155">
        <f>'Initial Client Information'!E238</f>
        <v>0</v>
      </c>
      <c r="F238" s="156"/>
      <c r="G238" s="152"/>
      <c r="H238" s="152"/>
      <c r="I238" s="158"/>
      <c r="J238" s="174">
        <f>'Discharge Information'!F238</f>
        <v>0</v>
      </c>
      <c r="K238" s="99"/>
    </row>
    <row r="239" spans="1:11" ht="60" customHeight="1" x14ac:dyDescent="0.25">
      <c r="A239" s="1">
        <f t="shared" si="4"/>
        <v>227</v>
      </c>
      <c r="B239" s="132">
        <f>'Initial Client Information'!B239</f>
        <v>0</v>
      </c>
      <c r="C239" s="133">
        <f>'Initial Client Information'!C239</f>
        <v>0</v>
      </c>
      <c r="D239" s="134">
        <f>'Initial Client Information'!D239</f>
        <v>0</v>
      </c>
      <c r="E239" s="155">
        <f>'Initial Client Information'!E239</f>
        <v>0</v>
      </c>
      <c r="F239" s="156"/>
      <c r="G239" s="152"/>
      <c r="H239" s="152"/>
      <c r="I239" s="158"/>
      <c r="J239" s="174">
        <f>'Discharge Information'!F239</f>
        <v>0</v>
      </c>
      <c r="K239" s="99"/>
    </row>
    <row r="240" spans="1:11" ht="60" customHeight="1" x14ac:dyDescent="0.25">
      <c r="A240" s="1">
        <f t="shared" si="4"/>
        <v>228</v>
      </c>
      <c r="B240" s="132">
        <f>'Initial Client Information'!B240</f>
        <v>0</v>
      </c>
      <c r="C240" s="133">
        <f>'Initial Client Information'!C240</f>
        <v>0</v>
      </c>
      <c r="D240" s="134">
        <f>'Initial Client Information'!D240</f>
        <v>0</v>
      </c>
      <c r="E240" s="155">
        <f>'Initial Client Information'!E240</f>
        <v>0</v>
      </c>
      <c r="F240" s="156"/>
      <c r="G240" s="152"/>
      <c r="H240" s="152"/>
      <c r="I240" s="158"/>
      <c r="J240" s="174">
        <f>'Discharge Information'!F240</f>
        <v>0</v>
      </c>
      <c r="K240" s="99"/>
    </row>
    <row r="241" spans="1:11" ht="60" customHeight="1" x14ac:dyDescent="0.25">
      <c r="A241" s="1">
        <f t="shared" si="4"/>
        <v>229</v>
      </c>
      <c r="B241" s="132">
        <f>'Initial Client Information'!B241</f>
        <v>0</v>
      </c>
      <c r="C241" s="133">
        <f>'Initial Client Information'!C241</f>
        <v>0</v>
      </c>
      <c r="D241" s="134">
        <f>'Initial Client Information'!D241</f>
        <v>0</v>
      </c>
      <c r="E241" s="155">
        <f>'Initial Client Information'!E241</f>
        <v>0</v>
      </c>
      <c r="F241" s="156"/>
      <c r="G241" s="152"/>
      <c r="H241" s="152"/>
      <c r="I241" s="158"/>
      <c r="J241" s="174">
        <f>'Discharge Information'!F241</f>
        <v>0</v>
      </c>
      <c r="K241" s="99"/>
    </row>
    <row r="242" spans="1:11" ht="60" customHeight="1" x14ac:dyDescent="0.25">
      <c r="A242" s="1">
        <f t="shared" si="4"/>
        <v>230</v>
      </c>
      <c r="B242" s="132">
        <f>'Initial Client Information'!B242</f>
        <v>0</v>
      </c>
      <c r="C242" s="133">
        <f>'Initial Client Information'!C242</f>
        <v>0</v>
      </c>
      <c r="D242" s="134">
        <f>'Initial Client Information'!D242</f>
        <v>0</v>
      </c>
      <c r="E242" s="155">
        <f>'Initial Client Information'!E242</f>
        <v>0</v>
      </c>
      <c r="F242" s="156"/>
      <c r="G242" s="152"/>
      <c r="H242" s="152"/>
      <c r="I242" s="158"/>
      <c r="J242" s="174">
        <f>'Discharge Information'!F242</f>
        <v>0</v>
      </c>
      <c r="K242" s="99"/>
    </row>
    <row r="243" spans="1:11" ht="60" customHeight="1" x14ac:dyDescent="0.25">
      <c r="A243" s="1">
        <f t="shared" si="4"/>
        <v>231</v>
      </c>
      <c r="B243" s="132">
        <f>'Initial Client Information'!B243</f>
        <v>0</v>
      </c>
      <c r="C243" s="133">
        <f>'Initial Client Information'!C243</f>
        <v>0</v>
      </c>
      <c r="D243" s="134">
        <f>'Initial Client Information'!D243</f>
        <v>0</v>
      </c>
      <c r="E243" s="155">
        <f>'Initial Client Information'!E243</f>
        <v>0</v>
      </c>
      <c r="F243" s="156"/>
      <c r="G243" s="152"/>
      <c r="H243" s="152"/>
      <c r="I243" s="158"/>
      <c r="J243" s="174">
        <f>'Discharge Information'!F243</f>
        <v>0</v>
      </c>
      <c r="K243" s="99"/>
    </row>
    <row r="244" spans="1:11" ht="60" customHeight="1" x14ac:dyDescent="0.25">
      <c r="A244" s="1">
        <f t="shared" si="4"/>
        <v>232</v>
      </c>
      <c r="B244" s="132">
        <f>'Initial Client Information'!B244</f>
        <v>0</v>
      </c>
      <c r="C244" s="133">
        <f>'Initial Client Information'!C244</f>
        <v>0</v>
      </c>
      <c r="D244" s="134">
        <f>'Initial Client Information'!D244</f>
        <v>0</v>
      </c>
      <c r="E244" s="155">
        <f>'Initial Client Information'!E244</f>
        <v>0</v>
      </c>
      <c r="F244" s="156"/>
      <c r="G244" s="152"/>
      <c r="H244" s="152"/>
      <c r="I244" s="158"/>
      <c r="J244" s="174">
        <f>'Discharge Information'!F244</f>
        <v>0</v>
      </c>
      <c r="K244" s="99"/>
    </row>
    <row r="245" spans="1:11" ht="60" customHeight="1" x14ac:dyDescent="0.25">
      <c r="A245" s="1">
        <f t="shared" si="4"/>
        <v>233</v>
      </c>
      <c r="B245" s="132">
        <f>'Initial Client Information'!B245</f>
        <v>0</v>
      </c>
      <c r="C245" s="133">
        <f>'Initial Client Information'!C245</f>
        <v>0</v>
      </c>
      <c r="D245" s="134">
        <f>'Initial Client Information'!D245</f>
        <v>0</v>
      </c>
      <c r="E245" s="155">
        <f>'Initial Client Information'!E245</f>
        <v>0</v>
      </c>
      <c r="F245" s="156"/>
      <c r="G245" s="152"/>
      <c r="H245" s="152"/>
      <c r="I245" s="158"/>
      <c r="J245" s="174">
        <f>'Discharge Information'!F245</f>
        <v>0</v>
      </c>
      <c r="K245" s="99"/>
    </row>
    <row r="246" spans="1:11" ht="60" customHeight="1" x14ac:dyDescent="0.25">
      <c r="A246" s="1">
        <f t="shared" si="4"/>
        <v>234</v>
      </c>
      <c r="B246" s="132">
        <f>'Initial Client Information'!B246</f>
        <v>0</v>
      </c>
      <c r="C246" s="133">
        <f>'Initial Client Information'!C246</f>
        <v>0</v>
      </c>
      <c r="D246" s="134">
        <f>'Initial Client Information'!D246</f>
        <v>0</v>
      </c>
      <c r="E246" s="155">
        <f>'Initial Client Information'!E246</f>
        <v>0</v>
      </c>
      <c r="F246" s="156"/>
      <c r="G246" s="152"/>
      <c r="H246" s="152"/>
      <c r="I246" s="158"/>
      <c r="J246" s="174">
        <f>'Discharge Information'!F246</f>
        <v>0</v>
      </c>
      <c r="K246" s="99"/>
    </row>
    <row r="247" spans="1:11" ht="60" customHeight="1" x14ac:dyDescent="0.25">
      <c r="A247" s="1">
        <f t="shared" si="4"/>
        <v>235</v>
      </c>
      <c r="B247" s="132">
        <f>'Initial Client Information'!B247</f>
        <v>0</v>
      </c>
      <c r="C247" s="133">
        <f>'Initial Client Information'!C247</f>
        <v>0</v>
      </c>
      <c r="D247" s="134">
        <f>'Initial Client Information'!D247</f>
        <v>0</v>
      </c>
      <c r="E247" s="155">
        <f>'Initial Client Information'!E247</f>
        <v>0</v>
      </c>
      <c r="F247" s="156"/>
      <c r="G247" s="152"/>
      <c r="H247" s="152"/>
      <c r="I247" s="158"/>
      <c r="J247" s="174">
        <f>'Discharge Information'!F247</f>
        <v>0</v>
      </c>
      <c r="K247" s="99"/>
    </row>
    <row r="248" spans="1:11" ht="60" customHeight="1" x14ac:dyDescent="0.25">
      <c r="A248" s="1">
        <f t="shared" si="4"/>
        <v>236</v>
      </c>
      <c r="B248" s="132">
        <f>'Initial Client Information'!B248</f>
        <v>0</v>
      </c>
      <c r="C248" s="133">
        <f>'Initial Client Information'!C248</f>
        <v>0</v>
      </c>
      <c r="D248" s="134">
        <f>'Initial Client Information'!D248</f>
        <v>0</v>
      </c>
      <c r="E248" s="155">
        <f>'Initial Client Information'!E248</f>
        <v>0</v>
      </c>
      <c r="F248" s="156"/>
      <c r="G248" s="152"/>
      <c r="H248" s="152"/>
      <c r="I248" s="158"/>
      <c r="J248" s="174">
        <f>'Discharge Information'!F248</f>
        <v>0</v>
      </c>
      <c r="K248" s="99"/>
    </row>
    <row r="249" spans="1:11" ht="60" customHeight="1" x14ac:dyDescent="0.25">
      <c r="A249" s="1">
        <f t="shared" si="4"/>
        <v>237</v>
      </c>
      <c r="B249" s="132">
        <f>'Initial Client Information'!B249</f>
        <v>0</v>
      </c>
      <c r="C249" s="133">
        <f>'Initial Client Information'!C249</f>
        <v>0</v>
      </c>
      <c r="D249" s="134">
        <f>'Initial Client Information'!D249</f>
        <v>0</v>
      </c>
      <c r="E249" s="155">
        <f>'Initial Client Information'!E249</f>
        <v>0</v>
      </c>
      <c r="F249" s="156"/>
      <c r="G249" s="152"/>
      <c r="H249" s="152"/>
      <c r="I249" s="158"/>
      <c r="J249" s="174">
        <f>'Discharge Information'!F249</f>
        <v>0</v>
      </c>
      <c r="K249" s="99"/>
    </row>
    <row r="250" spans="1:11" ht="60" customHeight="1" x14ac:dyDescent="0.25">
      <c r="A250" s="1">
        <f t="shared" si="4"/>
        <v>238</v>
      </c>
      <c r="B250" s="132">
        <f>'Initial Client Information'!B250</f>
        <v>0</v>
      </c>
      <c r="C250" s="133">
        <f>'Initial Client Information'!C250</f>
        <v>0</v>
      </c>
      <c r="D250" s="134">
        <f>'Initial Client Information'!D250</f>
        <v>0</v>
      </c>
      <c r="E250" s="155">
        <f>'Initial Client Information'!E250</f>
        <v>0</v>
      </c>
      <c r="F250" s="156"/>
      <c r="G250" s="152"/>
      <c r="H250" s="152"/>
      <c r="I250" s="158"/>
      <c r="J250" s="174">
        <f>'Discharge Information'!F250</f>
        <v>0</v>
      </c>
      <c r="K250" s="99"/>
    </row>
    <row r="251" spans="1:11" ht="60" customHeight="1" x14ac:dyDescent="0.25">
      <c r="A251" s="1">
        <f t="shared" si="4"/>
        <v>239</v>
      </c>
      <c r="B251" s="132">
        <f>'Initial Client Information'!B251</f>
        <v>0</v>
      </c>
      <c r="C251" s="133">
        <f>'Initial Client Information'!C251</f>
        <v>0</v>
      </c>
      <c r="D251" s="134">
        <f>'Initial Client Information'!D251</f>
        <v>0</v>
      </c>
      <c r="E251" s="155">
        <f>'Initial Client Information'!E251</f>
        <v>0</v>
      </c>
      <c r="F251" s="156"/>
      <c r="G251" s="152"/>
      <c r="H251" s="152"/>
      <c r="I251" s="158"/>
      <c r="J251" s="174">
        <f>'Discharge Information'!F251</f>
        <v>0</v>
      </c>
      <c r="K251" s="99"/>
    </row>
    <row r="252" spans="1:11" ht="60" customHeight="1" x14ac:dyDescent="0.25">
      <c r="A252" s="1">
        <f t="shared" si="4"/>
        <v>240</v>
      </c>
      <c r="B252" s="132">
        <f>'Initial Client Information'!B252</f>
        <v>0</v>
      </c>
      <c r="C252" s="133">
        <f>'Initial Client Information'!C252</f>
        <v>0</v>
      </c>
      <c r="D252" s="134">
        <f>'Initial Client Information'!D252</f>
        <v>0</v>
      </c>
      <c r="E252" s="155">
        <f>'Initial Client Information'!E252</f>
        <v>0</v>
      </c>
      <c r="F252" s="156"/>
      <c r="G252" s="152"/>
      <c r="H252" s="152"/>
      <c r="I252" s="158"/>
      <c r="J252" s="174">
        <f>'Discharge Information'!F252</f>
        <v>0</v>
      </c>
      <c r="K252" s="99"/>
    </row>
    <row r="253" spans="1:11" ht="60" customHeight="1" x14ac:dyDescent="0.25">
      <c r="A253" s="1">
        <f t="shared" si="4"/>
        <v>241</v>
      </c>
      <c r="B253" s="132">
        <f>'Initial Client Information'!B253</f>
        <v>0</v>
      </c>
      <c r="C253" s="133">
        <f>'Initial Client Information'!C253</f>
        <v>0</v>
      </c>
      <c r="D253" s="134">
        <f>'Initial Client Information'!D253</f>
        <v>0</v>
      </c>
      <c r="E253" s="155">
        <f>'Initial Client Information'!E253</f>
        <v>0</v>
      </c>
      <c r="F253" s="156"/>
      <c r="G253" s="152"/>
      <c r="H253" s="152"/>
      <c r="I253" s="158"/>
      <c r="J253" s="174">
        <f>'Discharge Information'!F253</f>
        <v>0</v>
      </c>
      <c r="K253" s="99"/>
    </row>
    <row r="254" spans="1:11" ht="60" customHeight="1" x14ac:dyDescent="0.25">
      <c r="A254" s="1">
        <f t="shared" si="4"/>
        <v>242</v>
      </c>
      <c r="B254" s="132">
        <f>'Initial Client Information'!B254</f>
        <v>0</v>
      </c>
      <c r="C254" s="133">
        <f>'Initial Client Information'!C254</f>
        <v>0</v>
      </c>
      <c r="D254" s="134">
        <f>'Initial Client Information'!D254</f>
        <v>0</v>
      </c>
      <c r="E254" s="155">
        <f>'Initial Client Information'!E254</f>
        <v>0</v>
      </c>
      <c r="F254" s="156"/>
      <c r="G254" s="152"/>
      <c r="H254" s="152"/>
      <c r="I254" s="158"/>
      <c r="J254" s="174">
        <f>'Discharge Information'!F254</f>
        <v>0</v>
      </c>
      <c r="K254" s="99"/>
    </row>
    <row r="255" spans="1:11" ht="60" customHeight="1" x14ac:dyDescent="0.25">
      <c r="A255" s="1">
        <f t="shared" si="4"/>
        <v>243</v>
      </c>
      <c r="B255" s="132">
        <f>'Initial Client Information'!B255</f>
        <v>0</v>
      </c>
      <c r="C255" s="133">
        <f>'Initial Client Information'!C255</f>
        <v>0</v>
      </c>
      <c r="D255" s="134">
        <f>'Initial Client Information'!D255</f>
        <v>0</v>
      </c>
      <c r="E255" s="155">
        <f>'Initial Client Information'!E255</f>
        <v>0</v>
      </c>
      <c r="F255" s="156"/>
      <c r="G255" s="152"/>
      <c r="H255" s="152"/>
      <c r="I255" s="158"/>
      <c r="J255" s="174">
        <f>'Discharge Information'!F255</f>
        <v>0</v>
      </c>
      <c r="K255" s="99"/>
    </row>
    <row r="256" spans="1:11" ht="60" customHeight="1" x14ac:dyDescent="0.25">
      <c r="A256" s="1">
        <f t="shared" si="4"/>
        <v>244</v>
      </c>
      <c r="B256" s="132">
        <f>'Initial Client Information'!B256</f>
        <v>0</v>
      </c>
      <c r="C256" s="133">
        <f>'Initial Client Information'!C256</f>
        <v>0</v>
      </c>
      <c r="D256" s="134">
        <f>'Initial Client Information'!D256</f>
        <v>0</v>
      </c>
      <c r="E256" s="155">
        <f>'Initial Client Information'!E256</f>
        <v>0</v>
      </c>
      <c r="F256" s="156"/>
      <c r="G256" s="152"/>
      <c r="H256" s="152"/>
      <c r="I256" s="158"/>
      <c r="J256" s="174">
        <f>'Discharge Information'!F256</f>
        <v>0</v>
      </c>
      <c r="K256" s="99"/>
    </row>
    <row r="257" spans="1:11" ht="60" customHeight="1" x14ac:dyDescent="0.25">
      <c r="A257" s="1">
        <f t="shared" si="4"/>
        <v>245</v>
      </c>
      <c r="B257" s="132">
        <f>'Initial Client Information'!B257</f>
        <v>0</v>
      </c>
      <c r="C257" s="133">
        <f>'Initial Client Information'!C257</f>
        <v>0</v>
      </c>
      <c r="D257" s="134">
        <f>'Initial Client Information'!D257</f>
        <v>0</v>
      </c>
      <c r="E257" s="155">
        <f>'Initial Client Information'!E257</f>
        <v>0</v>
      </c>
      <c r="F257" s="156"/>
      <c r="G257" s="152"/>
      <c r="H257" s="152"/>
      <c r="I257" s="158"/>
      <c r="J257" s="174">
        <f>'Discharge Information'!F257</f>
        <v>0</v>
      </c>
      <c r="K257" s="99"/>
    </row>
    <row r="258" spans="1:11" ht="60" customHeight="1" x14ac:dyDescent="0.25">
      <c r="A258" s="1">
        <f t="shared" si="4"/>
        <v>246</v>
      </c>
      <c r="B258" s="132">
        <f>'Initial Client Information'!B258</f>
        <v>0</v>
      </c>
      <c r="C258" s="133">
        <f>'Initial Client Information'!C258</f>
        <v>0</v>
      </c>
      <c r="D258" s="134">
        <f>'Initial Client Information'!D258</f>
        <v>0</v>
      </c>
      <c r="E258" s="155">
        <f>'Initial Client Information'!E258</f>
        <v>0</v>
      </c>
      <c r="F258" s="156"/>
      <c r="G258" s="152"/>
      <c r="H258" s="152"/>
      <c r="I258" s="158"/>
      <c r="J258" s="174">
        <f>'Discharge Information'!F258</f>
        <v>0</v>
      </c>
      <c r="K258" s="99"/>
    </row>
    <row r="259" spans="1:11" ht="60" customHeight="1" x14ac:dyDescent="0.25">
      <c r="A259" s="1">
        <f t="shared" si="4"/>
        <v>247</v>
      </c>
      <c r="B259" s="132">
        <f>'Initial Client Information'!B259</f>
        <v>0</v>
      </c>
      <c r="C259" s="133">
        <f>'Initial Client Information'!C259</f>
        <v>0</v>
      </c>
      <c r="D259" s="134">
        <f>'Initial Client Information'!D259</f>
        <v>0</v>
      </c>
      <c r="E259" s="155">
        <f>'Initial Client Information'!E259</f>
        <v>0</v>
      </c>
      <c r="F259" s="156"/>
      <c r="G259" s="152"/>
      <c r="H259" s="152"/>
      <c r="I259" s="158"/>
      <c r="J259" s="174">
        <f>'Discharge Information'!F259</f>
        <v>0</v>
      </c>
      <c r="K259" s="99"/>
    </row>
    <row r="260" spans="1:11" ht="60" customHeight="1" x14ac:dyDescent="0.25">
      <c r="A260" s="1">
        <f t="shared" si="4"/>
        <v>248</v>
      </c>
      <c r="B260" s="132">
        <f>'Initial Client Information'!B260</f>
        <v>0</v>
      </c>
      <c r="C260" s="133">
        <f>'Initial Client Information'!C260</f>
        <v>0</v>
      </c>
      <c r="D260" s="134">
        <f>'Initial Client Information'!D260</f>
        <v>0</v>
      </c>
      <c r="E260" s="155">
        <f>'Initial Client Information'!E260</f>
        <v>0</v>
      </c>
      <c r="F260" s="156"/>
      <c r="G260" s="152"/>
      <c r="H260" s="152"/>
      <c r="I260" s="158"/>
      <c r="J260" s="174">
        <f>'Discharge Information'!F260</f>
        <v>0</v>
      </c>
      <c r="K260" s="99"/>
    </row>
    <row r="261" spans="1:11" ht="60" customHeight="1" x14ac:dyDescent="0.25">
      <c r="A261" s="1">
        <f t="shared" si="4"/>
        <v>249</v>
      </c>
      <c r="B261" s="132">
        <f>'Initial Client Information'!B261</f>
        <v>0</v>
      </c>
      <c r="C261" s="133">
        <f>'Initial Client Information'!C261</f>
        <v>0</v>
      </c>
      <c r="D261" s="134">
        <f>'Initial Client Information'!D261</f>
        <v>0</v>
      </c>
      <c r="E261" s="155">
        <f>'Initial Client Information'!E261</f>
        <v>0</v>
      </c>
      <c r="F261" s="156"/>
      <c r="G261" s="152"/>
      <c r="H261" s="152"/>
      <c r="I261" s="158"/>
      <c r="J261" s="174">
        <f>'Discharge Information'!F261</f>
        <v>0</v>
      </c>
      <c r="K261" s="99"/>
    </row>
    <row r="262" spans="1:11" ht="60" customHeight="1" x14ac:dyDescent="0.25">
      <c r="A262" s="1">
        <f t="shared" si="4"/>
        <v>250</v>
      </c>
      <c r="B262" s="132">
        <f>'Initial Client Information'!B262</f>
        <v>0</v>
      </c>
      <c r="C262" s="133">
        <f>'Initial Client Information'!C262</f>
        <v>0</v>
      </c>
      <c r="D262" s="134">
        <f>'Initial Client Information'!D262</f>
        <v>0</v>
      </c>
      <c r="E262" s="155">
        <f>'Initial Client Information'!E262</f>
        <v>0</v>
      </c>
      <c r="F262" s="156"/>
      <c r="G262" s="152"/>
      <c r="H262" s="152"/>
      <c r="I262" s="158"/>
      <c r="J262" s="174">
        <f>'Discharge Information'!F262</f>
        <v>0</v>
      </c>
      <c r="K262" s="99"/>
    </row>
    <row r="263" spans="1:11" ht="60" customHeight="1" x14ac:dyDescent="0.25">
      <c r="A263" s="1">
        <f t="shared" si="4"/>
        <v>251</v>
      </c>
      <c r="B263" s="132">
        <f>'Initial Client Information'!B263</f>
        <v>0</v>
      </c>
      <c r="C263" s="133">
        <f>'Initial Client Information'!C263</f>
        <v>0</v>
      </c>
      <c r="D263" s="134">
        <f>'Initial Client Information'!D263</f>
        <v>0</v>
      </c>
      <c r="E263" s="155">
        <f>'Initial Client Information'!E263</f>
        <v>0</v>
      </c>
      <c r="F263" s="156"/>
      <c r="G263" s="152"/>
      <c r="H263" s="152"/>
      <c r="I263" s="158"/>
      <c r="J263" s="174">
        <f>'Discharge Information'!F263</f>
        <v>0</v>
      </c>
      <c r="K263" s="99"/>
    </row>
    <row r="264" spans="1:11" ht="60" customHeight="1" x14ac:dyDescent="0.25">
      <c r="A264" s="1">
        <f t="shared" si="4"/>
        <v>252</v>
      </c>
      <c r="B264" s="132">
        <f>'Initial Client Information'!B264</f>
        <v>0</v>
      </c>
      <c r="C264" s="133">
        <f>'Initial Client Information'!C264</f>
        <v>0</v>
      </c>
      <c r="D264" s="134">
        <f>'Initial Client Information'!D264</f>
        <v>0</v>
      </c>
      <c r="E264" s="155">
        <f>'Initial Client Information'!E264</f>
        <v>0</v>
      </c>
      <c r="F264" s="156"/>
      <c r="G264" s="152"/>
      <c r="H264" s="152"/>
      <c r="I264" s="158"/>
      <c r="J264" s="174">
        <f>'Discharge Information'!F264</f>
        <v>0</v>
      </c>
      <c r="K264" s="99"/>
    </row>
    <row r="265" spans="1:11" ht="60" customHeight="1" x14ac:dyDescent="0.25">
      <c r="A265" s="1">
        <f t="shared" si="4"/>
        <v>253</v>
      </c>
      <c r="B265" s="132">
        <f>'Initial Client Information'!B265</f>
        <v>0</v>
      </c>
      <c r="C265" s="133">
        <f>'Initial Client Information'!C265</f>
        <v>0</v>
      </c>
      <c r="D265" s="134">
        <f>'Initial Client Information'!D265</f>
        <v>0</v>
      </c>
      <c r="E265" s="155">
        <f>'Initial Client Information'!E265</f>
        <v>0</v>
      </c>
      <c r="F265" s="156"/>
      <c r="G265" s="152"/>
      <c r="H265" s="152"/>
      <c r="I265" s="158"/>
      <c r="J265" s="174">
        <f>'Discharge Information'!F265</f>
        <v>0</v>
      </c>
      <c r="K265" s="99"/>
    </row>
    <row r="266" spans="1:11" ht="60" customHeight="1" x14ac:dyDescent="0.25">
      <c r="A266" s="1">
        <f t="shared" si="4"/>
        <v>254</v>
      </c>
      <c r="B266" s="132">
        <f>'Initial Client Information'!B266</f>
        <v>0</v>
      </c>
      <c r="C266" s="133">
        <f>'Initial Client Information'!C266</f>
        <v>0</v>
      </c>
      <c r="D266" s="134">
        <f>'Initial Client Information'!D266</f>
        <v>0</v>
      </c>
      <c r="E266" s="155">
        <f>'Initial Client Information'!E266</f>
        <v>0</v>
      </c>
      <c r="F266" s="156"/>
      <c r="G266" s="152"/>
      <c r="H266" s="152"/>
      <c r="I266" s="158"/>
      <c r="J266" s="174">
        <f>'Discharge Information'!F266</f>
        <v>0</v>
      </c>
      <c r="K266" s="99"/>
    </row>
    <row r="267" spans="1:11" ht="60" customHeight="1" x14ac:dyDescent="0.25">
      <c r="A267" s="1">
        <f t="shared" si="4"/>
        <v>255</v>
      </c>
      <c r="B267" s="132">
        <f>'Initial Client Information'!B267</f>
        <v>0</v>
      </c>
      <c r="C267" s="133">
        <f>'Initial Client Information'!C267</f>
        <v>0</v>
      </c>
      <c r="D267" s="134">
        <f>'Initial Client Information'!D267</f>
        <v>0</v>
      </c>
      <c r="E267" s="155">
        <f>'Initial Client Information'!E267</f>
        <v>0</v>
      </c>
      <c r="F267" s="156"/>
      <c r="G267" s="152"/>
      <c r="H267" s="152"/>
      <c r="I267" s="158"/>
      <c r="J267" s="174">
        <f>'Discharge Information'!F267</f>
        <v>0</v>
      </c>
      <c r="K267" s="99"/>
    </row>
    <row r="268" spans="1:11" ht="60" customHeight="1" x14ac:dyDescent="0.25">
      <c r="A268" s="1">
        <f t="shared" si="4"/>
        <v>256</v>
      </c>
      <c r="B268" s="132">
        <f>'Initial Client Information'!B268</f>
        <v>0</v>
      </c>
      <c r="C268" s="133">
        <f>'Initial Client Information'!C268</f>
        <v>0</v>
      </c>
      <c r="D268" s="134">
        <f>'Initial Client Information'!D268</f>
        <v>0</v>
      </c>
      <c r="E268" s="155">
        <f>'Initial Client Information'!E268</f>
        <v>0</v>
      </c>
      <c r="F268" s="156"/>
      <c r="G268" s="152"/>
      <c r="H268" s="152"/>
      <c r="I268" s="158"/>
      <c r="J268" s="174">
        <f>'Discharge Information'!F268</f>
        <v>0</v>
      </c>
      <c r="K268" s="99"/>
    </row>
    <row r="269" spans="1:11" ht="60" customHeight="1" x14ac:dyDescent="0.25">
      <c r="A269" s="1">
        <f t="shared" si="4"/>
        <v>257</v>
      </c>
      <c r="B269" s="132">
        <f>'Initial Client Information'!B269</f>
        <v>0</v>
      </c>
      <c r="C269" s="133">
        <f>'Initial Client Information'!C269</f>
        <v>0</v>
      </c>
      <c r="D269" s="134">
        <f>'Initial Client Information'!D269</f>
        <v>0</v>
      </c>
      <c r="E269" s="155">
        <f>'Initial Client Information'!E269</f>
        <v>0</v>
      </c>
      <c r="F269" s="156"/>
      <c r="G269" s="152"/>
      <c r="H269" s="152"/>
      <c r="I269" s="158"/>
      <c r="J269" s="174">
        <f>'Discharge Information'!F269</f>
        <v>0</v>
      </c>
      <c r="K269" s="99"/>
    </row>
    <row r="270" spans="1:11" ht="60" customHeight="1" x14ac:dyDescent="0.25">
      <c r="A270" s="1">
        <f t="shared" ref="A270:A333" si="5">ROW(A258)</f>
        <v>258</v>
      </c>
      <c r="B270" s="132">
        <f>'Initial Client Information'!B270</f>
        <v>0</v>
      </c>
      <c r="C270" s="133">
        <f>'Initial Client Information'!C270</f>
        <v>0</v>
      </c>
      <c r="D270" s="134">
        <f>'Initial Client Information'!D270</f>
        <v>0</v>
      </c>
      <c r="E270" s="155">
        <f>'Initial Client Information'!E270</f>
        <v>0</v>
      </c>
      <c r="F270" s="156"/>
      <c r="G270" s="152"/>
      <c r="H270" s="152"/>
      <c r="I270" s="158"/>
      <c r="J270" s="174">
        <f>'Discharge Information'!F270</f>
        <v>0</v>
      </c>
      <c r="K270" s="99"/>
    </row>
    <row r="271" spans="1:11" ht="60" customHeight="1" x14ac:dyDescent="0.25">
      <c r="A271" s="1">
        <f t="shared" si="5"/>
        <v>259</v>
      </c>
      <c r="B271" s="132">
        <f>'Initial Client Information'!B271</f>
        <v>0</v>
      </c>
      <c r="C271" s="133">
        <f>'Initial Client Information'!C271</f>
        <v>0</v>
      </c>
      <c r="D271" s="134">
        <f>'Initial Client Information'!D271</f>
        <v>0</v>
      </c>
      <c r="E271" s="155">
        <f>'Initial Client Information'!E271</f>
        <v>0</v>
      </c>
      <c r="F271" s="156"/>
      <c r="G271" s="152"/>
      <c r="H271" s="152"/>
      <c r="I271" s="158"/>
      <c r="J271" s="174">
        <f>'Discharge Information'!F271</f>
        <v>0</v>
      </c>
      <c r="K271" s="99"/>
    </row>
    <row r="272" spans="1:11" ht="60" customHeight="1" x14ac:dyDescent="0.25">
      <c r="A272" s="1">
        <f t="shared" si="5"/>
        <v>260</v>
      </c>
      <c r="B272" s="132">
        <f>'Initial Client Information'!B272</f>
        <v>0</v>
      </c>
      <c r="C272" s="133">
        <f>'Initial Client Information'!C272</f>
        <v>0</v>
      </c>
      <c r="D272" s="134">
        <f>'Initial Client Information'!D272</f>
        <v>0</v>
      </c>
      <c r="E272" s="155">
        <f>'Initial Client Information'!E272</f>
        <v>0</v>
      </c>
      <c r="F272" s="156"/>
      <c r="G272" s="152"/>
      <c r="H272" s="152"/>
      <c r="I272" s="158"/>
      <c r="J272" s="174">
        <f>'Discharge Information'!F272</f>
        <v>0</v>
      </c>
      <c r="K272" s="99"/>
    </row>
    <row r="273" spans="1:11" ht="60" customHeight="1" x14ac:dyDescent="0.25">
      <c r="A273" s="1">
        <f t="shared" si="5"/>
        <v>261</v>
      </c>
      <c r="B273" s="132">
        <f>'Initial Client Information'!B273</f>
        <v>0</v>
      </c>
      <c r="C273" s="133">
        <f>'Initial Client Information'!C273</f>
        <v>0</v>
      </c>
      <c r="D273" s="134">
        <f>'Initial Client Information'!D273</f>
        <v>0</v>
      </c>
      <c r="E273" s="155">
        <f>'Initial Client Information'!E273</f>
        <v>0</v>
      </c>
      <c r="F273" s="156"/>
      <c r="G273" s="152"/>
      <c r="H273" s="152"/>
      <c r="I273" s="158"/>
      <c r="J273" s="174">
        <f>'Discharge Information'!F273</f>
        <v>0</v>
      </c>
      <c r="K273" s="99"/>
    </row>
    <row r="274" spans="1:11" ht="60" customHeight="1" x14ac:dyDescent="0.25">
      <c r="A274" s="1">
        <f t="shared" si="5"/>
        <v>262</v>
      </c>
      <c r="B274" s="132">
        <f>'Initial Client Information'!B274</f>
        <v>0</v>
      </c>
      <c r="C274" s="133">
        <f>'Initial Client Information'!C274</f>
        <v>0</v>
      </c>
      <c r="D274" s="134">
        <f>'Initial Client Information'!D274</f>
        <v>0</v>
      </c>
      <c r="E274" s="155">
        <f>'Initial Client Information'!E274</f>
        <v>0</v>
      </c>
      <c r="F274" s="156"/>
      <c r="G274" s="152"/>
      <c r="H274" s="152"/>
      <c r="I274" s="158"/>
      <c r="J274" s="174">
        <f>'Discharge Information'!F274</f>
        <v>0</v>
      </c>
      <c r="K274" s="99"/>
    </row>
    <row r="275" spans="1:11" ht="60" customHeight="1" x14ac:dyDescent="0.25">
      <c r="A275" s="1">
        <f t="shared" si="5"/>
        <v>263</v>
      </c>
      <c r="B275" s="132">
        <f>'Initial Client Information'!B275</f>
        <v>0</v>
      </c>
      <c r="C275" s="133">
        <f>'Initial Client Information'!C275</f>
        <v>0</v>
      </c>
      <c r="D275" s="134">
        <f>'Initial Client Information'!D275</f>
        <v>0</v>
      </c>
      <c r="E275" s="155">
        <f>'Initial Client Information'!E275</f>
        <v>0</v>
      </c>
      <c r="F275" s="156"/>
      <c r="G275" s="152"/>
      <c r="H275" s="152"/>
      <c r="I275" s="158"/>
      <c r="J275" s="174">
        <f>'Discharge Information'!F275</f>
        <v>0</v>
      </c>
      <c r="K275" s="99"/>
    </row>
    <row r="276" spans="1:11" ht="60" customHeight="1" x14ac:dyDescent="0.25">
      <c r="A276" s="1">
        <f t="shared" si="5"/>
        <v>264</v>
      </c>
      <c r="B276" s="132">
        <f>'Initial Client Information'!B276</f>
        <v>0</v>
      </c>
      <c r="C276" s="133">
        <f>'Initial Client Information'!C276</f>
        <v>0</v>
      </c>
      <c r="D276" s="134">
        <f>'Initial Client Information'!D276</f>
        <v>0</v>
      </c>
      <c r="E276" s="155">
        <f>'Initial Client Information'!E276</f>
        <v>0</v>
      </c>
      <c r="F276" s="156"/>
      <c r="G276" s="152"/>
      <c r="H276" s="152"/>
      <c r="I276" s="158"/>
      <c r="J276" s="174">
        <f>'Discharge Information'!F276</f>
        <v>0</v>
      </c>
      <c r="K276" s="99"/>
    </row>
    <row r="277" spans="1:11" ht="60" customHeight="1" x14ac:dyDescent="0.25">
      <c r="A277" s="1">
        <f t="shared" si="5"/>
        <v>265</v>
      </c>
      <c r="B277" s="132">
        <f>'Initial Client Information'!B277</f>
        <v>0</v>
      </c>
      <c r="C277" s="133">
        <f>'Initial Client Information'!C277</f>
        <v>0</v>
      </c>
      <c r="D277" s="134">
        <f>'Initial Client Information'!D277</f>
        <v>0</v>
      </c>
      <c r="E277" s="155">
        <f>'Initial Client Information'!E277</f>
        <v>0</v>
      </c>
      <c r="F277" s="156"/>
      <c r="G277" s="152"/>
      <c r="H277" s="152"/>
      <c r="I277" s="158"/>
      <c r="J277" s="174">
        <f>'Discharge Information'!F277</f>
        <v>0</v>
      </c>
      <c r="K277" s="99"/>
    </row>
    <row r="278" spans="1:11" ht="60" customHeight="1" x14ac:dyDescent="0.25">
      <c r="A278" s="1">
        <f t="shared" si="5"/>
        <v>266</v>
      </c>
      <c r="B278" s="132">
        <f>'Initial Client Information'!B278</f>
        <v>0</v>
      </c>
      <c r="C278" s="133">
        <f>'Initial Client Information'!C278</f>
        <v>0</v>
      </c>
      <c r="D278" s="134">
        <f>'Initial Client Information'!D278</f>
        <v>0</v>
      </c>
      <c r="E278" s="155">
        <f>'Initial Client Information'!E278</f>
        <v>0</v>
      </c>
      <c r="F278" s="156"/>
      <c r="G278" s="152"/>
      <c r="H278" s="152"/>
      <c r="I278" s="158"/>
      <c r="J278" s="174">
        <f>'Discharge Information'!F278</f>
        <v>0</v>
      </c>
      <c r="K278" s="99"/>
    </row>
    <row r="279" spans="1:11" ht="60" customHeight="1" x14ac:dyDescent="0.25">
      <c r="A279" s="1">
        <f t="shared" si="5"/>
        <v>267</v>
      </c>
      <c r="B279" s="132">
        <f>'Initial Client Information'!B279</f>
        <v>0</v>
      </c>
      <c r="C279" s="133">
        <f>'Initial Client Information'!C279</f>
        <v>0</v>
      </c>
      <c r="D279" s="134">
        <f>'Initial Client Information'!D279</f>
        <v>0</v>
      </c>
      <c r="E279" s="155">
        <f>'Initial Client Information'!E279</f>
        <v>0</v>
      </c>
      <c r="F279" s="156"/>
      <c r="G279" s="152"/>
      <c r="H279" s="152"/>
      <c r="I279" s="158"/>
      <c r="J279" s="174">
        <f>'Discharge Information'!F279</f>
        <v>0</v>
      </c>
      <c r="K279" s="99"/>
    </row>
    <row r="280" spans="1:11" ht="60" customHeight="1" x14ac:dyDescent="0.25">
      <c r="A280" s="1">
        <f t="shared" si="5"/>
        <v>268</v>
      </c>
      <c r="B280" s="132">
        <f>'Initial Client Information'!B280</f>
        <v>0</v>
      </c>
      <c r="C280" s="133">
        <f>'Initial Client Information'!C280</f>
        <v>0</v>
      </c>
      <c r="D280" s="134">
        <f>'Initial Client Information'!D280</f>
        <v>0</v>
      </c>
      <c r="E280" s="155">
        <f>'Initial Client Information'!E280</f>
        <v>0</v>
      </c>
      <c r="F280" s="156"/>
      <c r="G280" s="152"/>
      <c r="H280" s="152"/>
      <c r="I280" s="158"/>
      <c r="J280" s="174">
        <f>'Discharge Information'!F280</f>
        <v>0</v>
      </c>
      <c r="K280" s="99"/>
    </row>
    <row r="281" spans="1:11" ht="60" customHeight="1" x14ac:dyDescent="0.25">
      <c r="A281" s="1">
        <f t="shared" si="5"/>
        <v>269</v>
      </c>
      <c r="B281" s="132">
        <f>'Initial Client Information'!B281</f>
        <v>0</v>
      </c>
      <c r="C281" s="133">
        <f>'Initial Client Information'!C281</f>
        <v>0</v>
      </c>
      <c r="D281" s="134">
        <f>'Initial Client Information'!D281</f>
        <v>0</v>
      </c>
      <c r="E281" s="155">
        <f>'Initial Client Information'!E281</f>
        <v>0</v>
      </c>
      <c r="F281" s="156"/>
      <c r="G281" s="152"/>
      <c r="H281" s="152"/>
      <c r="I281" s="158"/>
      <c r="J281" s="174">
        <f>'Discharge Information'!F281</f>
        <v>0</v>
      </c>
      <c r="K281" s="99"/>
    </row>
    <row r="282" spans="1:11" ht="60" customHeight="1" x14ac:dyDescent="0.25">
      <c r="A282" s="1">
        <f t="shared" si="5"/>
        <v>270</v>
      </c>
      <c r="B282" s="132">
        <f>'Initial Client Information'!B282</f>
        <v>0</v>
      </c>
      <c r="C282" s="133">
        <f>'Initial Client Information'!C282</f>
        <v>0</v>
      </c>
      <c r="D282" s="134">
        <f>'Initial Client Information'!D282</f>
        <v>0</v>
      </c>
      <c r="E282" s="155">
        <f>'Initial Client Information'!E282</f>
        <v>0</v>
      </c>
      <c r="F282" s="156"/>
      <c r="G282" s="152"/>
      <c r="H282" s="152"/>
      <c r="I282" s="158"/>
      <c r="J282" s="174">
        <f>'Discharge Information'!F282</f>
        <v>0</v>
      </c>
      <c r="K282" s="99"/>
    </row>
    <row r="283" spans="1:11" ht="60" customHeight="1" x14ac:dyDescent="0.25">
      <c r="A283" s="1">
        <f t="shared" si="5"/>
        <v>271</v>
      </c>
      <c r="B283" s="132">
        <f>'Initial Client Information'!B283</f>
        <v>0</v>
      </c>
      <c r="C283" s="133">
        <f>'Initial Client Information'!C283</f>
        <v>0</v>
      </c>
      <c r="D283" s="134">
        <f>'Initial Client Information'!D283</f>
        <v>0</v>
      </c>
      <c r="E283" s="155">
        <f>'Initial Client Information'!E283</f>
        <v>0</v>
      </c>
      <c r="F283" s="156"/>
      <c r="G283" s="152"/>
      <c r="H283" s="152"/>
      <c r="I283" s="158"/>
      <c r="J283" s="174">
        <f>'Discharge Information'!F283</f>
        <v>0</v>
      </c>
      <c r="K283" s="99"/>
    </row>
    <row r="284" spans="1:11" ht="60" customHeight="1" x14ac:dyDescent="0.25">
      <c r="A284" s="1">
        <f t="shared" si="5"/>
        <v>272</v>
      </c>
      <c r="B284" s="132">
        <f>'Initial Client Information'!B284</f>
        <v>0</v>
      </c>
      <c r="C284" s="133">
        <f>'Initial Client Information'!C284</f>
        <v>0</v>
      </c>
      <c r="D284" s="134">
        <f>'Initial Client Information'!D284</f>
        <v>0</v>
      </c>
      <c r="E284" s="155">
        <f>'Initial Client Information'!E284</f>
        <v>0</v>
      </c>
      <c r="F284" s="156"/>
      <c r="G284" s="152"/>
      <c r="H284" s="152"/>
      <c r="I284" s="158"/>
      <c r="J284" s="174">
        <f>'Discharge Information'!F284</f>
        <v>0</v>
      </c>
      <c r="K284" s="99"/>
    </row>
    <row r="285" spans="1:11" ht="60" customHeight="1" x14ac:dyDescent="0.25">
      <c r="A285" s="1">
        <f t="shared" si="5"/>
        <v>273</v>
      </c>
      <c r="B285" s="132">
        <f>'Initial Client Information'!B285</f>
        <v>0</v>
      </c>
      <c r="C285" s="133">
        <f>'Initial Client Information'!C285</f>
        <v>0</v>
      </c>
      <c r="D285" s="134">
        <f>'Initial Client Information'!D285</f>
        <v>0</v>
      </c>
      <c r="E285" s="155">
        <f>'Initial Client Information'!E285</f>
        <v>0</v>
      </c>
      <c r="F285" s="156"/>
      <c r="G285" s="152"/>
      <c r="H285" s="152"/>
      <c r="I285" s="158"/>
      <c r="J285" s="174">
        <f>'Discharge Information'!F285</f>
        <v>0</v>
      </c>
      <c r="K285" s="99"/>
    </row>
    <row r="286" spans="1:11" ht="60" customHeight="1" x14ac:dyDescent="0.25">
      <c r="A286" s="1">
        <f t="shared" si="5"/>
        <v>274</v>
      </c>
      <c r="B286" s="132">
        <f>'Initial Client Information'!B286</f>
        <v>0</v>
      </c>
      <c r="C286" s="133">
        <f>'Initial Client Information'!C286</f>
        <v>0</v>
      </c>
      <c r="D286" s="134">
        <f>'Initial Client Information'!D286</f>
        <v>0</v>
      </c>
      <c r="E286" s="155">
        <f>'Initial Client Information'!E286</f>
        <v>0</v>
      </c>
      <c r="F286" s="156"/>
      <c r="G286" s="152"/>
      <c r="H286" s="152"/>
      <c r="I286" s="158"/>
      <c r="J286" s="174">
        <f>'Discharge Information'!F286</f>
        <v>0</v>
      </c>
      <c r="K286" s="99"/>
    </row>
    <row r="287" spans="1:11" ht="60" customHeight="1" x14ac:dyDescent="0.25">
      <c r="A287" s="1">
        <f t="shared" si="5"/>
        <v>275</v>
      </c>
      <c r="B287" s="132">
        <f>'Initial Client Information'!B287</f>
        <v>0</v>
      </c>
      <c r="C287" s="133">
        <f>'Initial Client Information'!C287</f>
        <v>0</v>
      </c>
      <c r="D287" s="134">
        <f>'Initial Client Information'!D287</f>
        <v>0</v>
      </c>
      <c r="E287" s="155">
        <f>'Initial Client Information'!E287</f>
        <v>0</v>
      </c>
      <c r="F287" s="156"/>
      <c r="G287" s="152"/>
      <c r="H287" s="152"/>
      <c r="I287" s="158"/>
      <c r="J287" s="174">
        <f>'Discharge Information'!F287</f>
        <v>0</v>
      </c>
      <c r="K287" s="99"/>
    </row>
    <row r="288" spans="1:11" ht="60" customHeight="1" x14ac:dyDescent="0.25">
      <c r="A288" s="1">
        <f t="shared" si="5"/>
        <v>276</v>
      </c>
      <c r="B288" s="132">
        <f>'Initial Client Information'!B288</f>
        <v>0</v>
      </c>
      <c r="C288" s="133">
        <f>'Initial Client Information'!C288</f>
        <v>0</v>
      </c>
      <c r="D288" s="134">
        <f>'Initial Client Information'!D288</f>
        <v>0</v>
      </c>
      <c r="E288" s="155">
        <f>'Initial Client Information'!E288</f>
        <v>0</v>
      </c>
      <c r="F288" s="156"/>
      <c r="G288" s="152"/>
      <c r="H288" s="152"/>
      <c r="I288" s="158"/>
      <c r="J288" s="174">
        <f>'Discharge Information'!F288</f>
        <v>0</v>
      </c>
      <c r="K288" s="99"/>
    </row>
    <row r="289" spans="1:11" ht="60" customHeight="1" x14ac:dyDescent="0.25">
      <c r="A289" s="1">
        <f t="shared" si="5"/>
        <v>277</v>
      </c>
      <c r="B289" s="132">
        <f>'Initial Client Information'!B289</f>
        <v>0</v>
      </c>
      <c r="C289" s="133">
        <f>'Initial Client Information'!C289</f>
        <v>0</v>
      </c>
      <c r="D289" s="134">
        <f>'Initial Client Information'!D289</f>
        <v>0</v>
      </c>
      <c r="E289" s="155">
        <f>'Initial Client Information'!E289</f>
        <v>0</v>
      </c>
      <c r="F289" s="156"/>
      <c r="G289" s="152"/>
      <c r="H289" s="152"/>
      <c r="I289" s="158"/>
      <c r="J289" s="174">
        <f>'Discharge Information'!F289</f>
        <v>0</v>
      </c>
      <c r="K289" s="99"/>
    </row>
    <row r="290" spans="1:11" ht="60" customHeight="1" x14ac:dyDescent="0.25">
      <c r="A290" s="1">
        <f t="shared" si="5"/>
        <v>278</v>
      </c>
      <c r="B290" s="132">
        <f>'Initial Client Information'!B290</f>
        <v>0</v>
      </c>
      <c r="C290" s="133">
        <f>'Initial Client Information'!C290</f>
        <v>0</v>
      </c>
      <c r="D290" s="134">
        <f>'Initial Client Information'!D290</f>
        <v>0</v>
      </c>
      <c r="E290" s="155">
        <f>'Initial Client Information'!E290</f>
        <v>0</v>
      </c>
      <c r="F290" s="156"/>
      <c r="G290" s="152"/>
      <c r="H290" s="152"/>
      <c r="I290" s="158"/>
      <c r="J290" s="174">
        <f>'Discharge Information'!F290</f>
        <v>0</v>
      </c>
      <c r="K290" s="99"/>
    </row>
    <row r="291" spans="1:11" ht="60" customHeight="1" x14ac:dyDescent="0.25">
      <c r="A291" s="1">
        <f t="shared" si="5"/>
        <v>279</v>
      </c>
      <c r="B291" s="132">
        <f>'Initial Client Information'!B291</f>
        <v>0</v>
      </c>
      <c r="C291" s="133">
        <f>'Initial Client Information'!C291</f>
        <v>0</v>
      </c>
      <c r="D291" s="134">
        <f>'Initial Client Information'!D291</f>
        <v>0</v>
      </c>
      <c r="E291" s="155">
        <f>'Initial Client Information'!E291</f>
        <v>0</v>
      </c>
      <c r="F291" s="156"/>
      <c r="G291" s="152"/>
      <c r="H291" s="152"/>
      <c r="I291" s="158"/>
      <c r="J291" s="174">
        <f>'Discharge Information'!F291</f>
        <v>0</v>
      </c>
      <c r="K291" s="99"/>
    </row>
    <row r="292" spans="1:11" ht="60" customHeight="1" x14ac:dyDescent="0.25">
      <c r="A292" s="1">
        <f t="shared" si="5"/>
        <v>280</v>
      </c>
      <c r="B292" s="132">
        <f>'Initial Client Information'!B292</f>
        <v>0</v>
      </c>
      <c r="C292" s="133">
        <f>'Initial Client Information'!C292</f>
        <v>0</v>
      </c>
      <c r="D292" s="134">
        <f>'Initial Client Information'!D292</f>
        <v>0</v>
      </c>
      <c r="E292" s="155">
        <f>'Initial Client Information'!E292</f>
        <v>0</v>
      </c>
      <c r="F292" s="156"/>
      <c r="G292" s="152"/>
      <c r="H292" s="152"/>
      <c r="I292" s="158"/>
      <c r="J292" s="174">
        <f>'Discharge Information'!F292</f>
        <v>0</v>
      </c>
      <c r="K292" s="99"/>
    </row>
    <row r="293" spans="1:11" ht="60" customHeight="1" x14ac:dyDescent="0.25">
      <c r="A293" s="1">
        <f t="shared" si="5"/>
        <v>281</v>
      </c>
      <c r="B293" s="132">
        <f>'Initial Client Information'!B293</f>
        <v>0</v>
      </c>
      <c r="C293" s="133">
        <f>'Initial Client Information'!C293</f>
        <v>0</v>
      </c>
      <c r="D293" s="134">
        <f>'Initial Client Information'!D293</f>
        <v>0</v>
      </c>
      <c r="E293" s="155">
        <f>'Initial Client Information'!E293</f>
        <v>0</v>
      </c>
      <c r="F293" s="156"/>
      <c r="G293" s="152"/>
      <c r="H293" s="152"/>
      <c r="I293" s="158"/>
      <c r="J293" s="174">
        <f>'Discharge Information'!F293</f>
        <v>0</v>
      </c>
      <c r="K293" s="99"/>
    </row>
    <row r="294" spans="1:11" ht="60" customHeight="1" x14ac:dyDescent="0.25">
      <c r="A294" s="1">
        <f t="shared" si="5"/>
        <v>282</v>
      </c>
      <c r="B294" s="132">
        <f>'Initial Client Information'!B294</f>
        <v>0</v>
      </c>
      <c r="C294" s="133">
        <f>'Initial Client Information'!C294</f>
        <v>0</v>
      </c>
      <c r="D294" s="134">
        <f>'Initial Client Information'!D294</f>
        <v>0</v>
      </c>
      <c r="E294" s="155">
        <f>'Initial Client Information'!E294</f>
        <v>0</v>
      </c>
      <c r="F294" s="156"/>
      <c r="G294" s="152"/>
      <c r="H294" s="152"/>
      <c r="I294" s="158"/>
      <c r="J294" s="174">
        <f>'Discharge Information'!F294</f>
        <v>0</v>
      </c>
      <c r="K294" s="99"/>
    </row>
    <row r="295" spans="1:11" ht="60" customHeight="1" x14ac:dyDescent="0.25">
      <c r="A295" s="1">
        <f t="shared" si="5"/>
        <v>283</v>
      </c>
      <c r="B295" s="132">
        <f>'Initial Client Information'!B295</f>
        <v>0</v>
      </c>
      <c r="C295" s="133">
        <f>'Initial Client Information'!C295</f>
        <v>0</v>
      </c>
      <c r="D295" s="134">
        <f>'Initial Client Information'!D295</f>
        <v>0</v>
      </c>
      <c r="E295" s="155">
        <f>'Initial Client Information'!E295</f>
        <v>0</v>
      </c>
      <c r="F295" s="156"/>
      <c r="G295" s="152"/>
      <c r="H295" s="152"/>
      <c r="I295" s="158"/>
      <c r="J295" s="174">
        <f>'Discharge Information'!F295</f>
        <v>0</v>
      </c>
      <c r="K295" s="99"/>
    </row>
    <row r="296" spans="1:11" ht="60" customHeight="1" x14ac:dyDescent="0.25">
      <c r="A296" s="1">
        <f t="shared" si="5"/>
        <v>284</v>
      </c>
      <c r="B296" s="132">
        <f>'Initial Client Information'!B296</f>
        <v>0</v>
      </c>
      <c r="C296" s="133">
        <f>'Initial Client Information'!C296</f>
        <v>0</v>
      </c>
      <c r="D296" s="134">
        <f>'Initial Client Information'!D296</f>
        <v>0</v>
      </c>
      <c r="E296" s="155">
        <f>'Initial Client Information'!E296</f>
        <v>0</v>
      </c>
      <c r="F296" s="156"/>
      <c r="G296" s="152"/>
      <c r="H296" s="152"/>
      <c r="I296" s="158"/>
      <c r="J296" s="174">
        <f>'Discharge Information'!F296</f>
        <v>0</v>
      </c>
      <c r="K296" s="99"/>
    </row>
    <row r="297" spans="1:11" ht="60" customHeight="1" x14ac:dyDescent="0.25">
      <c r="A297" s="1">
        <f t="shared" si="5"/>
        <v>285</v>
      </c>
      <c r="B297" s="132">
        <f>'Initial Client Information'!B297</f>
        <v>0</v>
      </c>
      <c r="C297" s="133">
        <f>'Initial Client Information'!C297</f>
        <v>0</v>
      </c>
      <c r="D297" s="134">
        <f>'Initial Client Information'!D297</f>
        <v>0</v>
      </c>
      <c r="E297" s="155">
        <f>'Initial Client Information'!E297</f>
        <v>0</v>
      </c>
      <c r="F297" s="156"/>
      <c r="G297" s="152"/>
      <c r="H297" s="152"/>
      <c r="I297" s="158"/>
      <c r="J297" s="174">
        <f>'Discharge Information'!F297</f>
        <v>0</v>
      </c>
      <c r="K297" s="99"/>
    </row>
    <row r="298" spans="1:11" ht="60" customHeight="1" x14ac:dyDescent="0.25">
      <c r="A298" s="1">
        <f t="shared" si="5"/>
        <v>286</v>
      </c>
      <c r="B298" s="132">
        <f>'Initial Client Information'!B298</f>
        <v>0</v>
      </c>
      <c r="C298" s="133">
        <f>'Initial Client Information'!C298</f>
        <v>0</v>
      </c>
      <c r="D298" s="134">
        <f>'Initial Client Information'!D298</f>
        <v>0</v>
      </c>
      <c r="E298" s="155">
        <f>'Initial Client Information'!E298</f>
        <v>0</v>
      </c>
      <c r="F298" s="156"/>
      <c r="G298" s="152"/>
      <c r="H298" s="152"/>
      <c r="I298" s="158"/>
      <c r="J298" s="174">
        <f>'Discharge Information'!F298</f>
        <v>0</v>
      </c>
      <c r="K298" s="99"/>
    </row>
    <row r="299" spans="1:11" ht="60" customHeight="1" x14ac:dyDescent="0.25">
      <c r="A299" s="1">
        <f t="shared" si="5"/>
        <v>287</v>
      </c>
      <c r="B299" s="132">
        <f>'Initial Client Information'!B299</f>
        <v>0</v>
      </c>
      <c r="C299" s="133">
        <f>'Initial Client Information'!C299</f>
        <v>0</v>
      </c>
      <c r="D299" s="134">
        <f>'Initial Client Information'!D299</f>
        <v>0</v>
      </c>
      <c r="E299" s="155">
        <f>'Initial Client Information'!E299</f>
        <v>0</v>
      </c>
      <c r="F299" s="156"/>
      <c r="G299" s="152"/>
      <c r="H299" s="152"/>
      <c r="I299" s="158"/>
      <c r="J299" s="174">
        <f>'Discharge Information'!F299</f>
        <v>0</v>
      </c>
      <c r="K299" s="99"/>
    </row>
    <row r="300" spans="1:11" ht="60" customHeight="1" x14ac:dyDescent="0.25">
      <c r="A300" s="1">
        <f t="shared" si="5"/>
        <v>288</v>
      </c>
      <c r="B300" s="132">
        <f>'Initial Client Information'!B300</f>
        <v>0</v>
      </c>
      <c r="C300" s="133">
        <f>'Initial Client Information'!C300</f>
        <v>0</v>
      </c>
      <c r="D300" s="134">
        <f>'Initial Client Information'!D300</f>
        <v>0</v>
      </c>
      <c r="E300" s="155">
        <f>'Initial Client Information'!E300</f>
        <v>0</v>
      </c>
      <c r="F300" s="156"/>
      <c r="G300" s="152"/>
      <c r="H300" s="152"/>
      <c r="I300" s="158"/>
      <c r="J300" s="174">
        <f>'Discharge Information'!F300</f>
        <v>0</v>
      </c>
      <c r="K300" s="99"/>
    </row>
    <row r="301" spans="1:11" ht="60" customHeight="1" x14ac:dyDescent="0.25">
      <c r="A301" s="1">
        <f t="shared" si="5"/>
        <v>289</v>
      </c>
      <c r="B301" s="132">
        <f>'Initial Client Information'!B301</f>
        <v>0</v>
      </c>
      <c r="C301" s="133">
        <f>'Initial Client Information'!C301</f>
        <v>0</v>
      </c>
      <c r="D301" s="134">
        <f>'Initial Client Information'!D301</f>
        <v>0</v>
      </c>
      <c r="E301" s="155">
        <f>'Initial Client Information'!E301</f>
        <v>0</v>
      </c>
      <c r="F301" s="156"/>
      <c r="G301" s="152"/>
      <c r="H301" s="152"/>
      <c r="I301" s="158"/>
      <c r="J301" s="174">
        <f>'Discharge Information'!F301</f>
        <v>0</v>
      </c>
      <c r="K301" s="99"/>
    </row>
    <row r="302" spans="1:11" ht="60" customHeight="1" x14ac:dyDescent="0.25">
      <c r="A302" s="1">
        <f t="shared" si="5"/>
        <v>290</v>
      </c>
      <c r="B302" s="132">
        <f>'Initial Client Information'!B302</f>
        <v>0</v>
      </c>
      <c r="C302" s="133">
        <f>'Initial Client Information'!C302</f>
        <v>0</v>
      </c>
      <c r="D302" s="134">
        <f>'Initial Client Information'!D302</f>
        <v>0</v>
      </c>
      <c r="E302" s="155">
        <f>'Initial Client Information'!E302</f>
        <v>0</v>
      </c>
      <c r="F302" s="156"/>
      <c r="G302" s="152"/>
      <c r="H302" s="152"/>
      <c r="I302" s="158"/>
      <c r="J302" s="174">
        <f>'Discharge Information'!F302</f>
        <v>0</v>
      </c>
      <c r="K302" s="99"/>
    </row>
    <row r="303" spans="1:11" ht="60" customHeight="1" x14ac:dyDescent="0.25">
      <c r="A303" s="1">
        <f t="shared" si="5"/>
        <v>291</v>
      </c>
      <c r="B303" s="132">
        <f>'Initial Client Information'!B303</f>
        <v>0</v>
      </c>
      <c r="C303" s="133">
        <f>'Initial Client Information'!C303</f>
        <v>0</v>
      </c>
      <c r="D303" s="134">
        <f>'Initial Client Information'!D303</f>
        <v>0</v>
      </c>
      <c r="E303" s="155">
        <f>'Initial Client Information'!E303</f>
        <v>0</v>
      </c>
      <c r="F303" s="156"/>
      <c r="G303" s="152"/>
      <c r="H303" s="152"/>
      <c r="I303" s="158"/>
      <c r="J303" s="174">
        <f>'Discharge Information'!F303</f>
        <v>0</v>
      </c>
      <c r="K303" s="99"/>
    </row>
    <row r="304" spans="1:11" ht="60" customHeight="1" x14ac:dyDescent="0.25">
      <c r="A304" s="1">
        <f t="shared" si="5"/>
        <v>292</v>
      </c>
      <c r="B304" s="132">
        <f>'Initial Client Information'!B304</f>
        <v>0</v>
      </c>
      <c r="C304" s="133">
        <f>'Initial Client Information'!C304</f>
        <v>0</v>
      </c>
      <c r="D304" s="134">
        <f>'Initial Client Information'!D304</f>
        <v>0</v>
      </c>
      <c r="E304" s="155">
        <f>'Initial Client Information'!E304</f>
        <v>0</v>
      </c>
      <c r="F304" s="156"/>
      <c r="G304" s="152"/>
      <c r="H304" s="152"/>
      <c r="I304" s="158"/>
      <c r="J304" s="174">
        <f>'Discharge Information'!F304</f>
        <v>0</v>
      </c>
      <c r="K304" s="99"/>
    </row>
    <row r="305" spans="1:11" ht="60" customHeight="1" x14ac:dyDescent="0.25">
      <c r="A305" s="1">
        <f t="shared" si="5"/>
        <v>293</v>
      </c>
      <c r="B305" s="132">
        <f>'Initial Client Information'!B305</f>
        <v>0</v>
      </c>
      <c r="C305" s="133">
        <f>'Initial Client Information'!C305</f>
        <v>0</v>
      </c>
      <c r="D305" s="134">
        <f>'Initial Client Information'!D305</f>
        <v>0</v>
      </c>
      <c r="E305" s="155">
        <f>'Initial Client Information'!E305</f>
        <v>0</v>
      </c>
      <c r="F305" s="156"/>
      <c r="G305" s="152"/>
      <c r="H305" s="152"/>
      <c r="I305" s="158"/>
      <c r="J305" s="174">
        <f>'Discharge Information'!F305</f>
        <v>0</v>
      </c>
      <c r="K305" s="99"/>
    </row>
    <row r="306" spans="1:11" ht="60" customHeight="1" x14ac:dyDescent="0.25">
      <c r="A306" s="1">
        <f t="shared" si="5"/>
        <v>294</v>
      </c>
      <c r="B306" s="132">
        <f>'Initial Client Information'!B306</f>
        <v>0</v>
      </c>
      <c r="C306" s="133">
        <f>'Initial Client Information'!C306</f>
        <v>0</v>
      </c>
      <c r="D306" s="134">
        <f>'Initial Client Information'!D306</f>
        <v>0</v>
      </c>
      <c r="E306" s="155">
        <f>'Initial Client Information'!E306</f>
        <v>0</v>
      </c>
      <c r="F306" s="156"/>
      <c r="G306" s="152"/>
      <c r="H306" s="152"/>
      <c r="I306" s="158"/>
      <c r="J306" s="174">
        <f>'Discharge Information'!F306</f>
        <v>0</v>
      </c>
      <c r="K306" s="99"/>
    </row>
    <row r="307" spans="1:11" ht="60" customHeight="1" x14ac:dyDescent="0.25">
      <c r="A307" s="1">
        <f t="shared" si="5"/>
        <v>295</v>
      </c>
      <c r="B307" s="132">
        <f>'Initial Client Information'!B307</f>
        <v>0</v>
      </c>
      <c r="C307" s="133">
        <f>'Initial Client Information'!C307</f>
        <v>0</v>
      </c>
      <c r="D307" s="134">
        <f>'Initial Client Information'!D307</f>
        <v>0</v>
      </c>
      <c r="E307" s="155">
        <f>'Initial Client Information'!E307</f>
        <v>0</v>
      </c>
      <c r="F307" s="156"/>
      <c r="G307" s="152"/>
      <c r="H307" s="152"/>
      <c r="I307" s="158"/>
      <c r="J307" s="174">
        <f>'Discharge Information'!F307</f>
        <v>0</v>
      </c>
      <c r="K307" s="99"/>
    </row>
    <row r="308" spans="1:11" ht="60" customHeight="1" x14ac:dyDescent="0.25">
      <c r="A308" s="1">
        <f t="shared" si="5"/>
        <v>296</v>
      </c>
      <c r="B308" s="132">
        <f>'Initial Client Information'!B308</f>
        <v>0</v>
      </c>
      <c r="C308" s="133">
        <f>'Initial Client Information'!C308</f>
        <v>0</v>
      </c>
      <c r="D308" s="134">
        <f>'Initial Client Information'!D308</f>
        <v>0</v>
      </c>
      <c r="E308" s="155">
        <f>'Initial Client Information'!E308</f>
        <v>0</v>
      </c>
      <c r="F308" s="156"/>
      <c r="G308" s="152"/>
      <c r="H308" s="152"/>
      <c r="I308" s="158"/>
      <c r="J308" s="174">
        <f>'Discharge Information'!F308</f>
        <v>0</v>
      </c>
      <c r="K308" s="99"/>
    </row>
    <row r="309" spans="1:11" ht="60" customHeight="1" x14ac:dyDescent="0.25">
      <c r="A309" s="1">
        <f t="shared" si="5"/>
        <v>297</v>
      </c>
      <c r="B309" s="132">
        <f>'Initial Client Information'!B309</f>
        <v>0</v>
      </c>
      <c r="C309" s="133">
        <f>'Initial Client Information'!C309</f>
        <v>0</v>
      </c>
      <c r="D309" s="134">
        <f>'Initial Client Information'!D309</f>
        <v>0</v>
      </c>
      <c r="E309" s="155">
        <f>'Initial Client Information'!E309</f>
        <v>0</v>
      </c>
      <c r="F309" s="156"/>
      <c r="G309" s="152"/>
      <c r="H309" s="152"/>
      <c r="I309" s="158"/>
      <c r="J309" s="174">
        <f>'Discharge Information'!F309</f>
        <v>0</v>
      </c>
      <c r="K309" s="99"/>
    </row>
    <row r="310" spans="1:11" ht="60" customHeight="1" x14ac:dyDescent="0.25">
      <c r="A310" s="1">
        <f t="shared" si="5"/>
        <v>298</v>
      </c>
      <c r="B310" s="132">
        <f>'Initial Client Information'!B310</f>
        <v>0</v>
      </c>
      <c r="C310" s="133">
        <f>'Initial Client Information'!C310</f>
        <v>0</v>
      </c>
      <c r="D310" s="134">
        <f>'Initial Client Information'!D310</f>
        <v>0</v>
      </c>
      <c r="E310" s="155">
        <f>'Initial Client Information'!E310</f>
        <v>0</v>
      </c>
      <c r="F310" s="156"/>
      <c r="G310" s="152"/>
      <c r="H310" s="152"/>
      <c r="I310" s="158"/>
      <c r="J310" s="174">
        <f>'Discharge Information'!F310</f>
        <v>0</v>
      </c>
      <c r="K310" s="99"/>
    </row>
    <row r="311" spans="1:11" ht="60" customHeight="1" x14ac:dyDescent="0.25">
      <c r="A311" s="1">
        <f t="shared" si="5"/>
        <v>299</v>
      </c>
      <c r="B311" s="132">
        <f>'Initial Client Information'!B311</f>
        <v>0</v>
      </c>
      <c r="C311" s="133">
        <f>'Initial Client Information'!C311</f>
        <v>0</v>
      </c>
      <c r="D311" s="134">
        <f>'Initial Client Information'!D311</f>
        <v>0</v>
      </c>
      <c r="E311" s="155">
        <f>'Initial Client Information'!E311</f>
        <v>0</v>
      </c>
      <c r="F311" s="156"/>
      <c r="G311" s="152"/>
      <c r="H311" s="152"/>
      <c r="I311" s="158"/>
      <c r="J311" s="174">
        <f>'Discharge Information'!F311</f>
        <v>0</v>
      </c>
      <c r="K311" s="99"/>
    </row>
    <row r="312" spans="1:11" ht="60" customHeight="1" x14ac:dyDescent="0.25">
      <c r="A312" s="1">
        <f t="shared" si="5"/>
        <v>300</v>
      </c>
      <c r="B312" s="132">
        <f>'Initial Client Information'!B312</f>
        <v>0</v>
      </c>
      <c r="C312" s="133">
        <f>'Initial Client Information'!C312</f>
        <v>0</v>
      </c>
      <c r="D312" s="134">
        <f>'Initial Client Information'!D312</f>
        <v>0</v>
      </c>
      <c r="E312" s="155">
        <f>'Initial Client Information'!E312</f>
        <v>0</v>
      </c>
      <c r="F312" s="156"/>
      <c r="G312" s="152"/>
      <c r="H312" s="152"/>
      <c r="I312" s="158"/>
      <c r="J312" s="174">
        <f>'Discharge Information'!F312</f>
        <v>0</v>
      </c>
      <c r="K312" s="99"/>
    </row>
    <row r="313" spans="1:11" ht="60" customHeight="1" x14ac:dyDescent="0.25">
      <c r="A313" s="1">
        <f t="shared" si="5"/>
        <v>301</v>
      </c>
      <c r="B313" s="132">
        <f>'Initial Client Information'!B313</f>
        <v>0</v>
      </c>
      <c r="C313" s="133">
        <f>'Initial Client Information'!C313</f>
        <v>0</v>
      </c>
      <c r="D313" s="134">
        <f>'Initial Client Information'!D313</f>
        <v>0</v>
      </c>
      <c r="E313" s="155">
        <f>'Initial Client Information'!E313</f>
        <v>0</v>
      </c>
      <c r="F313" s="156"/>
      <c r="G313" s="152"/>
      <c r="H313" s="152"/>
      <c r="I313" s="158"/>
      <c r="J313" s="174">
        <f>'Discharge Information'!F313</f>
        <v>0</v>
      </c>
      <c r="K313" s="99"/>
    </row>
    <row r="314" spans="1:11" ht="60" customHeight="1" x14ac:dyDescent="0.25">
      <c r="A314" s="1">
        <f t="shared" si="5"/>
        <v>302</v>
      </c>
      <c r="B314" s="132">
        <f>'Initial Client Information'!B314</f>
        <v>0</v>
      </c>
      <c r="C314" s="133">
        <f>'Initial Client Information'!C314</f>
        <v>0</v>
      </c>
      <c r="D314" s="134">
        <f>'Initial Client Information'!D314</f>
        <v>0</v>
      </c>
      <c r="E314" s="155">
        <f>'Initial Client Information'!E314</f>
        <v>0</v>
      </c>
      <c r="F314" s="156"/>
      <c r="G314" s="152"/>
      <c r="H314" s="152"/>
      <c r="I314" s="158"/>
      <c r="J314" s="174">
        <f>'Discharge Information'!F314</f>
        <v>0</v>
      </c>
      <c r="K314" s="99"/>
    </row>
    <row r="315" spans="1:11" ht="60" customHeight="1" x14ac:dyDescent="0.25">
      <c r="A315" s="1">
        <f t="shared" si="5"/>
        <v>303</v>
      </c>
      <c r="B315" s="132">
        <f>'Initial Client Information'!B315</f>
        <v>0</v>
      </c>
      <c r="C315" s="133">
        <f>'Initial Client Information'!C315</f>
        <v>0</v>
      </c>
      <c r="D315" s="134">
        <f>'Initial Client Information'!D315</f>
        <v>0</v>
      </c>
      <c r="E315" s="155">
        <f>'Initial Client Information'!E315</f>
        <v>0</v>
      </c>
      <c r="F315" s="156"/>
      <c r="G315" s="152"/>
      <c r="H315" s="152"/>
      <c r="I315" s="158"/>
      <c r="J315" s="174">
        <f>'Discharge Information'!F315</f>
        <v>0</v>
      </c>
      <c r="K315" s="99"/>
    </row>
    <row r="316" spans="1:11" ht="60" customHeight="1" x14ac:dyDescent="0.25">
      <c r="A316" s="1">
        <f t="shared" si="5"/>
        <v>304</v>
      </c>
      <c r="B316" s="132">
        <f>'Initial Client Information'!B316</f>
        <v>0</v>
      </c>
      <c r="C316" s="133">
        <f>'Initial Client Information'!C316</f>
        <v>0</v>
      </c>
      <c r="D316" s="134">
        <f>'Initial Client Information'!D316</f>
        <v>0</v>
      </c>
      <c r="E316" s="155">
        <f>'Initial Client Information'!E316</f>
        <v>0</v>
      </c>
      <c r="F316" s="156"/>
      <c r="G316" s="152"/>
      <c r="H316" s="152"/>
      <c r="I316" s="158"/>
      <c r="J316" s="174">
        <f>'Discharge Information'!F316</f>
        <v>0</v>
      </c>
      <c r="K316" s="99"/>
    </row>
    <row r="317" spans="1:11" ht="60" customHeight="1" x14ac:dyDescent="0.25">
      <c r="A317" s="1">
        <f t="shared" si="5"/>
        <v>305</v>
      </c>
      <c r="B317" s="132">
        <f>'Initial Client Information'!B317</f>
        <v>0</v>
      </c>
      <c r="C317" s="133">
        <f>'Initial Client Information'!C317</f>
        <v>0</v>
      </c>
      <c r="D317" s="134">
        <f>'Initial Client Information'!D317</f>
        <v>0</v>
      </c>
      <c r="E317" s="155">
        <f>'Initial Client Information'!E317</f>
        <v>0</v>
      </c>
      <c r="F317" s="156"/>
      <c r="G317" s="152"/>
      <c r="H317" s="152"/>
      <c r="I317" s="158"/>
      <c r="J317" s="174">
        <f>'Discharge Information'!F317</f>
        <v>0</v>
      </c>
      <c r="K317" s="99"/>
    </row>
    <row r="318" spans="1:11" ht="60" customHeight="1" x14ac:dyDescent="0.25">
      <c r="A318" s="1">
        <f t="shared" si="5"/>
        <v>306</v>
      </c>
      <c r="B318" s="132">
        <f>'Initial Client Information'!B318</f>
        <v>0</v>
      </c>
      <c r="C318" s="133">
        <f>'Initial Client Information'!C318</f>
        <v>0</v>
      </c>
      <c r="D318" s="134">
        <f>'Initial Client Information'!D318</f>
        <v>0</v>
      </c>
      <c r="E318" s="155">
        <f>'Initial Client Information'!E318</f>
        <v>0</v>
      </c>
      <c r="F318" s="156"/>
      <c r="G318" s="152"/>
      <c r="H318" s="152"/>
      <c r="I318" s="158"/>
      <c r="J318" s="174">
        <f>'Discharge Information'!F318</f>
        <v>0</v>
      </c>
      <c r="K318" s="99"/>
    </row>
    <row r="319" spans="1:11" ht="60" customHeight="1" x14ac:dyDescent="0.25">
      <c r="A319" s="1">
        <f t="shared" si="5"/>
        <v>307</v>
      </c>
      <c r="B319" s="132">
        <f>'Initial Client Information'!B319</f>
        <v>0</v>
      </c>
      <c r="C319" s="133">
        <f>'Initial Client Information'!C319</f>
        <v>0</v>
      </c>
      <c r="D319" s="134">
        <f>'Initial Client Information'!D319</f>
        <v>0</v>
      </c>
      <c r="E319" s="155">
        <f>'Initial Client Information'!E319</f>
        <v>0</v>
      </c>
      <c r="F319" s="156"/>
      <c r="G319" s="152"/>
      <c r="H319" s="152"/>
      <c r="I319" s="158"/>
      <c r="J319" s="174">
        <f>'Discharge Information'!F319</f>
        <v>0</v>
      </c>
      <c r="K319" s="99"/>
    </row>
    <row r="320" spans="1:11" ht="60" customHeight="1" x14ac:dyDescent="0.25">
      <c r="A320" s="1">
        <f t="shared" si="5"/>
        <v>308</v>
      </c>
      <c r="B320" s="132">
        <f>'Initial Client Information'!B320</f>
        <v>0</v>
      </c>
      <c r="C320" s="133">
        <f>'Initial Client Information'!C320</f>
        <v>0</v>
      </c>
      <c r="D320" s="134">
        <f>'Initial Client Information'!D320</f>
        <v>0</v>
      </c>
      <c r="E320" s="155">
        <f>'Initial Client Information'!E320</f>
        <v>0</v>
      </c>
      <c r="F320" s="156"/>
      <c r="G320" s="152"/>
      <c r="H320" s="152"/>
      <c r="I320" s="158"/>
      <c r="J320" s="174">
        <f>'Discharge Information'!F320</f>
        <v>0</v>
      </c>
      <c r="K320" s="99"/>
    </row>
    <row r="321" spans="1:11" ht="60" customHeight="1" x14ac:dyDescent="0.25">
      <c r="A321" s="1">
        <f t="shared" si="5"/>
        <v>309</v>
      </c>
      <c r="B321" s="132">
        <f>'Initial Client Information'!B321</f>
        <v>0</v>
      </c>
      <c r="C321" s="133">
        <f>'Initial Client Information'!C321</f>
        <v>0</v>
      </c>
      <c r="D321" s="134">
        <f>'Initial Client Information'!D321</f>
        <v>0</v>
      </c>
      <c r="E321" s="155">
        <f>'Initial Client Information'!E321</f>
        <v>0</v>
      </c>
      <c r="F321" s="156"/>
      <c r="G321" s="152"/>
      <c r="H321" s="152"/>
      <c r="I321" s="158"/>
      <c r="J321" s="174">
        <f>'Discharge Information'!F321</f>
        <v>0</v>
      </c>
      <c r="K321" s="99"/>
    </row>
    <row r="322" spans="1:11" ht="60" customHeight="1" x14ac:dyDescent="0.25">
      <c r="A322" s="1">
        <f t="shared" si="5"/>
        <v>310</v>
      </c>
      <c r="B322" s="132">
        <f>'Initial Client Information'!B322</f>
        <v>0</v>
      </c>
      <c r="C322" s="133">
        <f>'Initial Client Information'!C322</f>
        <v>0</v>
      </c>
      <c r="D322" s="134">
        <f>'Initial Client Information'!D322</f>
        <v>0</v>
      </c>
      <c r="E322" s="155">
        <f>'Initial Client Information'!E322</f>
        <v>0</v>
      </c>
      <c r="F322" s="156"/>
      <c r="G322" s="152"/>
      <c r="H322" s="152"/>
      <c r="I322" s="158"/>
      <c r="J322" s="174">
        <f>'Discharge Information'!F322</f>
        <v>0</v>
      </c>
      <c r="K322" s="99"/>
    </row>
    <row r="323" spans="1:11" ht="60" customHeight="1" x14ac:dyDescent="0.25">
      <c r="A323" s="1">
        <f t="shared" si="5"/>
        <v>311</v>
      </c>
      <c r="B323" s="132">
        <f>'Initial Client Information'!B323</f>
        <v>0</v>
      </c>
      <c r="C323" s="133">
        <f>'Initial Client Information'!C323</f>
        <v>0</v>
      </c>
      <c r="D323" s="134">
        <f>'Initial Client Information'!D323</f>
        <v>0</v>
      </c>
      <c r="E323" s="155">
        <f>'Initial Client Information'!E323</f>
        <v>0</v>
      </c>
      <c r="F323" s="156"/>
      <c r="G323" s="152"/>
      <c r="H323" s="152"/>
      <c r="I323" s="158"/>
      <c r="J323" s="174">
        <f>'Discharge Information'!F323</f>
        <v>0</v>
      </c>
      <c r="K323" s="99"/>
    </row>
    <row r="324" spans="1:11" ht="60" customHeight="1" x14ac:dyDescent="0.25">
      <c r="A324" s="1">
        <f t="shared" si="5"/>
        <v>312</v>
      </c>
      <c r="B324" s="132">
        <f>'Initial Client Information'!B324</f>
        <v>0</v>
      </c>
      <c r="C324" s="133">
        <f>'Initial Client Information'!C324</f>
        <v>0</v>
      </c>
      <c r="D324" s="134">
        <f>'Initial Client Information'!D324</f>
        <v>0</v>
      </c>
      <c r="E324" s="155">
        <f>'Initial Client Information'!E324</f>
        <v>0</v>
      </c>
      <c r="F324" s="156"/>
      <c r="G324" s="152"/>
      <c r="H324" s="152"/>
      <c r="I324" s="158"/>
      <c r="J324" s="174">
        <f>'Discharge Information'!F324</f>
        <v>0</v>
      </c>
      <c r="K324" s="99"/>
    </row>
    <row r="325" spans="1:11" ht="60" customHeight="1" x14ac:dyDescent="0.25">
      <c r="A325" s="1">
        <f t="shared" si="5"/>
        <v>313</v>
      </c>
      <c r="B325" s="132">
        <f>'Initial Client Information'!B325</f>
        <v>0</v>
      </c>
      <c r="C325" s="133">
        <f>'Initial Client Information'!C325</f>
        <v>0</v>
      </c>
      <c r="D325" s="134">
        <f>'Initial Client Information'!D325</f>
        <v>0</v>
      </c>
      <c r="E325" s="155">
        <f>'Initial Client Information'!E325</f>
        <v>0</v>
      </c>
      <c r="F325" s="156"/>
      <c r="G325" s="152"/>
      <c r="H325" s="152"/>
      <c r="I325" s="158"/>
      <c r="J325" s="174">
        <f>'Discharge Information'!F325</f>
        <v>0</v>
      </c>
      <c r="K325" s="99"/>
    </row>
    <row r="326" spans="1:11" ht="60" customHeight="1" x14ac:dyDescent="0.25">
      <c r="A326" s="1">
        <f t="shared" si="5"/>
        <v>314</v>
      </c>
      <c r="B326" s="132">
        <f>'Initial Client Information'!B326</f>
        <v>0</v>
      </c>
      <c r="C326" s="133">
        <f>'Initial Client Information'!C326</f>
        <v>0</v>
      </c>
      <c r="D326" s="134">
        <f>'Initial Client Information'!D326</f>
        <v>0</v>
      </c>
      <c r="E326" s="155">
        <f>'Initial Client Information'!E326</f>
        <v>0</v>
      </c>
      <c r="F326" s="156"/>
      <c r="G326" s="152"/>
      <c r="H326" s="152"/>
      <c r="I326" s="158"/>
      <c r="J326" s="174">
        <f>'Discharge Information'!F326</f>
        <v>0</v>
      </c>
      <c r="K326" s="99"/>
    </row>
    <row r="327" spans="1:11" ht="60" customHeight="1" x14ac:dyDescent="0.25">
      <c r="A327" s="1">
        <f t="shared" si="5"/>
        <v>315</v>
      </c>
      <c r="B327" s="132">
        <f>'Initial Client Information'!B327</f>
        <v>0</v>
      </c>
      <c r="C327" s="133">
        <f>'Initial Client Information'!C327</f>
        <v>0</v>
      </c>
      <c r="D327" s="134">
        <f>'Initial Client Information'!D327</f>
        <v>0</v>
      </c>
      <c r="E327" s="155">
        <f>'Initial Client Information'!E327</f>
        <v>0</v>
      </c>
      <c r="F327" s="156"/>
      <c r="G327" s="152"/>
      <c r="H327" s="152"/>
      <c r="I327" s="158"/>
      <c r="J327" s="174">
        <f>'Discharge Information'!F327</f>
        <v>0</v>
      </c>
      <c r="K327" s="99"/>
    </row>
    <row r="328" spans="1:11" ht="60" customHeight="1" x14ac:dyDescent="0.25">
      <c r="A328" s="1">
        <f t="shared" si="5"/>
        <v>316</v>
      </c>
      <c r="B328" s="132">
        <f>'Initial Client Information'!B328</f>
        <v>0</v>
      </c>
      <c r="C328" s="133">
        <f>'Initial Client Information'!C328</f>
        <v>0</v>
      </c>
      <c r="D328" s="134">
        <f>'Initial Client Information'!D328</f>
        <v>0</v>
      </c>
      <c r="E328" s="155">
        <f>'Initial Client Information'!E328</f>
        <v>0</v>
      </c>
      <c r="F328" s="156"/>
      <c r="G328" s="152"/>
      <c r="H328" s="152"/>
      <c r="I328" s="158"/>
      <c r="J328" s="174">
        <f>'Discharge Information'!F328</f>
        <v>0</v>
      </c>
      <c r="K328" s="99"/>
    </row>
    <row r="329" spans="1:11" ht="60" customHeight="1" x14ac:dyDescent="0.25">
      <c r="A329" s="1">
        <f t="shared" si="5"/>
        <v>317</v>
      </c>
      <c r="B329" s="132">
        <f>'Initial Client Information'!B329</f>
        <v>0</v>
      </c>
      <c r="C329" s="133">
        <f>'Initial Client Information'!C329</f>
        <v>0</v>
      </c>
      <c r="D329" s="134">
        <f>'Initial Client Information'!D329</f>
        <v>0</v>
      </c>
      <c r="E329" s="155">
        <f>'Initial Client Information'!E329</f>
        <v>0</v>
      </c>
      <c r="F329" s="156"/>
      <c r="G329" s="152"/>
      <c r="H329" s="152"/>
      <c r="I329" s="158"/>
      <c r="J329" s="174">
        <f>'Discharge Information'!F329</f>
        <v>0</v>
      </c>
      <c r="K329" s="99"/>
    </row>
    <row r="330" spans="1:11" ht="60" customHeight="1" x14ac:dyDescent="0.25">
      <c r="A330" s="1">
        <f t="shared" si="5"/>
        <v>318</v>
      </c>
      <c r="B330" s="132">
        <f>'Initial Client Information'!B330</f>
        <v>0</v>
      </c>
      <c r="C330" s="133">
        <f>'Initial Client Information'!C330</f>
        <v>0</v>
      </c>
      <c r="D330" s="134">
        <f>'Initial Client Information'!D330</f>
        <v>0</v>
      </c>
      <c r="E330" s="155">
        <f>'Initial Client Information'!E330</f>
        <v>0</v>
      </c>
      <c r="F330" s="156"/>
      <c r="G330" s="152"/>
      <c r="H330" s="152"/>
      <c r="I330" s="158"/>
      <c r="J330" s="174">
        <f>'Discharge Information'!F330</f>
        <v>0</v>
      </c>
      <c r="K330" s="99"/>
    </row>
    <row r="331" spans="1:11" ht="60" customHeight="1" x14ac:dyDescent="0.25">
      <c r="A331" s="1">
        <f t="shared" si="5"/>
        <v>319</v>
      </c>
      <c r="B331" s="132">
        <f>'Initial Client Information'!B331</f>
        <v>0</v>
      </c>
      <c r="C331" s="133">
        <f>'Initial Client Information'!C331</f>
        <v>0</v>
      </c>
      <c r="D331" s="134">
        <f>'Initial Client Information'!D331</f>
        <v>0</v>
      </c>
      <c r="E331" s="155">
        <f>'Initial Client Information'!E331</f>
        <v>0</v>
      </c>
      <c r="F331" s="156"/>
      <c r="G331" s="152"/>
      <c r="H331" s="152"/>
      <c r="I331" s="158"/>
      <c r="J331" s="174">
        <f>'Discharge Information'!F331</f>
        <v>0</v>
      </c>
      <c r="K331" s="99"/>
    </row>
    <row r="332" spans="1:11" ht="60" customHeight="1" x14ac:dyDescent="0.25">
      <c r="A332" s="1">
        <f t="shared" si="5"/>
        <v>320</v>
      </c>
      <c r="B332" s="132">
        <f>'Initial Client Information'!B332</f>
        <v>0</v>
      </c>
      <c r="C332" s="133">
        <f>'Initial Client Information'!C332</f>
        <v>0</v>
      </c>
      <c r="D332" s="134">
        <f>'Initial Client Information'!D332</f>
        <v>0</v>
      </c>
      <c r="E332" s="155">
        <f>'Initial Client Information'!E332</f>
        <v>0</v>
      </c>
      <c r="F332" s="156"/>
      <c r="G332" s="152"/>
      <c r="H332" s="152"/>
      <c r="I332" s="158"/>
      <c r="J332" s="174">
        <f>'Discharge Information'!F332</f>
        <v>0</v>
      </c>
      <c r="K332" s="99"/>
    </row>
    <row r="333" spans="1:11" ht="60" customHeight="1" x14ac:dyDescent="0.25">
      <c r="A333" s="1">
        <f t="shared" si="5"/>
        <v>321</v>
      </c>
      <c r="B333" s="132">
        <f>'Initial Client Information'!B333</f>
        <v>0</v>
      </c>
      <c r="C333" s="133">
        <f>'Initial Client Information'!C333</f>
        <v>0</v>
      </c>
      <c r="D333" s="134">
        <f>'Initial Client Information'!D333</f>
        <v>0</v>
      </c>
      <c r="E333" s="155">
        <f>'Initial Client Information'!E333</f>
        <v>0</v>
      </c>
      <c r="F333" s="156"/>
      <c r="G333" s="152"/>
      <c r="H333" s="152"/>
      <c r="I333" s="158"/>
      <c r="J333" s="174">
        <f>'Discharge Information'!F333</f>
        <v>0</v>
      </c>
      <c r="K333" s="99"/>
    </row>
    <row r="334" spans="1:11" ht="60" customHeight="1" x14ac:dyDescent="0.25">
      <c r="A334" s="1">
        <f t="shared" ref="A334:A397" si="6">ROW(A322)</f>
        <v>322</v>
      </c>
      <c r="B334" s="132">
        <f>'Initial Client Information'!B334</f>
        <v>0</v>
      </c>
      <c r="C334" s="133">
        <f>'Initial Client Information'!C334</f>
        <v>0</v>
      </c>
      <c r="D334" s="134">
        <f>'Initial Client Information'!D334</f>
        <v>0</v>
      </c>
      <c r="E334" s="155">
        <f>'Initial Client Information'!E334</f>
        <v>0</v>
      </c>
      <c r="F334" s="156"/>
      <c r="G334" s="152"/>
      <c r="H334" s="152"/>
      <c r="I334" s="158"/>
      <c r="J334" s="174">
        <f>'Discharge Information'!F334</f>
        <v>0</v>
      </c>
      <c r="K334" s="99"/>
    </row>
    <row r="335" spans="1:11" ht="60" customHeight="1" x14ac:dyDescent="0.25">
      <c r="A335" s="1">
        <f t="shared" si="6"/>
        <v>323</v>
      </c>
      <c r="B335" s="132">
        <f>'Initial Client Information'!B335</f>
        <v>0</v>
      </c>
      <c r="C335" s="133">
        <f>'Initial Client Information'!C335</f>
        <v>0</v>
      </c>
      <c r="D335" s="134">
        <f>'Initial Client Information'!D335</f>
        <v>0</v>
      </c>
      <c r="E335" s="155">
        <f>'Initial Client Information'!E335</f>
        <v>0</v>
      </c>
      <c r="F335" s="156"/>
      <c r="G335" s="152"/>
      <c r="H335" s="152"/>
      <c r="I335" s="158"/>
      <c r="J335" s="174">
        <f>'Discharge Information'!F335</f>
        <v>0</v>
      </c>
      <c r="K335" s="99"/>
    </row>
    <row r="336" spans="1:11" ht="60" customHeight="1" x14ac:dyDescent="0.25">
      <c r="A336" s="1">
        <f t="shared" si="6"/>
        <v>324</v>
      </c>
      <c r="B336" s="132">
        <f>'Initial Client Information'!B336</f>
        <v>0</v>
      </c>
      <c r="C336" s="133">
        <f>'Initial Client Information'!C336</f>
        <v>0</v>
      </c>
      <c r="D336" s="134">
        <f>'Initial Client Information'!D336</f>
        <v>0</v>
      </c>
      <c r="E336" s="155">
        <f>'Initial Client Information'!E336</f>
        <v>0</v>
      </c>
      <c r="F336" s="156"/>
      <c r="G336" s="152"/>
      <c r="H336" s="152"/>
      <c r="I336" s="158"/>
      <c r="J336" s="174">
        <f>'Discharge Information'!F336</f>
        <v>0</v>
      </c>
      <c r="K336" s="99"/>
    </row>
    <row r="337" spans="1:11" ht="60" customHeight="1" x14ac:dyDescent="0.25">
      <c r="A337" s="1">
        <f t="shared" si="6"/>
        <v>325</v>
      </c>
      <c r="B337" s="132">
        <f>'Initial Client Information'!B337</f>
        <v>0</v>
      </c>
      <c r="C337" s="133">
        <f>'Initial Client Information'!C337</f>
        <v>0</v>
      </c>
      <c r="D337" s="134">
        <f>'Initial Client Information'!D337</f>
        <v>0</v>
      </c>
      <c r="E337" s="155">
        <f>'Initial Client Information'!E337</f>
        <v>0</v>
      </c>
      <c r="F337" s="156"/>
      <c r="G337" s="152"/>
      <c r="H337" s="152"/>
      <c r="I337" s="158"/>
      <c r="J337" s="174">
        <f>'Discharge Information'!F337</f>
        <v>0</v>
      </c>
      <c r="K337" s="99"/>
    </row>
    <row r="338" spans="1:11" ht="60" customHeight="1" x14ac:dyDescent="0.25">
      <c r="A338" s="1">
        <f t="shared" si="6"/>
        <v>326</v>
      </c>
      <c r="B338" s="132">
        <f>'Initial Client Information'!B338</f>
        <v>0</v>
      </c>
      <c r="C338" s="133">
        <f>'Initial Client Information'!C338</f>
        <v>0</v>
      </c>
      <c r="D338" s="134">
        <f>'Initial Client Information'!D338</f>
        <v>0</v>
      </c>
      <c r="E338" s="155">
        <f>'Initial Client Information'!E338</f>
        <v>0</v>
      </c>
      <c r="F338" s="156"/>
      <c r="G338" s="152"/>
      <c r="H338" s="152"/>
      <c r="I338" s="158"/>
      <c r="J338" s="174">
        <f>'Discharge Information'!F338</f>
        <v>0</v>
      </c>
      <c r="K338" s="99"/>
    </row>
    <row r="339" spans="1:11" ht="60" customHeight="1" x14ac:dyDescent="0.25">
      <c r="A339" s="1">
        <f t="shared" si="6"/>
        <v>327</v>
      </c>
      <c r="B339" s="132">
        <f>'Initial Client Information'!B339</f>
        <v>0</v>
      </c>
      <c r="C339" s="133">
        <f>'Initial Client Information'!C339</f>
        <v>0</v>
      </c>
      <c r="D339" s="134">
        <f>'Initial Client Information'!D339</f>
        <v>0</v>
      </c>
      <c r="E339" s="155">
        <f>'Initial Client Information'!E339</f>
        <v>0</v>
      </c>
      <c r="F339" s="156"/>
      <c r="G339" s="152"/>
      <c r="H339" s="152"/>
      <c r="I339" s="158"/>
      <c r="J339" s="174">
        <f>'Discharge Information'!F339</f>
        <v>0</v>
      </c>
      <c r="K339" s="99"/>
    </row>
    <row r="340" spans="1:11" ht="60" customHeight="1" x14ac:dyDescent="0.25">
      <c r="A340" s="1">
        <f t="shared" si="6"/>
        <v>328</v>
      </c>
      <c r="B340" s="132">
        <f>'Initial Client Information'!B340</f>
        <v>0</v>
      </c>
      <c r="C340" s="133">
        <f>'Initial Client Information'!C340</f>
        <v>0</v>
      </c>
      <c r="D340" s="134">
        <f>'Initial Client Information'!D340</f>
        <v>0</v>
      </c>
      <c r="E340" s="155">
        <f>'Initial Client Information'!E340</f>
        <v>0</v>
      </c>
      <c r="F340" s="156"/>
      <c r="G340" s="152"/>
      <c r="H340" s="152"/>
      <c r="I340" s="158"/>
      <c r="J340" s="174">
        <f>'Discharge Information'!F340</f>
        <v>0</v>
      </c>
      <c r="K340" s="99"/>
    </row>
    <row r="341" spans="1:11" ht="60" customHeight="1" x14ac:dyDescent="0.25">
      <c r="A341" s="1">
        <f t="shared" si="6"/>
        <v>329</v>
      </c>
      <c r="B341" s="132">
        <f>'Initial Client Information'!B341</f>
        <v>0</v>
      </c>
      <c r="C341" s="133">
        <f>'Initial Client Information'!C341</f>
        <v>0</v>
      </c>
      <c r="D341" s="134">
        <f>'Initial Client Information'!D341</f>
        <v>0</v>
      </c>
      <c r="E341" s="155">
        <f>'Initial Client Information'!E341</f>
        <v>0</v>
      </c>
      <c r="F341" s="156"/>
      <c r="G341" s="152"/>
      <c r="H341" s="152"/>
      <c r="I341" s="158"/>
      <c r="J341" s="174">
        <f>'Discharge Information'!F341</f>
        <v>0</v>
      </c>
      <c r="K341" s="99"/>
    </row>
    <row r="342" spans="1:11" ht="60" customHeight="1" x14ac:dyDescent="0.25">
      <c r="A342" s="1">
        <f t="shared" si="6"/>
        <v>330</v>
      </c>
      <c r="B342" s="132">
        <f>'Initial Client Information'!B342</f>
        <v>0</v>
      </c>
      <c r="C342" s="133">
        <f>'Initial Client Information'!C342</f>
        <v>0</v>
      </c>
      <c r="D342" s="134">
        <f>'Initial Client Information'!D342</f>
        <v>0</v>
      </c>
      <c r="E342" s="155">
        <f>'Initial Client Information'!E342</f>
        <v>0</v>
      </c>
      <c r="F342" s="156"/>
      <c r="G342" s="152"/>
      <c r="H342" s="152"/>
      <c r="I342" s="158"/>
      <c r="J342" s="174">
        <f>'Discharge Information'!F342</f>
        <v>0</v>
      </c>
      <c r="K342" s="99"/>
    </row>
    <row r="343" spans="1:11" ht="60" customHeight="1" x14ac:dyDescent="0.25">
      <c r="A343" s="1">
        <f t="shared" si="6"/>
        <v>331</v>
      </c>
      <c r="B343" s="132">
        <f>'Initial Client Information'!B343</f>
        <v>0</v>
      </c>
      <c r="C343" s="133">
        <f>'Initial Client Information'!C343</f>
        <v>0</v>
      </c>
      <c r="D343" s="134">
        <f>'Initial Client Information'!D343</f>
        <v>0</v>
      </c>
      <c r="E343" s="155">
        <f>'Initial Client Information'!E343</f>
        <v>0</v>
      </c>
      <c r="F343" s="156"/>
      <c r="G343" s="152"/>
      <c r="H343" s="152"/>
      <c r="I343" s="158"/>
      <c r="J343" s="174">
        <f>'Discharge Information'!F343</f>
        <v>0</v>
      </c>
      <c r="K343" s="99"/>
    </row>
    <row r="344" spans="1:11" ht="60" customHeight="1" x14ac:dyDescent="0.25">
      <c r="A344" s="1">
        <f t="shared" si="6"/>
        <v>332</v>
      </c>
      <c r="B344" s="132">
        <f>'Initial Client Information'!B344</f>
        <v>0</v>
      </c>
      <c r="C344" s="133">
        <f>'Initial Client Information'!C344</f>
        <v>0</v>
      </c>
      <c r="D344" s="134">
        <f>'Initial Client Information'!D344</f>
        <v>0</v>
      </c>
      <c r="E344" s="155">
        <f>'Initial Client Information'!E344</f>
        <v>0</v>
      </c>
      <c r="F344" s="156"/>
      <c r="G344" s="152"/>
      <c r="H344" s="152"/>
      <c r="I344" s="158"/>
      <c r="J344" s="174">
        <f>'Discharge Information'!F344</f>
        <v>0</v>
      </c>
      <c r="K344" s="99"/>
    </row>
    <row r="345" spans="1:11" ht="60" customHeight="1" x14ac:dyDescent="0.25">
      <c r="A345" s="1">
        <f t="shared" si="6"/>
        <v>333</v>
      </c>
      <c r="B345" s="132">
        <f>'Initial Client Information'!B345</f>
        <v>0</v>
      </c>
      <c r="C345" s="133">
        <f>'Initial Client Information'!C345</f>
        <v>0</v>
      </c>
      <c r="D345" s="134">
        <f>'Initial Client Information'!D345</f>
        <v>0</v>
      </c>
      <c r="E345" s="155">
        <f>'Initial Client Information'!E345</f>
        <v>0</v>
      </c>
      <c r="F345" s="156"/>
      <c r="G345" s="152"/>
      <c r="H345" s="152"/>
      <c r="I345" s="158"/>
      <c r="J345" s="174">
        <f>'Discharge Information'!F345</f>
        <v>0</v>
      </c>
      <c r="K345" s="99"/>
    </row>
    <row r="346" spans="1:11" ht="60" customHeight="1" x14ac:dyDescent="0.25">
      <c r="A346" s="1">
        <f t="shared" si="6"/>
        <v>334</v>
      </c>
      <c r="B346" s="132">
        <f>'Initial Client Information'!B346</f>
        <v>0</v>
      </c>
      <c r="C346" s="133">
        <f>'Initial Client Information'!C346</f>
        <v>0</v>
      </c>
      <c r="D346" s="134">
        <f>'Initial Client Information'!D346</f>
        <v>0</v>
      </c>
      <c r="E346" s="155">
        <f>'Initial Client Information'!E346</f>
        <v>0</v>
      </c>
      <c r="F346" s="156"/>
      <c r="G346" s="152"/>
      <c r="H346" s="152"/>
      <c r="I346" s="158"/>
      <c r="J346" s="174">
        <f>'Discharge Information'!F346</f>
        <v>0</v>
      </c>
      <c r="K346" s="99"/>
    </row>
    <row r="347" spans="1:11" ht="60" customHeight="1" x14ac:dyDescent="0.25">
      <c r="A347" s="1">
        <f t="shared" si="6"/>
        <v>335</v>
      </c>
      <c r="B347" s="132">
        <f>'Initial Client Information'!B347</f>
        <v>0</v>
      </c>
      <c r="C347" s="133">
        <f>'Initial Client Information'!C347</f>
        <v>0</v>
      </c>
      <c r="D347" s="134">
        <f>'Initial Client Information'!D347</f>
        <v>0</v>
      </c>
      <c r="E347" s="155">
        <f>'Initial Client Information'!E347</f>
        <v>0</v>
      </c>
      <c r="F347" s="156"/>
      <c r="G347" s="152"/>
      <c r="H347" s="152"/>
      <c r="I347" s="158"/>
      <c r="J347" s="174">
        <f>'Discharge Information'!F347</f>
        <v>0</v>
      </c>
      <c r="K347" s="99"/>
    </row>
    <row r="348" spans="1:11" ht="60" customHeight="1" x14ac:dyDescent="0.25">
      <c r="A348" s="1">
        <f t="shared" si="6"/>
        <v>336</v>
      </c>
      <c r="B348" s="132">
        <f>'Initial Client Information'!B348</f>
        <v>0</v>
      </c>
      <c r="C348" s="133">
        <f>'Initial Client Information'!C348</f>
        <v>0</v>
      </c>
      <c r="D348" s="134">
        <f>'Initial Client Information'!D348</f>
        <v>0</v>
      </c>
      <c r="E348" s="155">
        <f>'Initial Client Information'!E348</f>
        <v>0</v>
      </c>
      <c r="F348" s="156"/>
      <c r="G348" s="152"/>
      <c r="H348" s="152"/>
      <c r="I348" s="158"/>
      <c r="J348" s="174">
        <f>'Discharge Information'!F348</f>
        <v>0</v>
      </c>
      <c r="K348" s="99"/>
    </row>
    <row r="349" spans="1:11" ht="60" customHeight="1" x14ac:dyDescent="0.25">
      <c r="A349" s="1">
        <f t="shared" si="6"/>
        <v>337</v>
      </c>
      <c r="B349" s="132">
        <f>'Initial Client Information'!B349</f>
        <v>0</v>
      </c>
      <c r="C349" s="133">
        <f>'Initial Client Information'!C349</f>
        <v>0</v>
      </c>
      <c r="D349" s="134">
        <f>'Initial Client Information'!D349</f>
        <v>0</v>
      </c>
      <c r="E349" s="155">
        <f>'Initial Client Information'!E349</f>
        <v>0</v>
      </c>
      <c r="F349" s="156"/>
      <c r="G349" s="152"/>
      <c r="H349" s="152"/>
      <c r="I349" s="158"/>
      <c r="J349" s="174">
        <f>'Discharge Information'!F349</f>
        <v>0</v>
      </c>
      <c r="K349" s="99"/>
    </row>
    <row r="350" spans="1:11" ht="60" customHeight="1" x14ac:dyDescent="0.25">
      <c r="A350" s="1">
        <f t="shared" si="6"/>
        <v>338</v>
      </c>
      <c r="B350" s="132">
        <f>'Initial Client Information'!B350</f>
        <v>0</v>
      </c>
      <c r="C350" s="133">
        <f>'Initial Client Information'!C350</f>
        <v>0</v>
      </c>
      <c r="D350" s="134">
        <f>'Initial Client Information'!D350</f>
        <v>0</v>
      </c>
      <c r="E350" s="155">
        <f>'Initial Client Information'!E350</f>
        <v>0</v>
      </c>
      <c r="F350" s="156"/>
      <c r="G350" s="152"/>
      <c r="H350" s="152"/>
      <c r="I350" s="158"/>
      <c r="J350" s="174">
        <f>'Discharge Information'!F350</f>
        <v>0</v>
      </c>
      <c r="K350" s="99"/>
    </row>
    <row r="351" spans="1:11" ht="60" customHeight="1" x14ac:dyDescent="0.25">
      <c r="A351" s="1">
        <f t="shared" si="6"/>
        <v>339</v>
      </c>
      <c r="B351" s="132">
        <f>'Initial Client Information'!B351</f>
        <v>0</v>
      </c>
      <c r="C351" s="133">
        <f>'Initial Client Information'!C351</f>
        <v>0</v>
      </c>
      <c r="D351" s="134">
        <f>'Initial Client Information'!D351</f>
        <v>0</v>
      </c>
      <c r="E351" s="155">
        <f>'Initial Client Information'!E351</f>
        <v>0</v>
      </c>
      <c r="F351" s="156"/>
      <c r="G351" s="152"/>
      <c r="H351" s="152"/>
      <c r="I351" s="158"/>
      <c r="J351" s="174">
        <f>'Discharge Information'!F351</f>
        <v>0</v>
      </c>
      <c r="K351" s="99"/>
    </row>
    <row r="352" spans="1:11" ht="60" customHeight="1" x14ac:dyDescent="0.25">
      <c r="A352" s="1">
        <f t="shared" si="6"/>
        <v>340</v>
      </c>
      <c r="B352" s="132">
        <f>'Initial Client Information'!B352</f>
        <v>0</v>
      </c>
      <c r="C352" s="133">
        <f>'Initial Client Information'!C352</f>
        <v>0</v>
      </c>
      <c r="D352" s="134">
        <f>'Initial Client Information'!D352</f>
        <v>0</v>
      </c>
      <c r="E352" s="155">
        <f>'Initial Client Information'!E352</f>
        <v>0</v>
      </c>
      <c r="F352" s="156"/>
      <c r="G352" s="152"/>
      <c r="H352" s="152"/>
      <c r="I352" s="158"/>
      <c r="J352" s="174">
        <f>'Discharge Information'!F352</f>
        <v>0</v>
      </c>
      <c r="K352" s="99"/>
    </row>
    <row r="353" spans="1:11" ht="60" customHeight="1" x14ac:dyDescent="0.25">
      <c r="A353" s="1">
        <f t="shared" si="6"/>
        <v>341</v>
      </c>
      <c r="B353" s="132">
        <f>'Initial Client Information'!B353</f>
        <v>0</v>
      </c>
      <c r="C353" s="133">
        <f>'Initial Client Information'!C353</f>
        <v>0</v>
      </c>
      <c r="D353" s="134">
        <f>'Initial Client Information'!D353</f>
        <v>0</v>
      </c>
      <c r="E353" s="155">
        <f>'Initial Client Information'!E353</f>
        <v>0</v>
      </c>
      <c r="F353" s="156"/>
      <c r="G353" s="152"/>
      <c r="H353" s="152"/>
      <c r="I353" s="158"/>
      <c r="J353" s="174">
        <f>'Discharge Information'!F353</f>
        <v>0</v>
      </c>
      <c r="K353" s="99"/>
    </row>
    <row r="354" spans="1:11" ht="60" customHeight="1" x14ac:dyDescent="0.25">
      <c r="A354" s="1">
        <f t="shared" si="6"/>
        <v>342</v>
      </c>
      <c r="B354" s="132">
        <f>'Initial Client Information'!B354</f>
        <v>0</v>
      </c>
      <c r="C354" s="133">
        <f>'Initial Client Information'!C354</f>
        <v>0</v>
      </c>
      <c r="D354" s="134">
        <f>'Initial Client Information'!D354</f>
        <v>0</v>
      </c>
      <c r="E354" s="155">
        <f>'Initial Client Information'!E354</f>
        <v>0</v>
      </c>
      <c r="F354" s="156"/>
      <c r="G354" s="152"/>
      <c r="H354" s="152"/>
      <c r="I354" s="158"/>
      <c r="J354" s="174">
        <f>'Discharge Information'!F354</f>
        <v>0</v>
      </c>
      <c r="K354" s="99"/>
    </row>
    <row r="355" spans="1:11" ht="60" customHeight="1" x14ac:dyDescent="0.25">
      <c r="A355" s="1">
        <f t="shared" si="6"/>
        <v>343</v>
      </c>
      <c r="B355" s="132">
        <f>'Initial Client Information'!B355</f>
        <v>0</v>
      </c>
      <c r="C355" s="133">
        <f>'Initial Client Information'!C355</f>
        <v>0</v>
      </c>
      <c r="D355" s="134">
        <f>'Initial Client Information'!D355</f>
        <v>0</v>
      </c>
      <c r="E355" s="155">
        <f>'Initial Client Information'!E355</f>
        <v>0</v>
      </c>
      <c r="F355" s="156"/>
      <c r="G355" s="152"/>
      <c r="H355" s="152"/>
      <c r="I355" s="158"/>
      <c r="J355" s="174">
        <f>'Discharge Information'!F355</f>
        <v>0</v>
      </c>
      <c r="K355" s="99"/>
    </row>
    <row r="356" spans="1:11" ht="60" customHeight="1" x14ac:dyDescent="0.25">
      <c r="A356" s="1">
        <f t="shared" si="6"/>
        <v>344</v>
      </c>
      <c r="B356" s="132">
        <f>'Initial Client Information'!B356</f>
        <v>0</v>
      </c>
      <c r="C356" s="133">
        <f>'Initial Client Information'!C356</f>
        <v>0</v>
      </c>
      <c r="D356" s="134">
        <f>'Initial Client Information'!D356</f>
        <v>0</v>
      </c>
      <c r="E356" s="155">
        <f>'Initial Client Information'!E356</f>
        <v>0</v>
      </c>
      <c r="F356" s="156"/>
      <c r="G356" s="152"/>
      <c r="H356" s="152"/>
      <c r="I356" s="158"/>
      <c r="J356" s="174">
        <f>'Discharge Information'!F356</f>
        <v>0</v>
      </c>
      <c r="K356" s="99"/>
    </row>
    <row r="357" spans="1:11" ht="60" customHeight="1" x14ac:dyDescent="0.25">
      <c r="A357" s="1">
        <f t="shared" si="6"/>
        <v>345</v>
      </c>
      <c r="B357" s="132">
        <f>'Initial Client Information'!B357</f>
        <v>0</v>
      </c>
      <c r="C357" s="133">
        <f>'Initial Client Information'!C357</f>
        <v>0</v>
      </c>
      <c r="D357" s="134">
        <f>'Initial Client Information'!D357</f>
        <v>0</v>
      </c>
      <c r="E357" s="155">
        <f>'Initial Client Information'!E357</f>
        <v>0</v>
      </c>
      <c r="F357" s="156"/>
      <c r="G357" s="152"/>
      <c r="H357" s="152"/>
      <c r="I357" s="158"/>
      <c r="J357" s="174">
        <f>'Discharge Information'!F357</f>
        <v>0</v>
      </c>
      <c r="K357" s="99"/>
    </row>
    <row r="358" spans="1:11" ht="60" customHeight="1" x14ac:dyDescent="0.25">
      <c r="A358" s="1">
        <f t="shared" si="6"/>
        <v>346</v>
      </c>
      <c r="B358" s="132">
        <f>'Initial Client Information'!B358</f>
        <v>0</v>
      </c>
      <c r="C358" s="133">
        <f>'Initial Client Information'!C358</f>
        <v>0</v>
      </c>
      <c r="D358" s="134">
        <f>'Initial Client Information'!D358</f>
        <v>0</v>
      </c>
      <c r="E358" s="155">
        <f>'Initial Client Information'!E358</f>
        <v>0</v>
      </c>
      <c r="F358" s="156"/>
      <c r="G358" s="152"/>
      <c r="H358" s="152"/>
      <c r="I358" s="158"/>
      <c r="J358" s="174">
        <f>'Discharge Information'!F358</f>
        <v>0</v>
      </c>
      <c r="K358" s="99"/>
    </row>
    <row r="359" spans="1:11" ht="60" customHeight="1" x14ac:dyDescent="0.25">
      <c r="A359" s="1">
        <f t="shared" si="6"/>
        <v>347</v>
      </c>
      <c r="B359" s="132">
        <f>'Initial Client Information'!B359</f>
        <v>0</v>
      </c>
      <c r="C359" s="133">
        <f>'Initial Client Information'!C359</f>
        <v>0</v>
      </c>
      <c r="D359" s="134">
        <f>'Initial Client Information'!D359</f>
        <v>0</v>
      </c>
      <c r="E359" s="155">
        <f>'Initial Client Information'!E359</f>
        <v>0</v>
      </c>
      <c r="F359" s="156"/>
      <c r="G359" s="152"/>
      <c r="H359" s="152"/>
      <c r="I359" s="158"/>
      <c r="J359" s="174">
        <f>'Discharge Information'!F359</f>
        <v>0</v>
      </c>
      <c r="K359" s="99"/>
    </row>
    <row r="360" spans="1:11" ht="60" customHeight="1" x14ac:dyDescent="0.25">
      <c r="A360" s="1">
        <f t="shared" si="6"/>
        <v>348</v>
      </c>
      <c r="B360" s="132">
        <f>'Initial Client Information'!B360</f>
        <v>0</v>
      </c>
      <c r="C360" s="133">
        <f>'Initial Client Information'!C360</f>
        <v>0</v>
      </c>
      <c r="D360" s="134">
        <f>'Initial Client Information'!D360</f>
        <v>0</v>
      </c>
      <c r="E360" s="155">
        <f>'Initial Client Information'!E360</f>
        <v>0</v>
      </c>
      <c r="F360" s="156"/>
      <c r="G360" s="152"/>
      <c r="H360" s="152"/>
      <c r="I360" s="158"/>
      <c r="J360" s="174">
        <f>'Discharge Information'!F360</f>
        <v>0</v>
      </c>
      <c r="K360" s="99"/>
    </row>
    <row r="361" spans="1:11" ht="60" customHeight="1" x14ac:dyDescent="0.25">
      <c r="A361" s="1">
        <f t="shared" si="6"/>
        <v>349</v>
      </c>
      <c r="B361" s="132">
        <f>'Initial Client Information'!B361</f>
        <v>0</v>
      </c>
      <c r="C361" s="133">
        <f>'Initial Client Information'!C361</f>
        <v>0</v>
      </c>
      <c r="D361" s="134">
        <f>'Initial Client Information'!D361</f>
        <v>0</v>
      </c>
      <c r="E361" s="155">
        <f>'Initial Client Information'!E361</f>
        <v>0</v>
      </c>
      <c r="F361" s="156"/>
      <c r="G361" s="152"/>
      <c r="H361" s="152"/>
      <c r="I361" s="158"/>
      <c r="J361" s="174">
        <f>'Discharge Information'!F361</f>
        <v>0</v>
      </c>
      <c r="K361" s="99"/>
    </row>
    <row r="362" spans="1:11" ht="60" customHeight="1" x14ac:dyDescent="0.25">
      <c r="A362" s="1">
        <f t="shared" si="6"/>
        <v>350</v>
      </c>
      <c r="B362" s="132">
        <f>'Initial Client Information'!B362</f>
        <v>0</v>
      </c>
      <c r="C362" s="133">
        <f>'Initial Client Information'!C362</f>
        <v>0</v>
      </c>
      <c r="D362" s="134">
        <f>'Initial Client Information'!D362</f>
        <v>0</v>
      </c>
      <c r="E362" s="155">
        <f>'Initial Client Information'!E362</f>
        <v>0</v>
      </c>
      <c r="F362" s="156"/>
      <c r="G362" s="152"/>
      <c r="H362" s="152"/>
      <c r="I362" s="158"/>
      <c r="J362" s="174">
        <f>'Discharge Information'!F362</f>
        <v>0</v>
      </c>
      <c r="K362" s="99"/>
    </row>
    <row r="363" spans="1:11" ht="60" customHeight="1" x14ac:dyDescent="0.25">
      <c r="A363" s="1">
        <f t="shared" si="6"/>
        <v>351</v>
      </c>
      <c r="B363" s="132">
        <f>'Initial Client Information'!B363</f>
        <v>0</v>
      </c>
      <c r="C363" s="133">
        <f>'Initial Client Information'!C363</f>
        <v>0</v>
      </c>
      <c r="D363" s="134">
        <f>'Initial Client Information'!D363</f>
        <v>0</v>
      </c>
      <c r="E363" s="155">
        <f>'Initial Client Information'!E363</f>
        <v>0</v>
      </c>
      <c r="F363" s="156"/>
      <c r="G363" s="152"/>
      <c r="H363" s="152"/>
      <c r="I363" s="158"/>
      <c r="J363" s="174">
        <f>'Discharge Information'!F363</f>
        <v>0</v>
      </c>
      <c r="K363" s="99"/>
    </row>
    <row r="364" spans="1:11" ht="60" customHeight="1" x14ac:dyDescent="0.25">
      <c r="A364" s="1">
        <f t="shared" si="6"/>
        <v>352</v>
      </c>
      <c r="B364" s="132">
        <f>'Initial Client Information'!B364</f>
        <v>0</v>
      </c>
      <c r="C364" s="133">
        <f>'Initial Client Information'!C364</f>
        <v>0</v>
      </c>
      <c r="D364" s="134">
        <f>'Initial Client Information'!D364</f>
        <v>0</v>
      </c>
      <c r="E364" s="155">
        <f>'Initial Client Information'!E364</f>
        <v>0</v>
      </c>
      <c r="F364" s="156"/>
      <c r="G364" s="152"/>
      <c r="H364" s="152"/>
      <c r="I364" s="158"/>
      <c r="J364" s="174">
        <f>'Discharge Information'!F364</f>
        <v>0</v>
      </c>
      <c r="K364" s="99"/>
    </row>
    <row r="365" spans="1:11" ht="60" customHeight="1" x14ac:dyDescent="0.25">
      <c r="A365" s="1">
        <f t="shared" si="6"/>
        <v>353</v>
      </c>
      <c r="B365" s="132">
        <f>'Initial Client Information'!B365</f>
        <v>0</v>
      </c>
      <c r="C365" s="133">
        <f>'Initial Client Information'!C365</f>
        <v>0</v>
      </c>
      <c r="D365" s="134">
        <f>'Initial Client Information'!D365</f>
        <v>0</v>
      </c>
      <c r="E365" s="155">
        <f>'Initial Client Information'!E365</f>
        <v>0</v>
      </c>
      <c r="F365" s="156"/>
      <c r="G365" s="152"/>
      <c r="H365" s="152"/>
      <c r="I365" s="158"/>
      <c r="J365" s="174">
        <f>'Discharge Information'!F365</f>
        <v>0</v>
      </c>
      <c r="K365" s="99"/>
    </row>
    <row r="366" spans="1:11" ht="60" customHeight="1" x14ac:dyDescent="0.25">
      <c r="A366" s="1">
        <f t="shared" si="6"/>
        <v>354</v>
      </c>
      <c r="B366" s="132">
        <f>'Initial Client Information'!B366</f>
        <v>0</v>
      </c>
      <c r="C366" s="133">
        <f>'Initial Client Information'!C366</f>
        <v>0</v>
      </c>
      <c r="D366" s="134">
        <f>'Initial Client Information'!D366</f>
        <v>0</v>
      </c>
      <c r="E366" s="155">
        <f>'Initial Client Information'!E366</f>
        <v>0</v>
      </c>
      <c r="F366" s="156"/>
      <c r="G366" s="152"/>
      <c r="H366" s="152"/>
      <c r="I366" s="158"/>
      <c r="J366" s="174">
        <f>'Discharge Information'!F366</f>
        <v>0</v>
      </c>
      <c r="K366" s="99"/>
    </row>
    <row r="367" spans="1:11" ht="60" customHeight="1" x14ac:dyDescent="0.25">
      <c r="A367" s="1">
        <f t="shared" si="6"/>
        <v>355</v>
      </c>
      <c r="B367" s="132">
        <f>'Initial Client Information'!B367</f>
        <v>0</v>
      </c>
      <c r="C367" s="133">
        <f>'Initial Client Information'!C367</f>
        <v>0</v>
      </c>
      <c r="D367" s="134">
        <f>'Initial Client Information'!D367</f>
        <v>0</v>
      </c>
      <c r="E367" s="155">
        <f>'Initial Client Information'!E367</f>
        <v>0</v>
      </c>
      <c r="F367" s="156"/>
      <c r="G367" s="152"/>
      <c r="H367" s="152"/>
      <c r="I367" s="158"/>
      <c r="J367" s="174">
        <f>'Discharge Information'!F367</f>
        <v>0</v>
      </c>
      <c r="K367" s="99"/>
    </row>
    <row r="368" spans="1:11" ht="60" customHeight="1" x14ac:dyDescent="0.25">
      <c r="A368" s="1">
        <f t="shared" si="6"/>
        <v>356</v>
      </c>
      <c r="B368" s="132">
        <f>'Initial Client Information'!B368</f>
        <v>0</v>
      </c>
      <c r="C368" s="133">
        <f>'Initial Client Information'!C368</f>
        <v>0</v>
      </c>
      <c r="D368" s="134">
        <f>'Initial Client Information'!D368</f>
        <v>0</v>
      </c>
      <c r="E368" s="155">
        <f>'Initial Client Information'!E368</f>
        <v>0</v>
      </c>
      <c r="F368" s="156"/>
      <c r="G368" s="152"/>
      <c r="H368" s="152"/>
      <c r="I368" s="158"/>
      <c r="J368" s="174">
        <f>'Discharge Information'!F368</f>
        <v>0</v>
      </c>
      <c r="K368" s="99"/>
    </row>
    <row r="369" spans="1:11" ht="60" customHeight="1" x14ac:dyDescent="0.25">
      <c r="A369" s="1">
        <f t="shared" si="6"/>
        <v>357</v>
      </c>
      <c r="B369" s="132">
        <f>'Initial Client Information'!B369</f>
        <v>0</v>
      </c>
      <c r="C369" s="133">
        <f>'Initial Client Information'!C369</f>
        <v>0</v>
      </c>
      <c r="D369" s="134">
        <f>'Initial Client Information'!D369</f>
        <v>0</v>
      </c>
      <c r="E369" s="155">
        <f>'Initial Client Information'!E369</f>
        <v>0</v>
      </c>
      <c r="F369" s="156"/>
      <c r="G369" s="152"/>
      <c r="H369" s="152"/>
      <c r="I369" s="158"/>
      <c r="J369" s="174">
        <f>'Discharge Information'!F369</f>
        <v>0</v>
      </c>
      <c r="K369" s="99"/>
    </row>
    <row r="370" spans="1:11" ht="60" customHeight="1" x14ac:dyDescent="0.25">
      <c r="A370" s="1">
        <f t="shared" si="6"/>
        <v>358</v>
      </c>
      <c r="B370" s="132">
        <f>'Initial Client Information'!B370</f>
        <v>0</v>
      </c>
      <c r="C370" s="133">
        <f>'Initial Client Information'!C370</f>
        <v>0</v>
      </c>
      <c r="D370" s="134">
        <f>'Initial Client Information'!D370</f>
        <v>0</v>
      </c>
      <c r="E370" s="155">
        <f>'Initial Client Information'!E370</f>
        <v>0</v>
      </c>
      <c r="F370" s="156"/>
      <c r="G370" s="152"/>
      <c r="H370" s="152"/>
      <c r="I370" s="158"/>
      <c r="J370" s="174">
        <f>'Discharge Information'!F370</f>
        <v>0</v>
      </c>
      <c r="K370" s="99"/>
    </row>
    <row r="371" spans="1:11" ht="60" customHeight="1" x14ac:dyDescent="0.25">
      <c r="A371" s="1">
        <f t="shared" si="6"/>
        <v>359</v>
      </c>
      <c r="B371" s="132">
        <f>'Initial Client Information'!B371</f>
        <v>0</v>
      </c>
      <c r="C371" s="133">
        <f>'Initial Client Information'!C371</f>
        <v>0</v>
      </c>
      <c r="D371" s="134">
        <f>'Initial Client Information'!D371</f>
        <v>0</v>
      </c>
      <c r="E371" s="155">
        <f>'Initial Client Information'!E371</f>
        <v>0</v>
      </c>
      <c r="F371" s="156"/>
      <c r="G371" s="152"/>
      <c r="H371" s="152"/>
      <c r="I371" s="158"/>
      <c r="J371" s="174">
        <f>'Discharge Information'!F371</f>
        <v>0</v>
      </c>
      <c r="K371" s="99"/>
    </row>
    <row r="372" spans="1:11" ht="60" customHeight="1" x14ac:dyDescent="0.25">
      <c r="A372" s="1">
        <f t="shared" si="6"/>
        <v>360</v>
      </c>
      <c r="B372" s="132">
        <f>'Initial Client Information'!B372</f>
        <v>0</v>
      </c>
      <c r="C372" s="133">
        <f>'Initial Client Information'!C372</f>
        <v>0</v>
      </c>
      <c r="D372" s="134">
        <f>'Initial Client Information'!D372</f>
        <v>0</v>
      </c>
      <c r="E372" s="155">
        <f>'Initial Client Information'!E372</f>
        <v>0</v>
      </c>
      <c r="F372" s="156"/>
      <c r="G372" s="152"/>
      <c r="H372" s="152"/>
      <c r="I372" s="158"/>
      <c r="J372" s="174">
        <f>'Discharge Information'!F372</f>
        <v>0</v>
      </c>
      <c r="K372" s="99"/>
    </row>
    <row r="373" spans="1:11" ht="60" customHeight="1" x14ac:dyDescent="0.25">
      <c r="A373" s="1">
        <f t="shared" si="6"/>
        <v>361</v>
      </c>
      <c r="B373" s="132">
        <f>'Initial Client Information'!B373</f>
        <v>0</v>
      </c>
      <c r="C373" s="133">
        <f>'Initial Client Information'!C373</f>
        <v>0</v>
      </c>
      <c r="D373" s="134">
        <f>'Initial Client Information'!D373</f>
        <v>0</v>
      </c>
      <c r="E373" s="155">
        <f>'Initial Client Information'!E373</f>
        <v>0</v>
      </c>
      <c r="F373" s="156"/>
      <c r="G373" s="152"/>
      <c r="H373" s="152"/>
      <c r="I373" s="158"/>
      <c r="J373" s="174">
        <f>'Discharge Information'!F373</f>
        <v>0</v>
      </c>
      <c r="K373" s="99"/>
    </row>
    <row r="374" spans="1:11" ht="60" customHeight="1" x14ac:dyDescent="0.25">
      <c r="A374" s="1">
        <f t="shared" si="6"/>
        <v>362</v>
      </c>
      <c r="B374" s="132">
        <f>'Initial Client Information'!B374</f>
        <v>0</v>
      </c>
      <c r="C374" s="133">
        <f>'Initial Client Information'!C374</f>
        <v>0</v>
      </c>
      <c r="D374" s="134">
        <f>'Initial Client Information'!D374</f>
        <v>0</v>
      </c>
      <c r="E374" s="155">
        <f>'Initial Client Information'!E374</f>
        <v>0</v>
      </c>
      <c r="F374" s="156"/>
      <c r="G374" s="152"/>
      <c r="H374" s="152"/>
      <c r="I374" s="158"/>
      <c r="J374" s="174">
        <f>'Discharge Information'!F374</f>
        <v>0</v>
      </c>
      <c r="K374" s="99"/>
    </row>
    <row r="375" spans="1:11" ht="60" customHeight="1" x14ac:dyDescent="0.25">
      <c r="A375" s="1">
        <f t="shared" si="6"/>
        <v>363</v>
      </c>
      <c r="B375" s="132">
        <f>'Initial Client Information'!B375</f>
        <v>0</v>
      </c>
      <c r="C375" s="133">
        <f>'Initial Client Information'!C375</f>
        <v>0</v>
      </c>
      <c r="D375" s="134">
        <f>'Initial Client Information'!D375</f>
        <v>0</v>
      </c>
      <c r="E375" s="155">
        <f>'Initial Client Information'!E375</f>
        <v>0</v>
      </c>
      <c r="F375" s="156"/>
      <c r="G375" s="152"/>
      <c r="H375" s="152"/>
      <c r="I375" s="158"/>
      <c r="J375" s="174">
        <f>'Discharge Information'!F375</f>
        <v>0</v>
      </c>
      <c r="K375" s="99"/>
    </row>
    <row r="376" spans="1:11" ht="60" customHeight="1" x14ac:dyDescent="0.25">
      <c r="A376" s="1">
        <f t="shared" si="6"/>
        <v>364</v>
      </c>
      <c r="B376" s="132">
        <f>'Initial Client Information'!B376</f>
        <v>0</v>
      </c>
      <c r="C376" s="133">
        <f>'Initial Client Information'!C376</f>
        <v>0</v>
      </c>
      <c r="D376" s="134">
        <f>'Initial Client Information'!D376</f>
        <v>0</v>
      </c>
      <c r="E376" s="155">
        <f>'Initial Client Information'!E376</f>
        <v>0</v>
      </c>
      <c r="F376" s="156"/>
      <c r="G376" s="152"/>
      <c r="H376" s="152"/>
      <c r="I376" s="158"/>
      <c r="J376" s="174">
        <f>'Discharge Information'!F376</f>
        <v>0</v>
      </c>
      <c r="K376" s="99"/>
    </row>
    <row r="377" spans="1:11" ht="60" customHeight="1" x14ac:dyDescent="0.25">
      <c r="A377" s="1">
        <f t="shared" si="6"/>
        <v>365</v>
      </c>
      <c r="B377" s="132">
        <f>'Initial Client Information'!B377</f>
        <v>0</v>
      </c>
      <c r="C377" s="133">
        <f>'Initial Client Information'!C377</f>
        <v>0</v>
      </c>
      <c r="D377" s="134">
        <f>'Initial Client Information'!D377</f>
        <v>0</v>
      </c>
      <c r="E377" s="155">
        <f>'Initial Client Information'!E377</f>
        <v>0</v>
      </c>
      <c r="F377" s="156"/>
      <c r="G377" s="152"/>
      <c r="H377" s="152"/>
      <c r="I377" s="158"/>
      <c r="J377" s="174">
        <f>'Discharge Information'!F377</f>
        <v>0</v>
      </c>
      <c r="K377" s="99"/>
    </row>
    <row r="378" spans="1:11" ht="60" customHeight="1" x14ac:dyDescent="0.25">
      <c r="A378" s="1">
        <f t="shared" si="6"/>
        <v>366</v>
      </c>
      <c r="B378" s="132">
        <f>'Initial Client Information'!B378</f>
        <v>0</v>
      </c>
      <c r="C378" s="133">
        <f>'Initial Client Information'!C378</f>
        <v>0</v>
      </c>
      <c r="D378" s="134">
        <f>'Initial Client Information'!D378</f>
        <v>0</v>
      </c>
      <c r="E378" s="155">
        <f>'Initial Client Information'!E378</f>
        <v>0</v>
      </c>
      <c r="F378" s="156"/>
      <c r="G378" s="152"/>
      <c r="H378" s="152"/>
      <c r="I378" s="158"/>
      <c r="J378" s="174">
        <f>'Discharge Information'!F378</f>
        <v>0</v>
      </c>
      <c r="K378" s="99"/>
    </row>
    <row r="379" spans="1:11" ht="60" customHeight="1" x14ac:dyDescent="0.25">
      <c r="A379" s="1">
        <f t="shared" si="6"/>
        <v>367</v>
      </c>
      <c r="B379" s="132">
        <f>'Initial Client Information'!B379</f>
        <v>0</v>
      </c>
      <c r="C379" s="133">
        <f>'Initial Client Information'!C379</f>
        <v>0</v>
      </c>
      <c r="D379" s="134">
        <f>'Initial Client Information'!D379</f>
        <v>0</v>
      </c>
      <c r="E379" s="155">
        <f>'Initial Client Information'!E379</f>
        <v>0</v>
      </c>
      <c r="F379" s="156"/>
      <c r="G379" s="152"/>
      <c r="H379" s="152"/>
      <c r="I379" s="158"/>
      <c r="J379" s="174">
        <f>'Discharge Information'!F379</f>
        <v>0</v>
      </c>
      <c r="K379" s="99"/>
    </row>
    <row r="380" spans="1:11" ht="60" customHeight="1" x14ac:dyDescent="0.25">
      <c r="A380" s="1">
        <f t="shared" si="6"/>
        <v>368</v>
      </c>
      <c r="B380" s="132">
        <f>'Initial Client Information'!B380</f>
        <v>0</v>
      </c>
      <c r="C380" s="133">
        <f>'Initial Client Information'!C380</f>
        <v>0</v>
      </c>
      <c r="D380" s="134">
        <f>'Initial Client Information'!D380</f>
        <v>0</v>
      </c>
      <c r="E380" s="155">
        <f>'Initial Client Information'!E380</f>
        <v>0</v>
      </c>
      <c r="F380" s="156"/>
      <c r="G380" s="152"/>
      <c r="H380" s="152"/>
      <c r="I380" s="158"/>
      <c r="J380" s="174">
        <f>'Discharge Information'!F380</f>
        <v>0</v>
      </c>
      <c r="K380" s="99"/>
    </row>
    <row r="381" spans="1:11" ht="60" customHeight="1" x14ac:dyDescent="0.25">
      <c r="A381" s="1">
        <f t="shared" si="6"/>
        <v>369</v>
      </c>
      <c r="B381" s="132">
        <f>'Initial Client Information'!B381</f>
        <v>0</v>
      </c>
      <c r="C381" s="133">
        <f>'Initial Client Information'!C381</f>
        <v>0</v>
      </c>
      <c r="D381" s="134">
        <f>'Initial Client Information'!D381</f>
        <v>0</v>
      </c>
      <c r="E381" s="155">
        <f>'Initial Client Information'!E381</f>
        <v>0</v>
      </c>
      <c r="F381" s="156"/>
      <c r="G381" s="152"/>
      <c r="H381" s="152"/>
      <c r="I381" s="158"/>
      <c r="J381" s="174">
        <f>'Discharge Information'!F381</f>
        <v>0</v>
      </c>
      <c r="K381" s="99"/>
    </row>
    <row r="382" spans="1:11" ht="60" customHeight="1" x14ac:dyDescent="0.25">
      <c r="A382" s="1">
        <f t="shared" si="6"/>
        <v>370</v>
      </c>
      <c r="B382" s="132">
        <f>'Initial Client Information'!B382</f>
        <v>0</v>
      </c>
      <c r="C382" s="133">
        <f>'Initial Client Information'!C382</f>
        <v>0</v>
      </c>
      <c r="D382" s="134">
        <f>'Initial Client Information'!D382</f>
        <v>0</v>
      </c>
      <c r="E382" s="155">
        <f>'Initial Client Information'!E382</f>
        <v>0</v>
      </c>
      <c r="F382" s="156"/>
      <c r="G382" s="152"/>
      <c r="H382" s="152"/>
      <c r="I382" s="158"/>
      <c r="J382" s="174">
        <f>'Discharge Information'!F382</f>
        <v>0</v>
      </c>
      <c r="K382" s="99"/>
    </row>
    <row r="383" spans="1:11" ht="60" customHeight="1" x14ac:dyDescent="0.25">
      <c r="A383" s="1">
        <f t="shared" si="6"/>
        <v>371</v>
      </c>
      <c r="B383" s="132">
        <f>'Initial Client Information'!B383</f>
        <v>0</v>
      </c>
      <c r="C383" s="133">
        <f>'Initial Client Information'!C383</f>
        <v>0</v>
      </c>
      <c r="D383" s="134">
        <f>'Initial Client Information'!D383</f>
        <v>0</v>
      </c>
      <c r="E383" s="155">
        <f>'Initial Client Information'!E383</f>
        <v>0</v>
      </c>
      <c r="F383" s="156"/>
      <c r="G383" s="152"/>
      <c r="H383" s="152"/>
      <c r="I383" s="158"/>
      <c r="J383" s="174">
        <f>'Discharge Information'!F383</f>
        <v>0</v>
      </c>
      <c r="K383" s="99"/>
    </row>
    <row r="384" spans="1:11" ht="60" customHeight="1" x14ac:dyDescent="0.25">
      <c r="A384" s="1">
        <f t="shared" si="6"/>
        <v>372</v>
      </c>
      <c r="B384" s="132">
        <f>'Initial Client Information'!B384</f>
        <v>0</v>
      </c>
      <c r="C384" s="133">
        <f>'Initial Client Information'!C384</f>
        <v>0</v>
      </c>
      <c r="D384" s="134">
        <f>'Initial Client Information'!D384</f>
        <v>0</v>
      </c>
      <c r="E384" s="155">
        <f>'Initial Client Information'!E384</f>
        <v>0</v>
      </c>
      <c r="F384" s="156"/>
      <c r="G384" s="152"/>
      <c r="H384" s="152"/>
      <c r="I384" s="158"/>
      <c r="J384" s="174">
        <f>'Discharge Information'!F384</f>
        <v>0</v>
      </c>
      <c r="K384" s="99"/>
    </row>
    <row r="385" spans="1:11" ht="60" customHeight="1" x14ac:dyDescent="0.25">
      <c r="A385" s="1">
        <f t="shared" si="6"/>
        <v>373</v>
      </c>
      <c r="B385" s="132">
        <f>'Initial Client Information'!B385</f>
        <v>0</v>
      </c>
      <c r="C385" s="133">
        <f>'Initial Client Information'!C385</f>
        <v>0</v>
      </c>
      <c r="D385" s="134">
        <f>'Initial Client Information'!D385</f>
        <v>0</v>
      </c>
      <c r="E385" s="155">
        <f>'Initial Client Information'!E385</f>
        <v>0</v>
      </c>
      <c r="F385" s="156"/>
      <c r="G385" s="152"/>
      <c r="H385" s="152"/>
      <c r="I385" s="158"/>
      <c r="J385" s="174">
        <f>'Discharge Information'!F385</f>
        <v>0</v>
      </c>
      <c r="K385" s="99"/>
    </row>
    <row r="386" spans="1:11" ht="60" customHeight="1" x14ac:dyDescent="0.25">
      <c r="A386" s="1">
        <f t="shared" si="6"/>
        <v>374</v>
      </c>
      <c r="B386" s="132">
        <f>'Initial Client Information'!B386</f>
        <v>0</v>
      </c>
      <c r="C386" s="133">
        <f>'Initial Client Information'!C386</f>
        <v>0</v>
      </c>
      <c r="D386" s="134">
        <f>'Initial Client Information'!D386</f>
        <v>0</v>
      </c>
      <c r="E386" s="155">
        <f>'Initial Client Information'!E386</f>
        <v>0</v>
      </c>
      <c r="F386" s="156"/>
      <c r="G386" s="152"/>
      <c r="H386" s="152"/>
      <c r="I386" s="158"/>
      <c r="J386" s="174">
        <f>'Discharge Information'!F386</f>
        <v>0</v>
      </c>
      <c r="K386" s="99"/>
    </row>
    <row r="387" spans="1:11" ht="60" customHeight="1" x14ac:dyDescent="0.25">
      <c r="A387" s="1">
        <f t="shared" si="6"/>
        <v>375</v>
      </c>
      <c r="B387" s="132">
        <f>'Initial Client Information'!B387</f>
        <v>0</v>
      </c>
      <c r="C387" s="133">
        <f>'Initial Client Information'!C387</f>
        <v>0</v>
      </c>
      <c r="D387" s="134">
        <f>'Initial Client Information'!D387</f>
        <v>0</v>
      </c>
      <c r="E387" s="155">
        <f>'Initial Client Information'!E387</f>
        <v>0</v>
      </c>
      <c r="F387" s="156"/>
      <c r="G387" s="152"/>
      <c r="H387" s="152"/>
      <c r="I387" s="158"/>
      <c r="J387" s="174">
        <f>'Discharge Information'!F387</f>
        <v>0</v>
      </c>
      <c r="K387" s="99"/>
    </row>
    <row r="388" spans="1:11" ht="60" customHeight="1" x14ac:dyDescent="0.25">
      <c r="A388" s="1">
        <f t="shared" si="6"/>
        <v>376</v>
      </c>
      <c r="B388" s="132">
        <f>'Initial Client Information'!B388</f>
        <v>0</v>
      </c>
      <c r="C388" s="133">
        <f>'Initial Client Information'!C388</f>
        <v>0</v>
      </c>
      <c r="D388" s="134">
        <f>'Initial Client Information'!D388</f>
        <v>0</v>
      </c>
      <c r="E388" s="155">
        <f>'Initial Client Information'!E388</f>
        <v>0</v>
      </c>
      <c r="F388" s="156"/>
      <c r="G388" s="152"/>
      <c r="H388" s="152"/>
      <c r="I388" s="158"/>
      <c r="J388" s="174">
        <f>'Discharge Information'!F388</f>
        <v>0</v>
      </c>
      <c r="K388" s="99"/>
    </row>
    <row r="389" spans="1:11" ht="60" customHeight="1" x14ac:dyDescent="0.25">
      <c r="A389" s="1">
        <f t="shared" si="6"/>
        <v>377</v>
      </c>
      <c r="B389" s="132">
        <f>'Initial Client Information'!B389</f>
        <v>0</v>
      </c>
      <c r="C389" s="133">
        <f>'Initial Client Information'!C389</f>
        <v>0</v>
      </c>
      <c r="D389" s="134">
        <f>'Initial Client Information'!D389</f>
        <v>0</v>
      </c>
      <c r="E389" s="155">
        <f>'Initial Client Information'!E389</f>
        <v>0</v>
      </c>
      <c r="F389" s="156"/>
      <c r="G389" s="152"/>
      <c r="H389" s="152"/>
      <c r="I389" s="158"/>
      <c r="J389" s="174">
        <f>'Discharge Information'!F389</f>
        <v>0</v>
      </c>
      <c r="K389" s="99"/>
    </row>
    <row r="390" spans="1:11" ht="60" customHeight="1" x14ac:dyDescent="0.25">
      <c r="A390" s="1">
        <f t="shared" si="6"/>
        <v>378</v>
      </c>
      <c r="B390" s="132">
        <f>'Initial Client Information'!B390</f>
        <v>0</v>
      </c>
      <c r="C390" s="133">
        <f>'Initial Client Information'!C390</f>
        <v>0</v>
      </c>
      <c r="D390" s="134">
        <f>'Initial Client Information'!D390</f>
        <v>0</v>
      </c>
      <c r="E390" s="155">
        <f>'Initial Client Information'!E390</f>
        <v>0</v>
      </c>
      <c r="F390" s="156"/>
      <c r="G390" s="152"/>
      <c r="H390" s="152"/>
      <c r="I390" s="158"/>
      <c r="J390" s="174">
        <f>'Discharge Information'!F390</f>
        <v>0</v>
      </c>
      <c r="K390" s="99"/>
    </row>
    <row r="391" spans="1:11" ht="60" customHeight="1" x14ac:dyDescent="0.25">
      <c r="A391" s="1">
        <f t="shared" si="6"/>
        <v>379</v>
      </c>
      <c r="B391" s="132">
        <f>'Initial Client Information'!B391</f>
        <v>0</v>
      </c>
      <c r="C391" s="133">
        <f>'Initial Client Information'!C391</f>
        <v>0</v>
      </c>
      <c r="D391" s="134">
        <f>'Initial Client Information'!D391</f>
        <v>0</v>
      </c>
      <c r="E391" s="155">
        <f>'Initial Client Information'!E391</f>
        <v>0</v>
      </c>
      <c r="F391" s="156"/>
      <c r="G391" s="152"/>
      <c r="H391" s="152"/>
      <c r="I391" s="158"/>
      <c r="J391" s="174">
        <f>'Discharge Information'!F391</f>
        <v>0</v>
      </c>
      <c r="K391" s="99"/>
    </row>
    <row r="392" spans="1:11" ht="60" customHeight="1" x14ac:dyDescent="0.25">
      <c r="A392" s="1">
        <f t="shared" si="6"/>
        <v>380</v>
      </c>
      <c r="B392" s="132">
        <f>'Initial Client Information'!B392</f>
        <v>0</v>
      </c>
      <c r="C392" s="133">
        <f>'Initial Client Information'!C392</f>
        <v>0</v>
      </c>
      <c r="D392" s="134">
        <f>'Initial Client Information'!D392</f>
        <v>0</v>
      </c>
      <c r="E392" s="155">
        <f>'Initial Client Information'!E392</f>
        <v>0</v>
      </c>
      <c r="F392" s="156"/>
      <c r="G392" s="152"/>
      <c r="H392" s="152"/>
      <c r="I392" s="158"/>
      <c r="J392" s="174">
        <f>'Discharge Information'!F392</f>
        <v>0</v>
      </c>
      <c r="K392" s="99"/>
    </row>
    <row r="393" spans="1:11" ht="60" customHeight="1" x14ac:dyDescent="0.25">
      <c r="A393" s="1">
        <f t="shared" si="6"/>
        <v>381</v>
      </c>
      <c r="B393" s="132">
        <f>'Initial Client Information'!B393</f>
        <v>0</v>
      </c>
      <c r="C393" s="133">
        <f>'Initial Client Information'!C393</f>
        <v>0</v>
      </c>
      <c r="D393" s="134">
        <f>'Initial Client Information'!D393</f>
        <v>0</v>
      </c>
      <c r="E393" s="155">
        <f>'Initial Client Information'!E393</f>
        <v>0</v>
      </c>
      <c r="F393" s="156"/>
      <c r="G393" s="152"/>
      <c r="H393" s="152"/>
      <c r="I393" s="158"/>
      <c r="J393" s="174">
        <f>'Discharge Information'!F393</f>
        <v>0</v>
      </c>
      <c r="K393" s="99"/>
    </row>
    <row r="394" spans="1:11" ht="60" customHeight="1" x14ac:dyDescent="0.25">
      <c r="A394" s="1">
        <f t="shared" si="6"/>
        <v>382</v>
      </c>
      <c r="B394" s="132">
        <f>'Initial Client Information'!B394</f>
        <v>0</v>
      </c>
      <c r="C394" s="133">
        <f>'Initial Client Information'!C394</f>
        <v>0</v>
      </c>
      <c r="D394" s="134">
        <f>'Initial Client Information'!D394</f>
        <v>0</v>
      </c>
      <c r="E394" s="155">
        <f>'Initial Client Information'!E394</f>
        <v>0</v>
      </c>
      <c r="F394" s="156"/>
      <c r="G394" s="152"/>
      <c r="H394" s="152"/>
      <c r="I394" s="158"/>
      <c r="J394" s="174">
        <f>'Discharge Information'!F394</f>
        <v>0</v>
      </c>
      <c r="K394" s="99"/>
    </row>
    <row r="395" spans="1:11" ht="60" customHeight="1" x14ac:dyDescent="0.25">
      <c r="A395" s="1">
        <f t="shared" si="6"/>
        <v>383</v>
      </c>
      <c r="B395" s="132">
        <f>'Initial Client Information'!B395</f>
        <v>0</v>
      </c>
      <c r="C395" s="133">
        <f>'Initial Client Information'!C395</f>
        <v>0</v>
      </c>
      <c r="D395" s="134">
        <f>'Initial Client Information'!D395</f>
        <v>0</v>
      </c>
      <c r="E395" s="155">
        <f>'Initial Client Information'!E395</f>
        <v>0</v>
      </c>
      <c r="F395" s="156"/>
      <c r="G395" s="152"/>
      <c r="H395" s="152"/>
      <c r="I395" s="158"/>
      <c r="J395" s="174">
        <f>'Discharge Information'!F395</f>
        <v>0</v>
      </c>
      <c r="K395" s="99"/>
    </row>
    <row r="396" spans="1:11" ht="60" customHeight="1" x14ac:dyDescent="0.25">
      <c r="A396" s="1">
        <f t="shared" si="6"/>
        <v>384</v>
      </c>
      <c r="B396" s="132">
        <f>'Initial Client Information'!B396</f>
        <v>0</v>
      </c>
      <c r="C396" s="133">
        <f>'Initial Client Information'!C396</f>
        <v>0</v>
      </c>
      <c r="D396" s="134">
        <f>'Initial Client Information'!D396</f>
        <v>0</v>
      </c>
      <c r="E396" s="155">
        <f>'Initial Client Information'!E396</f>
        <v>0</v>
      </c>
      <c r="F396" s="156"/>
      <c r="G396" s="152"/>
      <c r="H396" s="152"/>
      <c r="I396" s="158"/>
      <c r="J396" s="174">
        <f>'Discharge Information'!F396</f>
        <v>0</v>
      </c>
      <c r="K396" s="99"/>
    </row>
    <row r="397" spans="1:11" ht="60" customHeight="1" x14ac:dyDescent="0.25">
      <c r="A397" s="1">
        <f t="shared" si="6"/>
        <v>385</v>
      </c>
      <c r="B397" s="132">
        <f>'Initial Client Information'!B397</f>
        <v>0</v>
      </c>
      <c r="C397" s="133">
        <f>'Initial Client Information'!C397</f>
        <v>0</v>
      </c>
      <c r="D397" s="134">
        <f>'Initial Client Information'!D397</f>
        <v>0</v>
      </c>
      <c r="E397" s="155">
        <f>'Initial Client Information'!E397</f>
        <v>0</v>
      </c>
      <c r="F397" s="156"/>
      <c r="G397" s="152"/>
      <c r="H397" s="152"/>
      <c r="I397" s="158"/>
      <c r="J397" s="174">
        <f>'Discharge Information'!F397</f>
        <v>0</v>
      </c>
      <c r="K397" s="99"/>
    </row>
    <row r="398" spans="1:11" ht="60" customHeight="1" x14ac:dyDescent="0.25">
      <c r="A398" s="1">
        <f t="shared" ref="A398:A461" si="7">ROW(A386)</f>
        <v>386</v>
      </c>
      <c r="B398" s="132">
        <f>'Initial Client Information'!B398</f>
        <v>0</v>
      </c>
      <c r="C398" s="133">
        <f>'Initial Client Information'!C398</f>
        <v>0</v>
      </c>
      <c r="D398" s="134">
        <f>'Initial Client Information'!D398</f>
        <v>0</v>
      </c>
      <c r="E398" s="155">
        <f>'Initial Client Information'!E398</f>
        <v>0</v>
      </c>
      <c r="F398" s="156"/>
      <c r="G398" s="152"/>
      <c r="H398" s="152"/>
      <c r="I398" s="158"/>
      <c r="J398" s="174">
        <f>'Discharge Information'!F398</f>
        <v>0</v>
      </c>
      <c r="K398" s="99"/>
    </row>
    <row r="399" spans="1:11" ht="60" customHeight="1" x14ac:dyDescent="0.25">
      <c r="A399" s="1">
        <f t="shared" si="7"/>
        <v>387</v>
      </c>
      <c r="B399" s="132">
        <f>'Initial Client Information'!B399</f>
        <v>0</v>
      </c>
      <c r="C399" s="133">
        <f>'Initial Client Information'!C399</f>
        <v>0</v>
      </c>
      <c r="D399" s="134">
        <f>'Initial Client Information'!D399</f>
        <v>0</v>
      </c>
      <c r="E399" s="155">
        <f>'Initial Client Information'!E399</f>
        <v>0</v>
      </c>
      <c r="F399" s="156"/>
      <c r="G399" s="152"/>
      <c r="H399" s="152"/>
      <c r="I399" s="158"/>
      <c r="J399" s="174">
        <f>'Discharge Information'!F399</f>
        <v>0</v>
      </c>
      <c r="K399" s="99"/>
    </row>
    <row r="400" spans="1:11" ht="60" customHeight="1" x14ac:dyDescent="0.25">
      <c r="A400" s="1">
        <f t="shared" si="7"/>
        <v>388</v>
      </c>
      <c r="B400" s="132">
        <f>'Initial Client Information'!B400</f>
        <v>0</v>
      </c>
      <c r="C400" s="133">
        <f>'Initial Client Information'!C400</f>
        <v>0</v>
      </c>
      <c r="D400" s="134">
        <f>'Initial Client Information'!D400</f>
        <v>0</v>
      </c>
      <c r="E400" s="155">
        <f>'Initial Client Information'!E400</f>
        <v>0</v>
      </c>
      <c r="F400" s="156"/>
      <c r="G400" s="152"/>
      <c r="H400" s="152"/>
      <c r="I400" s="158"/>
      <c r="J400" s="174">
        <f>'Discharge Information'!F400</f>
        <v>0</v>
      </c>
      <c r="K400" s="99"/>
    </row>
    <row r="401" spans="1:11" ht="60" customHeight="1" x14ac:dyDescent="0.25">
      <c r="A401" s="1">
        <f t="shared" si="7"/>
        <v>389</v>
      </c>
      <c r="B401" s="132">
        <f>'Initial Client Information'!B401</f>
        <v>0</v>
      </c>
      <c r="C401" s="133">
        <f>'Initial Client Information'!C401</f>
        <v>0</v>
      </c>
      <c r="D401" s="134">
        <f>'Initial Client Information'!D401</f>
        <v>0</v>
      </c>
      <c r="E401" s="155">
        <f>'Initial Client Information'!E401</f>
        <v>0</v>
      </c>
      <c r="F401" s="156"/>
      <c r="G401" s="152"/>
      <c r="H401" s="152"/>
      <c r="I401" s="158"/>
      <c r="J401" s="174">
        <f>'Discharge Information'!F401</f>
        <v>0</v>
      </c>
      <c r="K401" s="99"/>
    </row>
    <row r="402" spans="1:11" ht="60" customHeight="1" x14ac:dyDescent="0.25">
      <c r="A402" s="1">
        <f t="shared" si="7"/>
        <v>390</v>
      </c>
      <c r="B402" s="132">
        <f>'Initial Client Information'!B402</f>
        <v>0</v>
      </c>
      <c r="C402" s="133">
        <f>'Initial Client Information'!C402</f>
        <v>0</v>
      </c>
      <c r="D402" s="134">
        <f>'Initial Client Information'!D402</f>
        <v>0</v>
      </c>
      <c r="E402" s="155">
        <f>'Initial Client Information'!E402</f>
        <v>0</v>
      </c>
      <c r="F402" s="156"/>
      <c r="G402" s="152"/>
      <c r="H402" s="152"/>
      <c r="I402" s="158"/>
      <c r="J402" s="174">
        <f>'Discharge Information'!F402</f>
        <v>0</v>
      </c>
      <c r="K402" s="99"/>
    </row>
    <row r="403" spans="1:11" ht="60" customHeight="1" x14ac:dyDescent="0.25">
      <c r="A403" s="1">
        <f t="shared" si="7"/>
        <v>391</v>
      </c>
      <c r="B403" s="132">
        <f>'Initial Client Information'!B403</f>
        <v>0</v>
      </c>
      <c r="C403" s="133">
        <f>'Initial Client Information'!C403</f>
        <v>0</v>
      </c>
      <c r="D403" s="134">
        <f>'Initial Client Information'!D403</f>
        <v>0</v>
      </c>
      <c r="E403" s="155">
        <f>'Initial Client Information'!E403</f>
        <v>0</v>
      </c>
      <c r="F403" s="156"/>
      <c r="G403" s="152"/>
      <c r="H403" s="152"/>
      <c r="I403" s="158"/>
      <c r="J403" s="174">
        <f>'Discharge Information'!F403</f>
        <v>0</v>
      </c>
      <c r="K403" s="99"/>
    </row>
    <row r="404" spans="1:11" ht="60" customHeight="1" x14ac:dyDescent="0.25">
      <c r="A404" s="1">
        <f t="shared" si="7"/>
        <v>392</v>
      </c>
      <c r="B404" s="132">
        <f>'Initial Client Information'!B404</f>
        <v>0</v>
      </c>
      <c r="C404" s="133">
        <f>'Initial Client Information'!C404</f>
        <v>0</v>
      </c>
      <c r="D404" s="134">
        <f>'Initial Client Information'!D404</f>
        <v>0</v>
      </c>
      <c r="E404" s="155">
        <f>'Initial Client Information'!E404</f>
        <v>0</v>
      </c>
      <c r="F404" s="156"/>
      <c r="G404" s="152"/>
      <c r="H404" s="152"/>
      <c r="I404" s="158"/>
      <c r="J404" s="174">
        <f>'Discharge Information'!F404</f>
        <v>0</v>
      </c>
      <c r="K404" s="99"/>
    </row>
    <row r="405" spans="1:11" ht="60" customHeight="1" x14ac:dyDescent="0.25">
      <c r="A405" s="1">
        <f t="shared" si="7"/>
        <v>393</v>
      </c>
      <c r="B405" s="132">
        <f>'Initial Client Information'!B405</f>
        <v>0</v>
      </c>
      <c r="C405" s="133">
        <f>'Initial Client Information'!C405</f>
        <v>0</v>
      </c>
      <c r="D405" s="134">
        <f>'Initial Client Information'!D405</f>
        <v>0</v>
      </c>
      <c r="E405" s="155">
        <f>'Initial Client Information'!E405</f>
        <v>0</v>
      </c>
      <c r="F405" s="156"/>
      <c r="G405" s="152"/>
      <c r="H405" s="152"/>
      <c r="I405" s="158"/>
      <c r="J405" s="174">
        <f>'Discharge Information'!F405</f>
        <v>0</v>
      </c>
      <c r="K405" s="99"/>
    </row>
    <row r="406" spans="1:11" ht="60" customHeight="1" x14ac:dyDescent="0.25">
      <c r="A406" s="1">
        <f t="shared" si="7"/>
        <v>394</v>
      </c>
      <c r="B406" s="132">
        <f>'Initial Client Information'!B406</f>
        <v>0</v>
      </c>
      <c r="C406" s="133">
        <f>'Initial Client Information'!C406</f>
        <v>0</v>
      </c>
      <c r="D406" s="134">
        <f>'Initial Client Information'!D406</f>
        <v>0</v>
      </c>
      <c r="E406" s="155">
        <f>'Initial Client Information'!E406</f>
        <v>0</v>
      </c>
      <c r="F406" s="156"/>
      <c r="G406" s="152"/>
      <c r="H406" s="152"/>
      <c r="I406" s="158"/>
      <c r="J406" s="174">
        <f>'Discharge Information'!F406</f>
        <v>0</v>
      </c>
      <c r="K406" s="99"/>
    </row>
    <row r="407" spans="1:11" ht="60" customHeight="1" x14ac:dyDescent="0.25">
      <c r="A407" s="1">
        <f t="shared" si="7"/>
        <v>395</v>
      </c>
      <c r="B407" s="132">
        <f>'Initial Client Information'!B407</f>
        <v>0</v>
      </c>
      <c r="C407" s="133">
        <f>'Initial Client Information'!C407</f>
        <v>0</v>
      </c>
      <c r="D407" s="134">
        <f>'Initial Client Information'!D407</f>
        <v>0</v>
      </c>
      <c r="E407" s="155">
        <f>'Initial Client Information'!E407</f>
        <v>0</v>
      </c>
      <c r="F407" s="156"/>
      <c r="G407" s="152"/>
      <c r="H407" s="152"/>
      <c r="I407" s="158"/>
      <c r="J407" s="174">
        <f>'Discharge Information'!F407</f>
        <v>0</v>
      </c>
      <c r="K407" s="99"/>
    </row>
    <row r="408" spans="1:11" ht="60" customHeight="1" x14ac:dyDescent="0.25">
      <c r="A408" s="1">
        <f t="shared" si="7"/>
        <v>396</v>
      </c>
      <c r="B408" s="132">
        <f>'Initial Client Information'!B408</f>
        <v>0</v>
      </c>
      <c r="C408" s="133">
        <f>'Initial Client Information'!C408</f>
        <v>0</v>
      </c>
      <c r="D408" s="134">
        <f>'Initial Client Information'!D408</f>
        <v>0</v>
      </c>
      <c r="E408" s="155">
        <f>'Initial Client Information'!E408</f>
        <v>0</v>
      </c>
      <c r="F408" s="156"/>
      <c r="G408" s="152"/>
      <c r="H408" s="152"/>
      <c r="I408" s="158"/>
      <c r="J408" s="174">
        <f>'Discharge Information'!F408</f>
        <v>0</v>
      </c>
      <c r="K408" s="99"/>
    </row>
    <row r="409" spans="1:11" ht="60" customHeight="1" x14ac:dyDescent="0.25">
      <c r="A409" s="1">
        <f t="shared" si="7"/>
        <v>397</v>
      </c>
      <c r="B409" s="132">
        <f>'Initial Client Information'!B409</f>
        <v>0</v>
      </c>
      <c r="C409" s="133">
        <f>'Initial Client Information'!C409</f>
        <v>0</v>
      </c>
      <c r="D409" s="134">
        <f>'Initial Client Information'!D409</f>
        <v>0</v>
      </c>
      <c r="E409" s="155">
        <f>'Initial Client Information'!E409</f>
        <v>0</v>
      </c>
      <c r="F409" s="156"/>
      <c r="G409" s="152"/>
      <c r="H409" s="152"/>
      <c r="I409" s="158"/>
      <c r="J409" s="174">
        <f>'Discharge Information'!F409</f>
        <v>0</v>
      </c>
      <c r="K409" s="99"/>
    </row>
    <row r="410" spans="1:11" ht="60" customHeight="1" x14ac:dyDescent="0.25">
      <c r="A410" s="1">
        <f t="shared" si="7"/>
        <v>398</v>
      </c>
      <c r="B410" s="132">
        <f>'Initial Client Information'!B410</f>
        <v>0</v>
      </c>
      <c r="C410" s="133">
        <f>'Initial Client Information'!C410</f>
        <v>0</v>
      </c>
      <c r="D410" s="134">
        <f>'Initial Client Information'!D410</f>
        <v>0</v>
      </c>
      <c r="E410" s="155">
        <f>'Initial Client Information'!E410</f>
        <v>0</v>
      </c>
      <c r="F410" s="156"/>
      <c r="G410" s="152"/>
      <c r="H410" s="152"/>
      <c r="I410" s="158"/>
      <c r="J410" s="174">
        <f>'Discharge Information'!F410</f>
        <v>0</v>
      </c>
      <c r="K410" s="99"/>
    </row>
    <row r="411" spans="1:11" ht="60" customHeight="1" x14ac:dyDescent="0.25">
      <c r="A411" s="1">
        <f t="shared" si="7"/>
        <v>399</v>
      </c>
      <c r="B411" s="132">
        <f>'Initial Client Information'!B411</f>
        <v>0</v>
      </c>
      <c r="C411" s="133">
        <f>'Initial Client Information'!C411</f>
        <v>0</v>
      </c>
      <c r="D411" s="134">
        <f>'Initial Client Information'!D411</f>
        <v>0</v>
      </c>
      <c r="E411" s="155">
        <f>'Initial Client Information'!E411</f>
        <v>0</v>
      </c>
      <c r="F411" s="156"/>
      <c r="G411" s="152"/>
      <c r="H411" s="152"/>
      <c r="I411" s="158"/>
      <c r="J411" s="174">
        <f>'Discharge Information'!F411</f>
        <v>0</v>
      </c>
      <c r="K411" s="99"/>
    </row>
    <row r="412" spans="1:11" ht="60" customHeight="1" x14ac:dyDescent="0.25">
      <c r="A412" s="1">
        <f t="shared" si="7"/>
        <v>400</v>
      </c>
      <c r="B412" s="132">
        <f>'Initial Client Information'!B412</f>
        <v>0</v>
      </c>
      <c r="C412" s="133">
        <f>'Initial Client Information'!C412</f>
        <v>0</v>
      </c>
      <c r="D412" s="134">
        <f>'Initial Client Information'!D412</f>
        <v>0</v>
      </c>
      <c r="E412" s="155">
        <f>'Initial Client Information'!E412</f>
        <v>0</v>
      </c>
      <c r="F412" s="156"/>
      <c r="G412" s="152"/>
      <c r="H412" s="152"/>
      <c r="I412" s="158"/>
      <c r="J412" s="174">
        <f>'Discharge Information'!F412</f>
        <v>0</v>
      </c>
      <c r="K412" s="99"/>
    </row>
    <row r="413" spans="1:11" ht="60" customHeight="1" x14ac:dyDescent="0.25">
      <c r="A413" s="1">
        <f t="shared" si="7"/>
        <v>401</v>
      </c>
      <c r="B413" s="132">
        <f>'Initial Client Information'!B413</f>
        <v>0</v>
      </c>
      <c r="C413" s="133">
        <f>'Initial Client Information'!C413</f>
        <v>0</v>
      </c>
      <c r="D413" s="134">
        <f>'Initial Client Information'!D413</f>
        <v>0</v>
      </c>
      <c r="E413" s="155">
        <f>'Initial Client Information'!E413</f>
        <v>0</v>
      </c>
      <c r="F413" s="156"/>
      <c r="G413" s="152"/>
      <c r="H413" s="152"/>
      <c r="I413" s="158"/>
      <c r="J413" s="174">
        <f>'Discharge Information'!F413</f>
        <v>0</v>
      </c>
      <c r="K413" s="99"/>
    </row>
    <row r="414" spans="1:11" ht="60" customHeight="1" x14ac:dyDescent="0.25">
      <c r="A414" s="1">
        <f t="shared" si="7"/>
        <v>402</v>
      </c>
      <c r="B414" s="132">
        <f>'Initial Client Information'!B414</f>
        <v>0</v>
      </c>
      <c r="C414" s="133">
        <f>'Initial Client Information'!C414</f>
        <v>0</v>
      </c>
      <c r="D414" s="134">
        <f>'Initial Client Information'!D414</f>
        <v>0</v>
      </c>
      <c r="E414" s="155">
        <f>'Initial Client Information'!E414</f>
        <v>0</v>
      </c>
      <c r="F414" s="156"/>
      <c r="G414" s="152"/>
      <c r="H414" s="152"/>
      <c r="I414" s="158"/>
      <c r="J414" s="174">
        <f>'Discharge Information'!F414</f>
        <v>0</v>
      </c>
      <c r="K414" s="99"/>
    </row>
    <row r="415" spans="1:11" ht="60" customHeight="1" x14ac:dyDescent="0.25">
      <c r="A415" s="1">
        <f t="shared" si="7"/>
        <v>403</v>
      </c>
      <c r="B415" s="132">
        <f>'Initial Client Information'!B415</f>
        <v>0</v>
      </c>
      <c r="C415" s="133">
        <f>'Initial Client Information'!C415</f>
        <v>0</v>
      </c>
      <c r="D415" s="134">
        <f>'Initial Client Information'!D415</f>
        <v>0</v>
      </c>
      <c r="E415" s="155">
        <f>'Initial Client Information'!E415</f>
        <v>0</v>
      </c>
      <c r="F415" s="156"/>
      <c r="G415" s="152"/>
      <c r="H415" s="152"/>
      <c r="I415" s="158"/>
      <c r="J415" s="174">
        <f>'Discharge Information'!F415</f>
        <v>0</v>
      </c>
      <c r="K415" s="99"/>
    </row>
    <row r="416" spans="1:11" ht="60" customHeight="1" x14ac:dyDescent="0.25">
      <c r="A416" s="1">
        <f t="shared" si="7"/>
        <v>404</v>
      </c>
      <c r="B416" s="132">
        <f>'Initial Client Information'!B416</f>
        <v>0</v>
      </c>
      <c r="C416" s="133">
        <f>'Initial Client Information'!C416</f>
        <v>0</v>
      </c>
      <c r="D416" s="134">
        <f>'Initial Client Information'!D416</f>
        <v>0</v>
      </c>
      <c r="E416" s="155">
        <f>'Initial Client Information'!E416</f>
        <v>0</v>
      </c>
      <c r="F416" s="156"/>
      <c r="G416" s="152"/>
      <c r="H416" s="152"/>
      <c r="I416" s="158"/>
      <c r="J416" s="174">
        <f>'Discharge Information'!F416</f>
        <v>0</v>
      </c>
      <c r="K416" s="99"/>
    </row>
    <row r="417" spans="1:11" ht="60" customHeight="1" x14ac:dyDescent="0.25">
      <c r="A417" s="1">
        <f t="shared" si="7"/>
        <v>405</v>
      </c>
      <c r="B417" s="132">
        <f>'Initial Client Information'!B417</f>
        <v>0</v>
      </c>
      <c r="C417" s="133">
        <f>'Initial Client Information'!C417</f>
        <v>0</v>
      </c>
      <c r="D417" s="134">
        <f>'Initial Client Information'!D417</f>
        <v>0</v>
      </c>
      <c r="E417" s="155">
        <f>'Initial Client Information'!E417</f>
        <v>0</v>
      </c>
      <c r="F417" s="156"/>
      <c r="G417" s="152"/>
      <c r="H417" s="152"/>
      <c r="I417" s="158"/>
      <c r="J417" s="174">
        <f>'Discharge Information'!F417</f>
        <v>0</v>
      </c>
      <c r="K417" s="99"/>
    </row>
    <row r="418" spans="1:11" ht="60" customHeight="1" x14ac:dyDescent="0.25">
      <c r="A418" s="1">
        <f t="shared" si="7"/>
        <v>406</v>
      </c>
      <c r="B418" s="132">
        <f>'Initial Client Information'!B418</f>
        <v>0</v>
      </c>
      <c r="C418" s="133">
        <f>'Initial Client Information'!C418</f>
        <v>0</v>
      </c>
      <c r="D418" s="134">
        <f>'Initial Client Information'!D418</f>
        <v>0</v>
      </c>
      <c r="E418" s="155">
        <f>'Initial Client Information'!E418</f>
        <v>0</v>
      </c>
      <c r="F418" s="156"/>
      <c r="G418" s="152"/>
      <c r="H418" s="152"/>
      <c r="I418" s="158"/>
      <c r="J418" s="174">
        <f>'Discharge Information'!F418</f>
        <v>0</v>
      </c>
      <c r="K418" s="99"/>
    </row>
    <row r="419" spans="1:11" ht="60" customHeight="1" x14ac:dyDescent="0.25">
      <c r="A419" s="1">
        <f t="shared" si="7"/>
        <v>407</v>
      </c>
      <c r="B419" s="132">
        <f>'Initial Client Information'!B419</f>
        <v>0</v>
      </c>
      <c r="C419" s="133">
        <f>'Initial Client Information'!C419</f>
        <v>0</v>
      </c>
      <c r="D419" s="134">
        <f>'Initial Client Information'!D419</f>
        <v>0</v>
      </c>
      <c r="E419" s="155">
        <f>'Initial Client Information'!E419</f>
        <v>0</v>
      </c>
      <c r="F419" s="156"/>
      <c r="G419" s="152"/>
      <c r="H419" s="152"/>
      <c r="I419" s="158"/>
      <c r="J419" s="174">
        <f>'Discharge Information'!F419</f>
        <v>0</v>
      </c>
      <c r="K419" s="99"/>
    </row>
    <row r="420" spans="1:11" ht="60" customHeight="1" x14ac:dyDescent="0.25">
      <c r="A420" s="1">
        <f t="shared" si="7"/>
        <v>408</v>
      </c>
      <c r="B420" s="132">
        <f>'Initial Client Information'!B420</f>
        <v>0</v>
      </c>
      <c r="C420" s="133">
        <f>'Initial Client Information'!C420</f>
        <v>0</v>
      </c>
      <c r="D420" s="134">
        <f>'Initial Client Information'!D420</f>
        <v>0</v>
      </c>
      <c r="E420" s="155">
        <f>'Initial Client Information'!E420</f>
        <v>0</v>
      </c>
      <c r="F420" s="156"/>
      <c r="G420" s="152"/>
      <c r="H420" s="152"/>
      <c r="I420" s="158"/>
      <c r="J420" s="174">
        <f>'Discharge Information'!F420</f>
        <v>0</v>
      </c>
      <c r="K420" s="99"/>
    </row>
    <row r="421" spans="1:11" ht="60" customHeight="1" x14ac:dyDescent="0.25">
      <c r="A421" s="1">
        <f t="shared" si="7"/>
        <v>409</v>
      </c>
      <c r="B421" s="132">
        <f>'Initial Client Information'!B421</f>
        <v>0</v>
      </c>
      <c r="C421" s="133">
        <f>'Initial Client Information'!C421</f>
        <v>0</v>
      </c>
      <c r="D421" s="134">
        <f>'Initial Client Information'!D421</f>
        <v>0</v>
      </c>
      <c r="E421" s="155">
        <f>'Initial Client Information'!E421</f>
        <v>0</v>
      </c>
      <c r="F421" s="156"/>
      <c r="G421" s="152"/>
      <c r="H421" s="152"/>
      <c r="I421" s="158"/>
      <c r="J421" s="174">
        <f>'Discharge Information'!F421</f>
        <v>0</v>
      </c>
      <c r="K421" s="99"/>
    </row>
    <row r="422" spans="1:11" ht="60" customHeight="1" x14ac:dyDescent="0.25">
      <c r="A422" s="1">
        <f t="shared" si="7"/>
        <v>410</v>
      </c>
      <c r="B422" s="132">
        <f>'Initial Client Information'!B422</f>
        <v>0</v>
      </c>
      <c r="C422" s="133">
        <f>'Initial Client Information'!C422</f>
        <v>0</v>
      </c>
      <c r="D422" s="134">
        <f>'Initial Client Information'!D422</f>
        <v>0</v>
      </c>
      <c r="E422" s="155">
        <f>'Initial Client Information'!E422</f>
        <v>0</v>
      </c>
      <c r="F422" s="156"/>
      <c r="G422" s="152"/>
      <c r="H422" s="152"/>
      <c r="I422" s="158"/>
      <c r="J422" s="174">
        <f>'Discharge Information'!F422</f>
        <v>0</v>
      </c>
      <c r="K422" s="99"/>
    </row>
    <row r="423" spans="1:11" ht="60" customHeight="1" x14ac:dyDescent="0.25">
      <c r="A423" s="1">
        <f t="shared" si="7"/>
        <v>411</v>
      </c>
      <c r="B423" s="132">
        <f>'Initial Client Information'!B423</f>
        <v>0</v>
      </c>
      <c r="C423" s="133">
        <f>'Initial Client Information'!C423</f>
        <v>0</v>
      </c>
      <c r="D423" s="134">
        <f>'Initial Client Information'!D423</f>
        <v>0</v>
      </c>
      <c r="E423" s="155">
        <f>'Initial Client Information'!E423</f>
        <v>0</v>
      </c>
      <c r="F423" s="156"/>
      <c r="G423" s="152"/>
      <c r="H423" s="152"/>
      <c r="I423" s="158"/>
      <c r="J423" s="174">
        <f>'Discharge Information'!F423</f>
        <v>0</v>
      </c>
      <c r="K423" s="99"/>
    </row>
    <row r="424" spans="1:11" ht="60" customHeight="1" x14ac:dyDescent="0.25">
      <c r="A424" s="1">
        <f t="shared" si="7"/>
        <v>412</v>
      </c>
      <c r="B424" s="132">
        <f>'Initial Client Information'!B424</f>
        <v>0</v>
      </c>
      <c r="C424" s="133">
        <f>'Initial Client Information'!C424</f>
        <v>0</v>
      </c>
      <c r="D424" s="134">
        <f>'Initial Client Information'!D424</f>
        <v>0</v>
      </c>
      <c r="E424" s="155">
        <f>'Initial Client Information'!E424</f>
        <v>0</v>
      </c>
      <c r="F424" s="156"/>
      <c r="G424" s="152"/>
      <c r="H424" s="152"/>
      <c r="I424" s="158"/>
      <c r="J424" s="174">
        <f>'Discharge Information'!F424</f>
        <v>0</v>
      </c>
      <c r="K424" s="99"/>
    </row>
    <row r="425" spans="1:11" ht="60" customHeight="1" x14ac:dyDescent="0.25">
      <c r="A425" s="1">
        <f t="shared" si="7"/>
        <v>413</v>
      </c>
      <c r="B425" s="132">
        <f>'Initial Client Information'!B425</f>
        <v>0</v>
      </c>
      <c r="C425" s="133">
        <f>'Initial Client Information'!C425</f>
        <v>0</v>
      </c>
      <c r="D425" s="134">
        <f>'Initial Client Information'!D425</f>
        <v>0</v>
      </c>
      <c r="E425" s="155">
        <f>'Initial Client Information'!E425</f>
        <v>0</v>
      </c>
      <c r="F425" s="156"/>
      <c r="G425" s="152"/>
      <c r="H425" s="152"/>
      <c r="I425" s="158"/>
      <c r="J425" s="174">
        <f>'Discharge Information'!F425</f>
        <v>0</v>
      </c>
      <c r="K425" s="99"/>
    </row>
    <row r="426" spans="1:11" ht="60" customHeight="1" x14ac:dyDescent="0.25">
      <c r="A426" s="1">
        <f t="shared" si="7"/>
        <v>414</v>
      </c>
      <c r="B426" s="132">
        <f>'Initial Client Information'!B426</f>
        <v>0</v>
      </c>
      <c r="C426" s="133">
        <f>'Initial Client Information'!C426</f>
        <v>0</v>
      </c>
      <c r="D426" s="134">
        <f>'Initial Client Information'!D426</f>
        <v>0</v>
      </c>
      <c r="E426" s="155">
        <f>'Initial Client Information'!E426</f>
        <v>0</v>
      </c>
      <c r="F426" s="156"/>
      <c r="G426" s="152"/>
      <c r="H426" s="152"/>
      <c r="I426" s="158"/>
      <c r="J426" s="174">
        <f>'Discharge Information'!F426</f>
        <v>0</v>
      </c>
      <c r="K426" s="99"/>
    </row>
    <row r="427" spans="1:11" ht="60" customHeight="1" x14ac:dyDescent="0.25">
      <c r="A427" s="1">
        <f t="shared" si="7"/>
        <v>415</v>
      </c>
      <c r="B427" s="132">
        <f>'Initial Client Information'!B427</f>
        <v>0</v>
      </c>
      <c r="C427" s="133">
        <f>'Initial Client Information'!C427</f>
        <v>0</v>
      </c>
      <c r="D427" s="134">
        <f>'Initial Client Information'!D427</f>
        <v>0</v>
      </c>
      <c r="E427" s="155">
        <f>'Initial Client Information'!E427</f>
        <v>0</v>
      </c>
      <c r="F427" s="156"/>
      <c r="G427" s="152"/>
      <c r="H427" s="152"/>
      <c r="I427" s="158"/>
      <c r="J427" s="174">
        <f>'Discharge Information'!F427</f>
        <v>0</v>
      </c>
      <c r="K427" s="99"/>
    </row>
    <row r="428" spans="1:11" ht="60" customHeight="1" x14ac:dyDescent="0.25">
      <c r="A428" s="1">
        <f t="shared" si="7"/>
        <v>416</v>
      </c>
      <c r="B428" s="132">
        <f>'Initial Client Information'!B428</f>
        <v>0</v>
      </c>
      <c r="C428" s="133">
        <f>'Initial Client Information'!C428</f>
        <v>0</v>
      </c>
      <c r="D428" s="134">
        <f>'Initial Client Information'!D428</f>
        <v>0</v>
      </c>
      <c r="E428" s="155">
        <f>'Initial Client Information'!E428</f>
        <v>0</v>
      </c>
      <c r="F428" s="156"/>
      <c r="G428" s="152"/>
      <c r="H428" s="152"/>
      <c r="I428" s="158"/>
      <c r="J428" s="174">
        <f>'Discharge Information'!F428</f>
        <v>0</v>
      </c>
      <c r="K428" s="99"/>
    </row>
    <row r="429" spans="1:11" ht="60" customHeight="1" x14ac:dyDescent="0.25">
      <c r="A429" s="1">
        <f t="shared" si="7"/>
        <v>417</v>
      </c>
      <c r="B429" s="132">
        <f>'Initial Client Information'!B429</f>
        <v>0</v>
      </c>
      <c r="C429" s="133">
        <f>'Initial Client Information'!C429</f>
        <v>0</v>
      </c>
      <c r="D429" s="134">
        <f>'Initial Client Information'!D429</f>
        <v>0</v>
      </c>
      <c r="E429" s="155">
        <f>'Initial Client Information'!E429</f>
        <v>0</v>
      </c>
      <c r="F429" s="156"/>
      <c r="G429" s="152"/>
      <c r="H429" s="152"/>
      <c r="I429" s="158"/>
      <c r="J429" s="174">
        <f>'Discharge Information'!F429</f>
        <v>0</v>
      </c>
      <c r="K429" s="99"/>
    </row>
    <row r="430" spans="1:11" ht="60" customHeight="1" x14ac:dyDescent="0.25">
      <c r="A430" s="1">
        <f t="shared" si="7"/>
        <v>418</v>
      </c>
      <c r="B430" s="132">
        <f>'Initial Client Information'!B430</f>
        <v>0</v>
      </c>
      <c r="C430" s="133">
        <f>'Initial Client Information'!C430</f>
        <v>0</v>
      </c>
      <c r="D430" s="134">
        <f>'Initial Client Information'!D430</f>
        <v>0</v>
      </c>
      <c r="E430" s="155">
        <f>'Initial Client Information'!E430</f>
        <v>0</v>
      </c>
      <c r="F430" s="156"/>
      <c r="G430" s="152"/>
      <c r="H430" s="152"/>
      <c r="I430" s="158"/>
      <c r="J430" s="174">
        <f>'Discharge Information'!F430</f>
        <v>0</v>
      </c>
      <c r="K430" s="99"/>
    </row>
    <row r="431" spans="1:11" ht="60" customHeight="1" x14ac:dyDescent="0.25">
      <c r="A431" s="1">
        <f t="shared" si="7"/>
        <v>419</v>
      </c>
      <c r="B431" s="132">
        <f>'Initial Client Information'!B431</f>
        <v>0</v>
      </c>
      <c r="C431" s="133">
        <f>'Initial Client Information'!C431</f>
        <v>0</v>
      </c>
      <c r="D431" s="134">
        <f>'Initial Client Information'!D431</f>
        <v>0</v>
      </c>
      <c r="E431" s="155">
        <f>'Initial Client Information'!E431</f>
        <v>0</v>
      </c>
      <c r="F431" s="156"/>
      <c r="G431" s="152"/>
      <c r="H431" s="152"/>
      <c r="I431" s="158"/>
      <c r="J431" s="174">
        <f>'Discharge Information'!F431</f>
        <v>0</v>
      </c>
      <c r="K431" s="99"/>
    </row>
    <row r="432" spans="1:11" ht="60" customHeight="1" x14ac:dyDescent="0.25">
      <c r="A432" s="1">
        <f t="shared" si="7"/>
        <v>420</v>
      </c>
      <c r="B432" s="132">
        <f>'Initial Client Information'!B432</f>
        <v>0</v>
      </c>
      <c r="C432" s="133">
        <f>'Initial Client Information'!C432</f>
        <v>0</v>
      </c>
      <c r="D432" s="134">
        <f>'Initial Client Information'!D432</f>
        <v>0</v>
      </c>
      <c r="E432" s="155">
        <f>'Initial Client Information'!E432</f>
        <v>0</v>
      </c>
      <c r="F432" s="156"/>
      <c r="G432" s="152"/>
      <c r="H432" s="152"/>
      <c r="I432" s="158"/>
      <c r="J432" s="174">
        <f>'Discharge Information'!F432</f>
        <v>0</v>
      </c>
      <c r="K432" s="99"/>
    </row>
    <row r="433" spans="1:11" ht="60" customHeight="1" x14ac:dyDescent="0.25">
      <c r="A433" s="1">
        <f t="shared" si="7"/>
        <v>421</v>
      </c>
      <c r="B433" s="132">
        <f>'Initial Client Information'!B433</f>
        <v>0</v>
      </c>
      <c r="C433" s="133">
        <f>'Initial Client Information'!C433</f>
        <v>0</v>
      </c>
      <c r="D433" s="134">
        <f>'Initial Client Information'!D433</f>
        <v>0</v>
      </c>
      <c r="E433" s="155">
        <f>'Initial Client Information'!E433</f>
        <v>0</v>
      </c>
      <c r="F433" s="156"/>
      <c r="G433" s="152"/>
      <c r="H433" s="152"/>
      <c r="I433" s="158"/>
      <c r="J433" s="174">
        <f>'Discharge Information'!F433</f>
        <v>0</v>
      </c>
      <c r="K433" s="99"/>
    </row>
    <row r="434" spans="1:11" ht="60" customHeight="1" x14ac:dyDescent="0.25">
      <c r="A434" s="1">
        <f t="shared" si="7"/>
        <v>422</v>
      </c>
      <c r="B434" s="132">
        <f>'Initial Client Information'!B434</f>
        <v>0</v>
      </c>
      <c r="C434" s="133">
        <f>'Initial Client Information'!C434</f>
        <v>0</v>
      </c>
      <c r="D434" s="134">
        <f>'Initial Client Information'!D434</f>
        <v>0</v>
      </c>
      <c r="E434" s="155">
        <f>'Initial Client Information'!E434</f>
        <v>0</v>
      </c>
      <c r="F434" s="156"/>
      <c r="G434" s="152"/>
      <c r="H434" s="152"/>
      <c r="I434" s="158"/>
      <c r="J434" s="174">
        <f>'Discharge Information'!F434</f>
        <v>0</v>
      </c>
      <c r="K434" s="99"/>
    </row>
    <row r="435" spans="1:11" ht="60" customHeight="1" x14ac:dyDescent="0.25">
      <c r="A435" s="1">
        <f t="shared" si="7"/>
        <v>423</v>
      </c>
      <c r="B435" s="132">
        <f>'Initial Client Information'!B435</f>
        <v>0</v>
      </c>
      <c r="C435" s="133">
        <f>'Initial Client Information'!C435</f>
        <v>0</v>
      </c>
      <c r="D435" s="134">
        <f>'Initial Client Information'!D435</f>
        <v>0</v>
      </c>
      <c r="E435" s="155">
        <f>'Initial Client Information'!E435</f>
        <v>0</v>
      </c>
      <c r="F435" s="156"/>
      <c r="G435" s="152"/>
      <c r="H435" s="152"/>
      <c r="I435" s="158"/>
      <c r="J435" s="174">
        <f>'Discharge Information'!F435</f>
        <v>0</v>
      </c>
      <c r="K435" s="99"/>
    </row>
    <row r="436" spans="1:11" ht="60" customHeight="1" x14ac:dyDescent="0.25">
      <c r="A436" s="1">
        <f t="shared" si="7"/>
        <v>424</v>
      </c>
      <c r="B436" s="132">
        <f>'Initial Client Information'!B436</f>
        <v>0</v>
      </c>
      <c r="C436" s="133">
        <f>'Initial Client Information'!C436</f>
        <v>0</v>
      </c>
      <c r="D436" s="134">
        <f>'Initial Client Information'!D436</f>
        <v>0</v>
      </c>
      <c r="E436" s="155">
        <f>'Initial Client Information'!E436</f>
        <v>0</v>
      </c>
      <c r="F436" s="156"/>
      <c r="G436" s="152"/>
      <c r="H436" s="152"/>
      <c r="I436" s="158"/>
      <c r="J436" s="174">
        <f>'Discharge Information'!F436</f>
        <v>0</v>
      </c>
      <c r="K436" s="99"/>
    </row>
    <row r="437" spans="1:11" ht="60" customHeight="1" x14ac:dyDescent="0.25">
      <c r="A437" s="1">
        <f t="shared" si="7"/>
        <v>425</v>
      </c>
      <c r="B437" s="132">
        <f>'Initial Client Information'!B437</f>
        <v>0</v>
      </c>
      <c r="C437" s="133">
        <f>'Initial Client Information'!C437</f>
        <v>0</v>
      </c>
      <c r="D437" s="134">
        <f>'Initial Client Information'!D437</f>
        <v>0</v>
      </c>
      <c r="E437" s="155">
        <f>'Initial Client Information'!E437</f>
        <v>0</v>
      </c>
      <c r="F437" s="156"/>
      <c r="G437" s="152"/>
      <c r="H437" s="152"/>
      <c r="I437" s="158"/>
      <c r="J437" s="174">
        <f>'Discharge Information'!F437</f>
        <v>0</v>
      </c>
      <c r="K437" s="99"/>
    </row>
    <row r="438" spans="1:11" ht="60" customHeight="1" x14ac:dyDescent="0.25">
      <c r="A438" s="1">
        <f t="shared" si="7"/>
        <v>426</v>
      </c>
      <c r="B438" s="132">
        <f>'Initial Client Information'!B438</f>
        <v>0</v>
      </c>
      <c r="C438" s="133">
        <f>'Initial Client Information'!C438</f>
        <v>0</v>
      </c>
      <c r="D438" s="134">
        <f>'Initial Client Information'!D438</f>
        <v>0</v>
      </c>
      <c r="E438" s="155">
        <f>'Initial Client Information'!E438</f>
        <v>0</v>
      </c>
      <c r="F438" s="156"/>
      <c r="G438" s="152"/>
      <c r="H438" s="152"/>
      <c r="I438" s="158"/>
      <c r="J438" s="174">
        <f>'Discharge Information'!F438</f>
        <v>0</v>
      </c>
      <c r="K438" s="99"/>
    </row>
    <row r="439" spans="1:11" ht="60" customHeight="1" x14ac:dyDescent="0.25">
      <c r="A439" s="1">
        <f t="shared" si="7"/>
        <v>427</v>
      </c>
      <c r="B439" s="132">
        <f>'Initial Client Information'!B439</f>
        <v>0</v>
      </c>
      <c r="C439" s="133">
        <f>'Initial Client Information'!C439</f>
        <v>0</v>
      </c>
      <c r="D439" s="134">
        <f>'Initial Client Information'!D439</f>
        <v>0</v>
      </c>
      <c r="E439" s="155">
        <f>'Initial Client Information'!E439</f>
        <v>0</v>
      </c>
      <c r="F439" s="156"/>
      <c r="G439" s="152"/>
      <c r="H439" s="152"/>
      <c r="I439" s="158"/>
      <c r="J439" s="174">
        <f>'Discharge Information'!F439</f>
        <v>0</v>
      </c>
      <c r="K439" s="99"/>
    </row>
    <row r="440" spans="1:11" ht="60" customHeight="1" x14ac:dyDescent="0.25">
      <c r="A440" s="1">
        <f t="shared" si="7"/>
        <v>428</v>
      </c>
      <c r="B440" s="132">
        <f>'Initial Client Information'!B440</f>
        <v>0</v>
      </c>
      <c r="C440" s="133">
        <f>'Initial Client Information'!C440</f>
        <v>0</v>
      </c>
      <c r="D440" s="134">
        <f>'Initial Client Information'!D440</f>
        <v>0</v>
      </c>
      <c r="E440" s="155">
        <f>'Initial Client Information'!E440</f>
        <v>0</v>
      </c>
      <c r="F440" s="156"/>
      <c r="G440" s="152"/>
      <c r="H440" s="152"/>
      <c r="I440" s="158"/>
      <c r="J440" s="174">
        <f>'Discharge Information'!F440</f>
        <v>0</v>
      </c>
      <c r="K440" s="99"/>
    </row>
    <row r="441" spans="1:11" ht="60" customHeight="1" x14ac:dyDescent="0.25">
      <c r="A441" s="1">
        <f t="shared" si="7"/>
        <v>429</v>
      </c>
      <c r="B441" s="132">
        <f>'Initial Client Information'!B441</f>
        <v>0</v>
      </c>
      <c r="C441" s="133">
        <f>'Initial Client Information'!C441</f>
        <v>0</v>
      </c>
      <c r="D441" s="134">
        <f>'Initial Client Information'!D441</f>
        <v>0</v>
      </c>
      <c r="E441" s="155">
        <f>'Initial Client Information'!E441</f>
        <v>0</v>
      </c>
      <c r="F441" s="156"/>
      <c r="G441" s="152"/>
      <c r="H441" s="152"/>
      <c r="I441" s="158"/>
      <c r="J441" s="174">
        <f>'Discharge Information'!F441</f>
        <v>0</v>
      </c>
      <c r="K441" s="99"/>
    </row>
    <row r="442" spans="1:11" ht="60" customHeight="1" x14ac:dyDescent="0.25">
      <c r="A442" s="1">
        <f t="shared" si="7"/>
        <v>430</v>
      </c>
      <c r="B442" s="132">
        <f>'Initial Client Information'!B442</f>
        <v>0</v>
      </c>
      <c r="C442" s="133">
        <f>'Initial Client Information'!C442</f>
        <v>0</v>
      </c>
      <c r="D442" s="134">
        <f>'Initial Client Information'!D442</f>
        <v>0</v>
      </c>
      <c r="E442" s="155">
        <f>'Initial Client Information'!E442</f>
        <v>0</v>
      </c>
      <c r="F442" s="156"/>
      <c r="G442" s="152"/>
      <c r="H442" s="152"/>
      <c r="I442" s="158"/>
      <c r="J442" s="174">
        <f>'Discharge Information'!F442</f>
        <v>0</v>
      </c>
      <c r="K442" s="99"/>
    </row>
    <row r="443" spans="1:11" ht="60" customHeight="1" x14ac:dyDescent="0.25">
      <c r="A443" s="1">
        <f t="shared" si="7"/>
        <v>431</v>
      </c>
      <c r="B443" s="132">
        <f>'Initial Client Information'!B443</f>
        <v>0</v>
      </c>
      <c r="C443" s="133">
        <f>'Initial Client Information'!C443</f>
        <v>0</v>
      </c>
      <c r="D443" s="134">
        <f>'Initial Client Information'!D443</f>
        <v>0</v>
      </c>
      <c r="E443" s="155">
        <f>'Initial Client Information'!E443</f>
        <v>0</v>
      </c>
      <c r="F443" s="156"/>
      <c r="G443" s="152"/>
      <c r="H443" s="152"/>
      <c r="I443" s="158"/>
      <c r="J443" s="174">
        <f>'Discharge Information'!F443</f>
        <v>0</v>
      </c>
      <c r="K443" s="99"/>
    </row>
    <row r="444" spans="1:11" ht="60" customHeight="1" x14ac:dyDescent="0.25">
      <c r="A444" s="1">
        <f t="shared" si="7"/>
        <v>432</v>
      </c>
      <c r="B444" s="132">
        <f>'Initial Client Information'!B444</f>
        <v>0</v>
      </c>
      <c r="C444" s="133">
        <f>'Initial Client Information'!C444</f>
        <v>0</v>
      </c>
      <c r="D444" s="134">
        <f>'Initial Client Information'!D444</f>
        <v>0</v>
      </c>
      <c r="E444" s="155">
        <f>'Initial Client Information'!E444</f>
        <v>0</v>
      </c>
      <c r="F444" s="156"/>
      <c r="G444" s="152"/>
      <c r="H444" s="152"/>
      <c r="I444" s="158"/>
      <c r="J444" s="174">
        <f>'Discharge Information'!F444</f>
        <v>0</v>
      </c>
      <c r="K444" s="99"/>
    </row>
    <row r="445" spans="1:11" ht="60" customHeight="1" x14ac:dyDescent="0.25">
      <c r="A445" s="1">
        <f t="shared" si="7"/>
        <v>433</v>
      </c>
      <c r="B445" s="132">
        <f>'Initial Client Information'!B445</f>
        <v>0</v>
      </c>
      <c r="C445" s="133">
        <f>'Initial Client Information'!C445</f>
        <v>0</v>
      </c>
      <c r="D445" s="134">
        <f>'Initial Client Information'!D445</f>
        <v>0</v>
      </c>
      <c r="E445" s="155">
        <f>'Initial Client Information'!E445</f>
        <v>0</v>
      </c>
      <c r="F445" s="156"/>
      <c r="G445" s="152"/>
      <c r="H445" s="152"/>
      <c r="I445" s="158"/>
      <c r="J445" s="174">
        <f>'Discharge Information'!F445</f>
        <v>0</v>
      </c>
      <c r="K445" s="99"/>
    </row>
    <row r="446" spans="1:11" ht="60" customHeight="1" x14ac:dyDescent="0.25">
      <c r="A446" s="1">
        <f t="shared" si="7"/>
        <v>434</v>
      </c>
      <c r="B446" s="132">
        <f>'Initial Client Information'!B446</f>
        <v>0</v>
      </c>
      <c r="C446" s="133">
        <f>'Initial Client Information'!C446</f>
        <v>0</v>
      </c>
      <c r="D446" s="134">
        <f>'Initial Client Information'!D446</f>
        <v>0</v>
      </c>
      <c r="E446" s="155">
        <f>'Initial Client Information'!E446</f>
        <v>0</v>
      </c>
      <c r="F446" s="156"/>
      <c r="G446" s="152"/>
      <c r="H446" s="152"/>
      <c r="I446" s="158"/>
      <c r="J446" s="174">
        <f>'Discharge Information'!F446</f>
        <v>0</v>
      </c>
      <c r="K446" s="99"/>
    </row>
    <row r="447" spans="1:11" ht="60" customHeight="1" x14ac:dyDescent="0.25">
      <c r="A447" s="1">
        <f t="shared" si="7"/>
        <v>435</v>
      </c>
      <c r="B447" s="132">
        <f>'Initial Client Information'!B447</f>
        <v>0</v>
      </c>
      <c r="C447" s="133">
        <f>'Initial Client Information'!C447</f>
        <v>0</v>
      </c>
      <c r="D447" s="134">
        <f>'Initial Client Information'!D447</f>
        <v>0</v>
      </c>
      <c r="E447" s="155">
        <f>'Initial Client Information'!E447</f>
        <v>0</v>
      </c>
      <c r="F447" s="156"/>
      <c r="G447" s="152"/>
      <c r="H447" s="152"/>
      <c r="I447" s="158"/>
      <c r="J447" s="174">
        <f>'Discharge Information'!F447</f>
        <v>0</v>
      </c>
      <c r="K447" s="99"/>
    </row>
    <row r="448" spans="1:11" ht="60" customHeight="1" x14ac:dyDescent="0.25">
      <c r="A448" s="1">
        <f t="shared" si="7"/>
        <v>436</v>
      </c>
      <c r="B448" s="132">
        <f>'Initial Client Information'!B448</f>
        <v>0</v>
      </c>
      <c r="C448" s="133">
        <f>'Initial Client Information'!C448</f>
        <v>0</v>
      </c>
      <c r="D448" s="134">
        <f>'Initial Client Information'!D448</f>
        <v>0</v>
      </c>
      <c r="E448" s="155">
        <f>'Initial Client Information'!E448</f>
        <v>0</v>
      </c>
      <c r="F448" s="156"/>
      <c r="G448" s="152"/>
      <c r="H448" s="152"/>
      <c r="I448" s="158"/>
      <c r="J448" s="174">
        <f>'Discharge Information'!F448</f>
        <v>0</v>
      </c>
      <c r="K448" s="99"/>
    </row>
    <row r="449" spans="1:11" ht="60" customHeight="1" x14ac:dyDescent="0.25">
      <c r="A449" s="1">
        <f t="shared" si="7"/>
        <v>437</v>
      </c>
      <c r="B449" s="132">
        <f>'Initial Client Information'!B449</f>
        <v>0</v>
      </c>
      <c r="C449" s="133">
        <f>'Initial Client Information'!C449</f>
        <v>0</v>
      </c>
      <c r="D449" s="134">
        <f>'Initial Client Information'!D449</f>
        <v>0</v>
      </c>
      <c r="E449" s="155">
        <f>'Initial Client Information'!E449</f>
        <v>0</v>
      </c>
      <c r="F449" s="156"/>
      <c r="G449" s="152"/>
      <c r="H449" s="152"/>
      <c r="I449" s="158"/>
      <c r="J449" s="174">
        <f>'Discharge Information'!F449</f>
        <v>0</v>
      </c>
      <c r="K449" s="99"/>
    </row>
    <row r="450" spans="1:11" ht="60" customHeight="1" x14ac:dyDescent="0.25">
      <c r="A450" s="1">
        <f t="shared" si="7"/>
        <v>438</v>
      </c>
      <c r="B450" s="132">
        <f>'Initial Client Information'!B450</f>
        <v>0</v>
      </c>
      <c r="C450" s="133">
        <f>'Initial Client Information'!C450</f>
        <v>0</v>
      </c>
      <c r="D450" s="134">
        <f>'Initial Client Information'!D450</f>
        <v>0</v>
      </c>
      <c r="E450" s="155">
        <f>'Initial Client Information'!E450</f>
        <v>0</v>
      </c>
      <c r="F450" s="156"/>
      <c r="G450" s="152"/>
      <c r="H450" s="152"/>
      <c r="I450" s="158"/>
      <c r="J450" s="174">
        <f>'Discharge Information'!F450</f>
        <v>0</v>
      </c>
      <c r="K450" s="99"/>
    </row>
    <row r="451" spans="1:11" ht="60" customHeight="1" x14ac:dyDescent="0.25">
      <c r="A451" s="1">
        <f t="shared" si="7"/>
        <v>439</v>
      </c>
      <c r="B451" s="132">
        <f>'Initial Client Information'!B451</f>
        <v>0</v>
      </c>
      <c r="C451" s="133">
        <f>'Initial Client Information'!C451</f>
        <v>0</v>
      </c>
      <c r="D451" s="134">
        <f>'Initial Client Information'!D451</f>
        <v>0</v>
      </c>
      <c r="E451" s="155">
        <f>'Initial Client Information'!E451</f>
        <v>0</v>
      </c>
      <c r="F451" s="156"/>
      <c r="G451" s="152"/>
      <c r="H451" s="152"/>
      <c r="I451" s="158"/>
      <c r="J451" s="174">
        <f>'Discharge Information'!F451</f>
        <v>0</v>
      </c>
      <c r="K451" s="99"/>
    </row>
    <row r="452" spans="1:11" ht="60" customHeight="1" x14ac:dyDescent="0.25">
      <c r="A452" s="1">
        <f t="shared" si="7"/>
        <v>440</v>
      </c>
      <c r="B452" s="132">
        <f>'Initial Client Information'!B452</f>
        <v>0</v>
      </c>
      <c r="C452" s="133">
        <f>'Initial Client Information'!C452</f>
        <v>0</v>
      </c>
      <c r="D452" s="134">
        <f>'Initial Client Information'!D452</f>
        <v>0</v>
      </c>
      <c r="E452" s="155">
        <f>'Initial Client Information'!E452</f>
        <v>0</v>
      </c>
      <c r="F452" s="156"/>
      <c r="G452" s="152"/>
      <c r="H452" s="152"/>
      <c r="I452" s="158"/>
      <c r="J452" s="174">
        <f>'Discharge Information'!F452</f>
        <v>0</v>
      </c>
      <c r="K452" s="99"/>
    </row>
    <row r="453" spans="1:11" ht="60" customHeight="1" x14ac:dyDescent="0.25">
      <c r="A453" s="1">
        <f t="shared" si="7"/>
        <v>441</v>
      </c>
      <c r="B453" s="132">
        <f>'Initial Client Information'!B453</f>
        <v>0</v>
      </c>
      <c r="C453" s="133">
        <f>'Initial Client Information'!C453</f>
        <v>0</v>
      </c>
      <c r="D453" s="134">
        <f>'Initial Client Information'!D453</f>
        <v>0</v>
      </c>
      <c r="E453" s="155">
        <f>'Initial Client Information'!E453</f>
        <v>0</v>
      </c>
      <c r="F453" s="156"/>
      <c r="G453" s="152"/>
      <c r="H453" s="152"/>
      <c r="I453" s="158"/>
      <c r="J453" s="174">
        <f>'Discharge Information'!F453</f>
        <v>0</v>
      </c>
      <c r="K453" s="99"/>
    </row>
    <row r="454" spans="1:11" ht="60" customHeight="1" x14ac:dyDescent="0.25">
      <c r="A454" s="1">
        <f t="shared" si="7"/>
        <v>442</v>
      </c>
      <c r="B454" s="132">
        <f>'Initial Client Information'!B454</f>
        <v>0</v>
      </c>
      <c r="C454" s="133">
        <f>'Initial Client Information'!C454</f>
        <v>0</v>
      </c>
      <c r="D454" s="134">
        <f>'Initial Client Information'!D454</f>
        <v>0</v>
      </c>
      <c r="E454" s="155">
        <f>'Initial Client Information'!E454</f>
        <v>0</v>
      </c>
      <c r="F454" s="156"/>
      <c r="G454" s="152"/>
      <c r="H454" s="152"/>
      <c r="I454" s="158"/>
      <c r="J454" s="174">
        <f>'Discharge Information'!F454</f>
        <v>0</v>
      </c>
      <c r="K454" s="99"/>
    </row>
    <row r="455" spans="1:11" ht="60" customHeight="1" x14ac:dyDescent="0.25">
      <c r="A455" s="1">
        <f t="shared" si="7"/>
        <v>443</v>
      </c>
      <c r="B455" s="132">
        <f>'Initial Client Information'!B455</f>
        <v>0</v>
      </c>
      <c r="C455" s="133">
        <f>'Initial Client Information'!C455</f>
        <v>0</v>
      </c>
      <c r="D455" s="134">
        <f>'Initial Client Information'!D455</f>
        <v>0</v>
      </c>
      <c r="E455" s="155">
        <f>'Initial Client Information'!E455</f>
        <v>0</v>
      </c>
      <c r="F455" s="156"/>
      <c r="G455" s="152"/>
      <c r="H455" s="152"/>
      <c r="I455" s="158"/>
      <c r="J455" s="174">
        <f>'Discharge Information'!F455</f>
        <v>0</v>
      </c>
      <c r="K455" s="99"/>
    </row>
    <row r="456" spans="1:11" ht="60" customHeight="1" x14ac:dyDescent="0.25">
      <c r="A456" s="1">
        <f t="shared" si="7"/>
        <v>444</v>
      </c>
      <c r="B456" s="132">
        <f>'Initial Client Information'!B456</f>
        <v>0</v>
      </c>
      <c r="C456" s="133">
        <f>'Initial Client Information'!C456</f>
        <v>0</v>
      </c>
      <c r="D456" s="134">
        <f>'Initial Client Information'!D456</f>
        <v>0</v>
      </c>
      <c r="E456" s="155">
        <f>'Initial Client Information'!E456</f>
        <v>0</v>
      </c>
      <c r="F456" s="156"/>
      <c r="G456" s="152"/>
      <c r="H456" s="152"/>
      <c r="I456" s="158"/>
      <c r="J456" s="174">
        <f>'Discharge Information'!F456</f>
        <v>0</v>
      </c>
      <c r="K456" s="99"/>
    </row>
    <row r="457" spans="1:11" ht="60" customHeight="1" x14ac:dyDescent="0.25">
      <c r="A457" s="1">
        <f t="shared" si="7"/>
        <v>445</v>
      </c>
      <c r="B457" s="132">
        <f>'Initial Client Information'!B457</f>
        <v>0</v>
      </c>
      <c r="C457" s="133">
        <f>'Initial Client Information'!C457</f>
        <v>0</v>
      </c>
      <c r="D457" s="134">
        <f>'Initial Client Information'!D457</f>
        <v>0</v>
      </c>
      <c r="E457" s="155">
        <f>'Initial Client Information'!E457</f>
        <v>0</v>
      </c>
      <c r="F457" s="156"/>
      <c r="G457" s="152"/>
      <c r="H457" s="152"/>
      <c r="I457" s="158"/>
      <c r="J457" s="174">
        <f>'Discharge Information'!F457</f>
        <v>0</v>
      </c>
      <c r="K457" s="99"/>
    </row>
    <row r="458" spans="1:11" ht="60" customHeight="1" x14ac:dyDescent="0.25">
      <c r="A458" s="1">
        <f t="shared" si="7"/>
        <v>446</v>
      </c>
      <c r="B458" s="132">
        <f>'Initial Client Information'!B458</f>
        <v>0</v>
      </c>
      <c r="C458" s="133">
        <f>'Initial Client Information'!C458</f>
        <v>0</v>
      </c>
      <c r="D458" s="134">
        <f>'Initial Client Information'!D458</f>
        <v>0</v>
      </c>
      <c r="E458" s="155">
        <f>'Initial Client Information'!E458</f>
        <v>0</v>
      </c>
      <c r="F458" s="156"/>
      <c r="G458" s="152"/>
      <c r="H458" s="152"/>
      <c r="I458" s="158"/>
      <c r="J458" s="174">
        <f>'Discharge Information'!F458</f>
        <v>0</v>
      </c>
      <c r="K458" s="99"/>
    </row>
    <row r="459" spans="1:11" ht="60" customHeight="1" x14ac:dyDescent="0.25">
      <c r="A459" s="1">
        <f t="shared" si="7"/>
        <v>447</v>
      </c>
      <c r="B459" s="132">
        <f>'Initial Client Information'!B459</f>
        <v>0</v>
      </c>
      <c r="C459" s="133">
        <f>'Initial Client Information'!C459</f>
        <v>0</v>
      </c>
      <c r="D459" s="134">
        <f>'Initial Client Information'!D459</f>
        <v>0</v>
      </c>
      <c r="E459" s="155">
        <f>'Initial Client Information'!E459</f>
        <v>0</v>
      </c>
      <c r="F459" s="156"/>
      <c r="G459" s="152"/>
      <c r="H459" s="152"/>
      <c r="I459" s="158"/>
      <c r="J459" s="174">
        <f>'Discharge Information'!F459</f>
        <v>0</v>
      </c>
      <c r="K459" s="99"/>
    </row>
    <row r="460" spans="1:11" ht="60" customHeight="1" x14ac:dyDescent="0.25">
      <c r="A460" s="1">
        <f t="shared" si="7"/>
        <v>448</v>
      </c>
      <c r="B460" s="132">
        <f>'Initial Client Information'!B460</f>
        <v>0</v>
      </c>
      <c r="C460" s="133">
        <f>'Initial Client Information'!C460</f>
        <v>0</v>
      </c>
      <c r="D460" s="134">
        <f>'Initial Client Information'!D460</f>
        <v>0</v>
      </c>
      <c r="E460" s="155">
        <f>'Initial Client Information'!E460</f>
        <v>0</v>
      </c>
      <c r="F460" s="156"/>
      <c r="G460" s="152"/>
      <c r="H460" s="152"/>
      <c r="I460" s="158"/>
      <c r="J460" s="174">
        <f>'Discharge Information'!F460</f>
        <v>0</v>
      </c>
      <c r="K460" s="99"/>
    </row>
    <row r="461" spans="1:11" ht="60" customHeight="1" x14ac:dyDescent="0.25">
      <c r="A461" s="1">
        <f t="shared" si="7"/>
        <v>449</v>
      </c>
      <c r="B461" s="132">
        <f>'Initial Client Information'!B461</f>
        <v>0</v>
      </c>
      <c r="C461" s="133">
        <f>'Initial Client Information'!C461</f>
        <v>0</v>
      </c>
      <c r="D461" s="134">
        <f>'Initial Client Information'!D461</f>
        <v>0</v>
      </c>
      <c r="E461" s="155">
        <f>'Initial Client Information'!E461</f>
        <v>0</v>
      </c>
      <c r="F461" s="156"/>
      <c r="G461" s="152"/>
      <c r="H461" s="152"/>
      <c r="I461" s="158"/>
      <c r="J461" s="174">
        <f>'Discharge Information'!F461</f>
        <v>0</v>
      </c>
      <c r="K461" s="99"/>
    </row>
    <row r="462" spans="1:11" ht="60" customHeight="1" x14ac:dyDescent="0.25">
      <c r="A462" s="1">
        <f t="shared" ref="A462:A512" si="8">ROW(A450)</f>
        <v>450</v>
      </c>
      <c r="B462" s="132">
        <f>'Initial Client Information'!B462</f>
        <v>0</v>
      </c>
      <c r="C462" s="133">
        <f>'Initial Client Information'!C462</f>
        <v>0</v>
      </c>
      <c r="D462" s="134">
        <f>'Initial Client Information'!D462</f>
        <v>0</v>
      </c>
      <c r="E462" s="155">
        <f>'Initial Client Information'!E462</f>
        <v>0</v>
      </c>
      <c r="F462" s="156"/>
      <c r="G462" s="152"/>
      <c r="H462" s="152"/>
      <c r="I462" s="158"/>
      <c r="J462" s="174">
        <f>'Discharge Information'!F462</f>
        <v>0</v>
      </c>
      <c r="K462" s="99"/>
    </row>
    <row r="463" spans="1:11" ht="60" customHeight="1" x14ac:dyDescent="0.25">
      <c r="A463" s="1">
        <f t="shared" si="8"/>
        <v>451</v>
      </c>
      <c r="B463" s="132">
        <f>'Initial Client Information'!B463</f>
        <v>0</v>
      </c>
      <c r="C463" s="133">
        <f>'Initial Client Information'!C463</f>
        <v>0</v>
      </c>
      <c r="D463" s="134">
        <f>'Initial Client Information'!D463</f>
        <v>0</v>
      </c>
      <c r="E463" s="155">
        <f>'Initial Client Information'!E463</f>
        <v>0</v>
      </c>
      <c r="F463" s="156"/>
      <c r="G463" s="152"/>
      <c r="H463" s="152"/>
      <c r="I463" s="158"/>
      <c r="J463" s="174">
        <f>'Discharge Information'!F463</f>
        <v>0</v>
      </c>
      <c r="K463" s="99"/>
    </row>
    <row r="464" spans="1:11" ht="60" customHeight="1" x14ac:dyDescent="0.25">
      <c r="A464" s="1">
        <f t="shared" si="8"/>
        <v>452</v>
      </c>
      <c r="B464" s="132">
        <f>'Initial Client Information'!B464</f>
        <v>0</v>
      </c>
      <c r="C464" s="133">
        <f>'Initial Client Information'!C464</f>
        <v>0</v>
      </c>
      <c r="D464" s="134">
        <f>'Initial Client Information'!D464</f>
        <v>0</v>
      </c>
      <c r="E464" s="155">
        <f>'Initial Client Information'!E464</f>
        <v>0</v>
      </c>
      <c r="F464" s="156"/>
      <c r="G464" s="152"/>
      <c r="H464" s="152"/>
      <c r="I464" s="158"/>
      <c r="J464" s="174">
        <f>'Discharge Information'!F464</f>
        <v>0</v>
      </c>
      <c r="K464" s="99"/>
    </row>
    <row r="465" spans="1:11" ht="60" customHeight="1" x14ac:dyDescent="0.25">
      <c r="A465" s="1">
        <f t="shared" si="8"/>
        <v>453</v>
      </c>
      <c r="B465" s="132">
        <f>'Initial Client Information'!B465</f>
        <v>0</v>
      </c>
      <c r="C465" s="133">
        <f>'Initial Client Information'!C465</f>
        <v>0</v>
      </c>
      <c r="D465" s="134">
        <f>'Initial Client Information'!D465</f>
        <v>0</v>
      </c>
      <c r="E465" s="155">
        <f>'Initial Client Information'!E465</f>
        <v>0</v>
      </c>
      <c r="F465" s="156"/>
      <c r="G465" s="152"/>
      <c r="H465" s="152"/>
      <c r="I465" s="158"/>
      <c r="J465" s="174">
        <f>'Discharge Information'!F465</f>
        <v>0</v>
      </c>
      <c r="K465" s="99"/>
    </row>
    <row r="466" spans="1:11" ht="60" customHeight="1" x14ac:dyDescent="0.25">
      <c r="A466" s="1">
        <f t="shared" si="8"/>
        <v>454</v>
      </c>
      <c r="B466" s="132">
        <f>'Initial Client Information'!B466</f>
        <v>0</v>
      </c>
      <c r="C466" s="133">
        <f>'Initial Client Information'!C466</f>
        <v>0</v>
      </c>
      <c r="D466" s="134">
        <f>'Initial Client Information'!D466</f>
        <v>0</v>
      </c>
      <c r="E466" s="155">
        <f>'Initial Client Information'!E466</f>
        <v>0</v>
      </c>
      <c r="F466" s="156"/>
      <c r="G466" s="152"/>
      <c r="H466" s="152"/>
      <c r="I466" s="158"/>
      <c r="J466" s="174">
        <f>'Discharge Information'!F466</f>
        <v>0</v>
      </c>
      <c r="K466" s="99"/>
    </row>
    <row r="467" spans="1:11" ht="60" customHeight="1" x14ac:dyDescent="0.25">
      <c r="A467" s="1">
        <f t="shared" si="8"/>
        <v>455</v>
      </c>
      <c r="B467" s="132">
        <f>'Initial Client Information'!B467</f>
        <v>0</v>
      </c>
      <c r="C467" s="133">
        <f>'Initial Client Information'!C467</f>
        <v>0</v>
      </c>
      <c r="D467" s="134">
        <f>'Initial Client Information'!D467</f>
        <v>0</v>
      </c>
      <c r="E467" s="155">
        <f>'Initial Client Information'!E467</f>
        <v>0</v>
      </c>
      <c r="F467" s="156"/>
      <c r="G467" s="152"/>
      <c r="H467" s="152"/>
      <c r="I467" s="158"/>
      <c r="J467" s="174">
        <f>'Discharge Information'!F467</f>
        <v>0</v>
      </c>
      <c r="K467" s="99"/>
    </row>
    <row r="468" spans="1:11" ht="60" customHeight="1" x14ac:dyDescent="0.25">
      <c r="A468" s="1">
        <f t="shared" si="8"/>
        <v>456</v>
      </c>
      <c r="B468" s="132">
        <f>'Initial Client Information'!B468</f>
        <v>0</v>
      </c>
      <c r="C468" s="133">
        <f>'Initial Client Information'!C468</f>
        <v>0</v>
      </c>
      <c r="D468" s="134">
        <f>'Initial Client Information'!D468</f>
        <v>0</v>
      </c>
      <c r="E468" s="155">
        <f>'Initial Client Information'!E468</f>
        <v>0</v>
      </c>
      <c r="F468" s="156"/>
      <c r="G468" s="152"/>
      <c r="H468" s="152"/>
      <c r="I468" s="158"/>
      <c r="J468" s="174">
        <f>'Discharge Information'!F468</f>
        <v>0</v>
      </c>
      <c r="K468" s="99"/>
    </row>
    <row r="469" spans="1:11" ht="60" customHeight="1" x14ac:dyDescent="0.25">
      <c r="A469" s="1">
        <f t="shared" si="8"/>
        <v>457</v>
      </c>
      <c r="B469" s="132">
        <f>'Initial Client Information'!B469</f>
        <v>0</v>
      </c>
      <c r="C469" s="133">
        <f>'Initial Client Information'!C469</f>
        <v>0</v>
      </c>
      <c r="D469" s="134">
        <f>'Initial Client Information'!D469</f>
        <v>0</v>
      </c>
      <c r="E469" s="155">
        <f>'Initial Client Information'!E469</f>
        <v>0</v>
      </c>
      <c r="F469" s="156"/>
      <c r="G469" s="152"/>
      <c r="H469" s="152"/>
      <c r="I469" s="158"/>
      <c r="J469" s="174">
        <f>'Discharge Information'!F469</f>
        <v>0</v>
      </c>
      <c r="K469" s="99"/>
    </row>
    <row r="470" spans="1:11" ht="60" customHeight="1" x14ac:dyDescent="0.25">
      <c r="A470" s="1">
        <f t="shared" si="8"/>
        <v>458</v>
      </c>
      <c r="B470" s="132">
        <f>'Initial Client Information'!B470</f>
        <v>0</v>
      </c>
      <c r="C470" s="133">
        <f>'Initial Client Information'!C470</f>
        <v>0</v>
      </c>
      <c r="D470" s="134">
        <f>'Initial Client Information'!D470</f>
        <v>0</v>
      </c>
      <c r="E470" s="155">
        <f>'Initial Client Information'!E470</f>
        <v>0</v>
      </c>
      <c r="F470" s="156"/>
      <c r="G470" s="152"/>
      <c r="H470" s="152"/>
      <c r="I470" s="158"/>
      <c r="J470" s="174">
        <f>'Discharge Information'!F470</f>
        <v>0</v>
      </c>
      <c r="K470" s="99"/>
    </row>
    <row r="471" spans="1:11" ht="60" customHeight="1" x14ac:dyDescent="0.25">
      <c r="A471" s="1">
        <f t="shared" si="8"/>
        <v>459</v>
      </c>
      <c r="B471" s="132">
        <f>'Initial Client Information'!B471</f>
        <v>0</v>
      </c>
      <c r="C471" s="133">
        <f>'Initial Client Information'!C471</f>
        <v>0</v>
      </c>
      <c r="D471" s="134">
        <f>'Initial Client Information'!D471</f>
        <v>0</v>
      </c>
      <c r="E471" s="155">
        <f>'Initial Client Information'!E471</f>
        <v>0</v>
      </c>
      <c r="F471" s="156"/>
      <c r="G471" s="152"/>
      <c r="H471" s="152"/>
      <c r="I471" s="158"/>
      <c r="J471" s="174">
        <f>'Discharge Information'!F471</f>
        <v>0</v>
      </c>
      <c r="K471" s="99"/>
    </row>
    <row r="472" spans="1:11" ht="60" customHeight="1" x14ac:dyDescent="0.25">
      <c r="A472" s="1">
        <f t="shared" si="8"/>
        <v>460</v>
      </c>
      <c r="B472" s="132">
        <f>'Initial Client Information'!B472</f>
        <v>0</v>
      </c>
      <c r="C472" s="133">
        <f>'Initial Client Information'!C472</f>
        <v>0</v>
      </c>
      <c r="D472" s="134">
        <f>'Initial Client Information'!D472</f>
        <v>0</v>
      </c>
      <c r="E472" s="155">
        <f>'Initial Client Information'!E472</f>
        <v>0</v>
      </c>
      <c r="F472" s="156"/>
      <c r="G472" s="152"/>
      <c r="H472" s="152"/>
      <c r="I472" s="158"/>
      <c r="J472" s="174">
        <f>'Discharge Information'!F472</f>
        <v>0</v>
      </c>
      <c r="K472" s="99"/>
    </row>
    <row r="473" spans="1:11" ht="60" customHeight="1" x14ac:dyDescent="0.25">
      <c r="A473" s="1">
        <f t="shared" si="8"/>
        <v>461</v>
      </c>
      <c r="B473" s="132">
        <f>'Initial Client Information'!B473</f>
        <v>0</v>
      </c>
      <c r="C473" s="133">
        <f>'Initial Client Information'!C473</f>
        <v>0</v>
      </c>
      <c r="D473" s="134">
        <f>'Initial Client Information'!D473</f>
        <v>0</v>
      </c>
      <c r="E473" s="155">
        <f>'Initial Client Information'!E473</f>
        <v>0</v>
      </c>
      <c r="F473" s="156"/>
      <c r="G473" s="152"/>
      <c r="H473" s="152"/>
      <c r="I473" s="158"/>
      <c r="J473" s="174">
        <f>'Discharge Information'!F473</f>
        <v>0</v>
      </c>
      <c r="K473" s="99"/>
    </row>
    <row r="474" spans="1:11" ht="60" customHeight="1" x14ac:dyDescent="0.25">
      <c r="A474" s="1">
        <f t="shared" si="8"/>
        <v>462</v>
      </c>
      <c r="B474" s="132">
        <f>'Initial Client Information'!B474</f>
        <v>0</v>
      </c>
      <c r="C474" s="133">
        <f>'Initial Client Information'!C474</f>
        <v>0</v>
      </c>
      <c r="D474" s="134">
        <f>'Initial Client Information'!D474</f>
        <v>0</v>
      </c>
      <c r="E474" s="155">
        <f>'Initial Client Information'!E474</f>
        <v>0</v>
      </c>
      <c r="F474" s="156"/>
      <c r="G474" s="152"/>
      <c r="H474" s="152"/>
      <c r="I474" s="158"/>
      <c r="J474" s="174">
        <f>'Discharge Information'!F474</f>
        <v>0</v>
      </c>
      <c r="K474" s="99"/>
    </row>
    <row r="475" spans="1:11" ht="60" customHeight="1" x14ac:dyDescent="0.25">
      <c r="A475" s="1">
        <f t="shared" si="8"/>
        <v>463</v>
      </c>
      <c r="B475" s="132">
        <f>'Initial Client Information'!B475</f>
        <v>0</v>
      </c>
      <c r="C475" s="133">
        <f>'Initial Client Information'!C475</f>
        <v>0</v>
      </c>
      <c r="D475" s="134">
        <f>'Initial Client Information'!D475</f>
        <v>0</v>
      </c>
      <c r="E475" s="155">
        <f>'Initial Client Information'!E475</f>
        <v>0</v>
      </c>
      <c r="F475" s="156"/>
      <c r="G475" s="152"/>
      <c r="H475" s="152"/>
      <c r="I475" s="158"/>
      <c r="J475" s="174">
        <f>'Discharge Information'!F475</f>
        <v>0</v>
      </c>
      <c r="K475" s="99"/>
    </row>
    <row r="476" spans="1:11" ht="60" customHeight="1" x14ac:dyDescent="0.25">
      <c r="A476" s="1">
        <f t="shared" si="8"/>
        <v>464</v>
      </c>
      <c r="B476" s="132">
        <f>'Initial Client Information'!B476</f>
        <v>0</v>
      </c>
      <c r="C476" s="133">
        <f>'Initial Client Information'!C476</f>
        <v>0</v>
      </c>
      <c r="D476" s="134">
        <f>'Initial Client Information'!D476</f>
        <v>0</v>
      </c>
      <c r="E476" s="155">
        <f>'Initial Client Information'!E476</f>
        <v>0</v>
      </c>
      <c r="F476" s="156"/>
      <c r="G476" s="152"/>
      <c r="H476" s="152"/>
      <c r="I476" s="158"/>
      <c r="J476" s="174">
        <f>'Discharge Information'!F476</f>
        <v>0</v>
      </c>
      <c r="K476" s="99"/>
    </row>
    <row r="477" spans="1:11" ht="60" customHeight="1" x14ac:dyDescent="0.25">
      <c r="A477" s="1">
        <f t="shared" si="8"/>
        <v>465</v>
      </c>
      <c r="B477" s="132">
        <f>'Initial Client Information'!B477</f>
        <v>0</v>
      </c>
      <c r="C477" s="133">
        <f>'Initial Client Information'!C477</f>
        <v>0</v>
      </c>
      <c r="D477" s="134">
        <f>'Initial Client Information'!D477</f>
        <v>0</v>
      </c>
      <c r="E477" s="155">
        <f>'Initial Client Information'!E477</f>
        <v>0</v>
      </c>
      <c r="F477" s="156"/>
      <c r="G477" s="152"/>
      <c r="H477" s="152"/>
      <c r="I477" s="158"/>
      <c r="J477" s="174">
        <f>'Discharge Information'!F477</f>
        <v>0</v>
      </c>
      <c r="K477" s="99"/>
    </row>
    <row r="478" spans="1:11" ht="60" customHeight="1" x14ac:dyDescent="0.25">
      <c r="A478" s="1">
        <f t="shared" si="8"/>
        <v>466</v>
      </c>
      <c r="B478" s="132">
        <f>'Initial Client Information'!B478</f>
        <v>0</v>
      </c>
      <c r="C478" s="133">
        <f>'Initial Client Information'!C478</f>
        <v>0</v>
      </c>
      <c r="D478" s="134">
        <f>'Initial Client Information'!D478</f>
        <v>0</v>
      </c>
      <c r="E478" s="155">
        <f>'Initial Client Information'!E478</f>
        <v>0</v>
      </c>
      <c r="F478" s="156"/>
      <c r="G478" s="152"/>
      <c r="H478" s="152"/>
      <c r="I478" s="158"/>
      <c r="J478" s="174">
        <f>'Discharge Information'!F478</f>
        <v>0</v>
      </c>
      <c r="K478" s="99"/>
    </row>
    <row r="479" spans="1:11" ht="60" customHeight="1" x14ac:dyDescent="0.25">
      <c r="A479" s="1">
        <f t="shared" si="8"/>
        <v>467</v>
      </c>
      <c r="B479" s="132">
        <f>'Initial Client Information'!B479</f>
        <v>0</v>
      </c>
      <c r="C479" s="133">
        <f>'Initial Client Information'!C479</f>
        <v>0</v>
      </c>
      <c r="D479" s="134">
        <f>'Initial Client Information'!D479</f>
        <v>0</v>
      </c>
      <c r="E479" s="155">
        <f>'Initial Client Information'!E479</f>
        <v>0</v>
      </c>
      <c r="F479" s="156"/>
      <c r="G479" s="152"/>
      <c r="H479" s="152"/>
      <c r="I479" s="158"/>
      <c r="J479" s="174">
        <f>'Discharge Information'!F479</f>
        <v>0</v>
      </c>
      <c r="K479" s="99"/>
    </row>
    <row r="480" spans="1:11" ht="60" customHeight="1" x14ac:dyDescent="0.25">
      <c r="A480" s="1">
        <f t="shared" si="8"/>
        <v>468</v>
      </c>
      <c r="B480" s="132">
        <f>'Initial Client Information'!B480</f>
        <v>0</v>
      </c>
      <c r="C480" s="133">
        <f>'Initial Client Information'!C480</f>
        <v>0</v>
      </c>
      <c r="D480" s="134">
        <f>'Initial Client Information'!D480</f>
        <v>0</v>
      </c>
      <c r="E480" s="155">
        <f>'Initial Client Information'!E480</f>
        <v>0</v>
      </c>
      <c r="F480" s="156"/>
      <c r="G480" s="152"/>
      <c r="H480" s="152"/>
      <c r="I480" s="158"/>
      <c r="J480" s="174">
        <f>'Discharge Information'!F480</f>
        <v>0</v>
      </c>
      <c r="K480" s="99"/>
    </row>
    <row r="481" spans="1:11" ht="60" customHeight="1" x14ac:dyDescent="0.25">
      <c r="A481" s="1">
        <f t="shared" si="8"/>
        <v>469</v>
      </c>
      <c r="B481" s="132">
        <f>'Initial Client Information'!B481</f>
        <v>0</v>
      </c>
      <c r="C481" s="133">
        <f>'Initial Client Information'!C481</f>
        <v>0</v>
      </c>
      <c r="D481" s="134">
        <f>'Initial Client Information'!D481</f>
        <v>0</v>
      </c>
      <c r="E481" s="155">
        <f>'Initial Client Information'!E481</f>
        <v>0</v>
      </c>
      <c r="F481" s="156"/>
      <c r="G481" s="152"/>
      <c r="H481" s="152"/>
      <c r="I481" s="158"/>
      <c r="J481" s="174">
        <f>'Discharge Information'!F481</f>
        <v>0</v>
      </c>
      <c r="K481" s="99"/>
    </row>
    <row r="482" spans="1:11" ht="60" customHeight="1" x14ac:dyDescent="0.25">
      <c r="A482" s="1">
        <f t="shared" si="8"/>
        <v>470</v>
      </c>
      <c r="B482" s="132">
        <f>'Initial Client Information'!B482</f>
        <v>0</v>
      </c>
      <c r="C482" s="133">
        <f>'Initial Client Information'!C482</f>
        <v>0</v>
      </c>
      <c r="D482" s="134">
        <f>'Initial Client Information'!D482</f>
        <v>0</v>
      </c>
      <c r="E482" s="155">
        <f>'Initial Client Information'!E482</f>
        <v>0</v>
      </c>
      <c r="F482" s="156"/>
      <c r="G482" s="152"/>
      <c r="H482" s="152"/>
      <c r="I482" s="158"/>
      <c r="J482" s="174">
        <f>'Discharge Information'!F482</f>
        <v>0</v>
      </c>
      <c r="K482" s="99"/>
    </row>
    <row r="483" spans="1:11" ht="60" customHeight="1" x14ac:dyDescent="0.25">
      <c r="A483" s="1">
        <f t="shared" si="8"/>
        <v>471</v>
      </c>
      <c r="B483" s="132">
        <f>'Initial Client Information'!B483</f>
        <v>0</v>
      </c>
      <c r="C483" s="133">
        <f>'Initial Client Information'!C483</f>
        <v>0</v>
      </c>
      <c r="D483" s="134">
        <f>'Initial Client Information'!D483</f>
        <v>0</v>
      </c>
      <c r="E483" s="155">
        <f>'Initial Client Information'!E483</f>
        <v>0</v>
      </c>
      <c r="F483" s="156"/>
      <c r="G483" s="152"/>
      <c r="H483" s="152"/>
      <c r="I483" s="158"/>
      <c r="J483" s="174">
        <f>'Discharge Information'!F483</f>
        <v>0</v>
      </c>
      <c r="K483" s="99"/>
    </row>
    <row r="484" spans="1:11" ht="60" customHeight="1" x14ac:dyDescent="0.25">
      <c r="A484" s="1">
        <f t="shared" si="8"/>
        <v>472</v>
      </c>
      <c r="B484" s="132">
        <f>'Initial Client Information'!B484</f>
        <v>0</v>
      </c>
      <c r="C484" s="133">
        <f>'Initial Client Information'!C484</f>
        <v>0</v>
      </c>
      <c r="D484" s="134">
        <f>'Initial Client Information'!D484</f>
        <v>0</v>
      </c>
      <c r="E484" s="155">
        <f>'Initial Client Information'!E484</f>
        <v>0</v>
      </c>
      <c r="F484" s="156"/>
      <c r="G484" s="152"/>
      <c r="H484" s="152"/>
      <c r="I484" s="158"/>
      <c r="J484" s="174">
        <f>'Discharge Information'!F484</f>
        <v>0</v>
      </c>
      <c r="K484" s="99"/>
    </row>
    <row r="485" spans="1:11" ht="60" customHeight="1" x14ac:dyDescent="0.25">
      <c r="A485" s="1">
        <f t="shared" si="8"/>
        <v>473</v>
      </c>
      <c r="B485" s="132">
        <f>'Initial Client Information'!B485</f>
        <v>0</v>
      </c>
      <c r="C485" s="133">
        <f>'Initial Client Information'!C485</f>
        <v>0</v>
      </c>
      <c r="D485" s="134">
        <f>'Initial Client Information'!D485</f>
        <v>0</v>
      </c>
      <c r="E485" s="155">
        <f>'Initial Client Information'!E485</f>
        <v>0</v>
      </c>
      <c r="F485" s="156"/>
      <c r="G485" s="152"/>
      <c r="H485" s="152"/>
      <c r="I485" s="158"/>
      <c r="J485" s="174">
        <f>'Discharge Information'!F485</f>
        <v>0</v>
      </c>
      <c r="K485" s="99"/>
    </row>
    <row r="486" spans="1:11" ht="60" customHeight="1" x14ac:dyDescent="0.25">
      <c r="A486" s="1">
        <f t="shared" si="8"/>
        <v>474</v>
      </c>
      <c r="B486" s="132">
        <f>'Initial Client Information'!B486</f>
        <v>0</v>
      </c>
      <c r="C486" s="133">
        <f>'Initial Client Information'!C486</f>
        <v>0</v>
      </c>
      <c r="D486" s="134">
        <f>'Initial Client Information'!D486</f>
        <v>0</v>
      </c>
      <c r="E486" s="155">
        <f>'Initial Client Information'!E486</f>
        <v>0</v>
      </c>
      <c r="F486" s="156"/>
      <c r="G486" s="152"/>
      <c r="H486" s="152"/>
      <c r="I486" s="158"/>
      <c r="J486" s="174">
        <f>'Discharge Information'!F486</f>
        <v>0</v>
      </c>
      <c r="K486" s="99"/>
    </row>
    <row r="487" spans="1:11" ht="60" customHeight="1" x14ac:dyDescent="0.25">
      <c r="A487" s="1">
        <f t="shared" si="8"/>
        <v>475</v>
      </c>
      <c r="B487" s="132">
        <f>'Initial Client Information'!B487</f>
        <v>0</v>
      </c>
      <c r="C487" s="133">
        <f>'Initial Client Information'!C487</f>
        <v>0</v>
      </c>
      <c r="D487" s="134">
        <f>'Initial Client Information'!D487</f>
        <v>0</v>
      </c>
      <c r="E487" s="155">
        <f>'Initial Client Information'!E487</f>
        <v>0</v>
      </c>
      <c r="F487" s="156"/>
      <c r="G487" s="152"/>
      <c r="H487" s="152"/>
      <c r="I487" s="158"/>
      <c r="J487" s="174">
        <f>'Discharge Information'!F487</f>
        <v>0</v>
      </c>
      <c r="K487" s="99"/>
    </row>
    <row r="488" spans="1:11" ht="60" customHeight="1" x14ac:dyDescent="0.25">
      <c r="A488" s="1">
        <f t="shared" si="8"/>
        <v>476</v>
      </c>
      <c r="B488" s="132">
        <f>'Initial Client Information'!B488</f>
        <v>0</v>
      </c>
      <c r="C488" s="133">
        <f>'Initial Client Information'!C488</f>
        <v>0</v>
      </c>
      <c r="D488" s="134">
        <f>'Initial Client Information'!D488</f>
        <v>0</v>
      </c>
      <c r="E488" s="155">
        <f>'Initial Client Information'!E488</f>
        <v>0</v>
      </c>
      <c r="F488" s="156"/>
      <c r="G488" s="152"/>
      <c r="H488" s="152"/>
      <c r="I488" s="158"/>
      <c r="J488" s="174">
        <f>'Discharge Information'!F488</f>
        <v>0</v>
      </c>
      <c r="K488" s="99"/>
    </row>
    <row r="489" spans="1:11" ht="60" customHeight="1" x14ac:dyDescent="0.25">
      <c r="A489" s="1">
        <f t="shared" si="8"/>
        <v>477</v>
      </c>
      <c r="B489" s="132">
        <f>'Initial Client Information'!B489</f>
        <v>0</v>
      </c>
      <c r="C489" s="133">
        <f>'Initial Client Information'!C489</f>
        <v>0</v>
      </c>
      <c r="D489" s="134">
        <f>'Initial Client Information'!D489</f>
        <v>0</v>
      </c>
      <c r="E489" s="155">
        <f>'Initial Client Information'!E489</f>
        <v>0</v>
      </c>
      <c r="F489" s="156"/>
      <c r="G489" s="152"/>
      <c r="H489" s="152"/>
      <c r="I489" s="158"/>
      <c r="J489" s="174">
        <f>'Discharge Information'!F489</f>
        <v>0</v>
      </c>
      <c r="K489" s="99"/>
    </row>
    <row r="490" spans="1:11" ht="60" customHeight="1" x14ac:dyDescent="0.25">
      <c r="A490" s="1">
        <f t="shared" si="8"/>
        <v>478</v>
      </c>
      <c r="B490" s="132">
        <f>'Initial Client Information'!B490</f>
        <v>0</v>
      </c>
      <c r="C490" s="133">
        <f>'Initial Client Information'!C490</f>
        <v>0</v>
      </c>
      <c r="D490" s="134">
        <f>'Initial Client Information'!D490</f>
        <v>0</v>
      </c>
      <c r="E490" s="155">
        <f>'Initial Client Information'!E490</f>
        <v>0</v>
      </c>
      <c r="F490" s="156"/>
      <c r="G490" s="152"/>
      <c r="H490" s="152"/>
      <c r="I490" s="158"/>
      <c r="J490" s="174">
        <f>'Discharge Information'!F490</f>
        <v>0</v>
      </c>
      <c r="K490" s="99"/>
    </row>
    <row r="491" spans="1:11" ht="60" customHeight="1" x14ac:dyDescent="0.25">
      <c r="A491" s="1">
        <f t="shared" si="8"/>
        <v>479</v>
      </c>
      <c r="B491" s="132">
        <f>'Initial Client Information'!B491</f>
        <v>0</v>
      </c>
      <c r="C491" s="133">
        <f>'Initial Client Information'!C491</f>
        <v>0</v>
      </c>
      <c r="D491" s="134">
        <f>'Initial Client Information'!D491</f>
        <v>0</v>
      </c>
      <c r="E491" s="155">
        <f>'Initial Client Information'!E491</f>
        <v>0</v>
      </c>
      <c r="F491" s="156"/>
      <c r="G491" s="152"/>
      <c r="H491" s="152"/>
      <c r="I491" s="158"/>
      <c r="J491" s="174">
        <f>'Discharge Information'!F491</f>
        <v>0</v>
      </c>
      <c r="K491" s="99"/>
    </row>
    <row r="492" spans="1:11" ht="60" customHeight="1" x14ac:dyDescent="0.25">
      <c r="A492" s="1">
        <f t="shared" si="8"/>
        <v>480</v>
      </c>
      <c r="B492" s="132">
        <f>'Initial Client Information'!B492</f>
        <v>0</v>
      </c>
      <c r="C492" s="133">
        <f>'Initial Client Information'!C492</f>
        <v>0</v>
      </c>
      <c r="D492" s="134">
        <f>'Initial Client Information'!D492</f>
        <v>0</v>
      </c>
      <c r="E492" s="155">
        <f>'Initial Client Information'!E492</f>
        <v>0</v>
      </c>
      <c r="F492" s="156"/>
      <c r="G492" s="152"/>
      <c r="H492" s="152"/>
      <c r="I492" s="158"/>
      <c r="J492" s="174">
        <f>'Discharge Information'!F492</f>
        <v>0</v>
      </c>
      <c r="K492" s="99"/>
    </row>
    <row r="493" spans="1:11" ht="60" customHeight="1" x14ac:dyDescent="0.25">
      <c r="A493" s="1">
        <f t="shared" si="8"/>
        <v>481</v>
      </c>
      <c r="B493" s="132">
        <f>'Initial Client Information'!B493</f>
        <v>0</v>
      </c>
      <c r="C493" s="133">
        <f>'Initial Client Information'!C493</f>
        <v>0</v>
      </c>
      <c r="D493" s="134">
        <f>'Initial Client Information'!D493</f>
        <v>0</v>
      </c>
      <c r="E493" s="155">
        <f>'Initial Client Information'!E493</f>
        <v>0</v>
      </c>
      <c r="F493" s="156"/>
      <c r="G493" s="152"/>
      <c r="H493" s="152"/>
      <c r="I493" s="158"/>
      <c r="J493" s="174">
        <f>'Discharge Information'!F493</f>
        <v>0</v>
      </c>
      <c r="K493" s="99"/>
    </row>
    <row r="494" spans="1:11" ht="60" customHeight="1" x14ac:dyDescent="0.25">
      <c r="A494" s="1">
        <f t="shared" si="8"/>
        <v>482</v>
      </c>
      <c r="B494" s="132">
        <f>'Initial Client Information'!B494</f>
        <v>0</v>
      </c>
      <c r="C494" s="133">
        <f>'Initial Client Information'!C494</f>
        <v>0</v>
      </c>
      <c r="D494" s="134">
        <f>'Initial Client Information'!D494</f>
        <v>0</v>
      </c>
      <c r="E494" s="155">
        <f>'Initial Client Information'!E494</f>
        <v>0</v>
      </c>
      <c r="F494" s="156"/>
      <c r="G494" s="152"/>
      <c r="H494" s="152"/>
      <c r="I494" s="158"/>
      <c r="J494" s="174">
        <f>'Discharge Information'!F494</f>
        <v>0</v>
      </c>
      <c r="K494" s="99"/>
    </row>
    <row r="495" spans="1:11" ht="60" customHeight="1" x14ac:dyDescent="0.25">
      <c r="A495" s="1">
        <f t="shared" si="8"/>
        <v>483</v>
      </c>
      <c r="B495" s="132">
        <f>'Initial Client Information'!B495</f>
        <v>0</v>
      </c>
      <c r="C495" s="133">
        <f>'Initial Client Information'!C495</f>
        <v>0</v>
      </c>
      <c r="D495" s="134">
        <f>'Initial Client Information'!D495</f>
        <v>0</v>
      </c>
      <c r="E495" s="155">
        <f>'Initial Client Information'!E495</f>
        <v>0</v>
      </c>
      <c r="F495" s="156"/>
      <c r="G495" s="152"/>
      <c r="H495" s="152"/>
      <c r="I495" s="158"/>
      <c r="J495" s="174">
        <f>'Discharge Information'!F495</f>
        <v>0</v>
      </c>
      <c r="K495" s="99"/>
    </row>
    <row r="496" spans="1:11" ht="60" customHeight="1" x14ac:dyDescent="0.25">
      <c r="A496" s="1">
        <f t="shared" si="8"/>
        <v>484</v>
      </c>
      <c r="B496" s="132">
        <f>'Initial Client Information'!B496</f>
        <v>0</v>
      </c>
      <c r="C496" s="133">
        <f>'Initial Client Information'!C496</f>
        <v>0</v>
      </c>
      <c r="D496" s="134">
        <f>'Initial Client Information'!D496</f>
        <v>0</v>
      </c>
      <c r="E496" s="155">
        <f>'Initial Client Information'!E496</f>
        <v>0</v>
      </c>
      <c r="F496" s="156"/>
      <c r="G496" s="152"/>
      <c r="H496" s="152"/>
      <c r="I496" s="158"/>
      <c r="J496" s="174">
        <f>'Discharge Information'!F496</f>
        <v>0</v>
      </c>
      <c r="K496" s="99"/>
    </row>
    <row r="497" spans="1:11" ht="60" customHeight="1" x14ac:dyDescent="0.25">
      <c r="A497" s="1">
        <f t="shared" si="8"/>
        <v>485</v>
      </c>
      <c r="B497" s="132">
        <f>'Initial Client Information'!B497</f>
        <v>0</v>
      </c>
      <c r="C497" s="133">
        <f>'Initial Client Information'!C497</f>
        <v>0</v>
      </c>
      <c r="D497" s="134">
        <f>'Initial Client Information'!D497</f>
        <v>0</v>
      </c>
      <c r="E497" s="155">
        <f>'Initial Client Information'!E497</f>
        <v>0</v>
      </c>
      <c r="F497" s="156"/>
      <c r="G497" s="152"/>
      <c r="H497" s="152"/>
      <c r="I497" s="158"/>
      <c r="J497" s="174">
        <f>'Discharge Information'!F497</f>
        <v>0</v>
      </c>
      <c r="K497" s="99"/>
    </row>
    <row r="498" spans="1:11" ht="60" customHeight="1" x14ac:dyDescent="0.25">
      <c r="A498" s="1">
        <f t="shared" si="8"/>
        <v>486</v>
      </c>
      <c r="B498" s="132">
        <f>'Initial Client Information'!B498</f>
        <v>0</v>
      </c>
      <c r="C498" s="133">
        <f>'Initial Client Information'!C498</f>
        <v>0</v>
      </c>
      <c r="D498" s="134">
        <f>'Initial Client Information'!D498</f>
        <v>0</v>
      </c>
      <c r="E498" s="155">
        <f>'Initial Client Information'!E498</f>
        <v>0</v>
      </c>
      <c r="F498" s="156"/>
      <c r="G498" s="152"/>
      <c r="H498" s="152"/>
      <c r="I498" s="158"/>
      <c r="J498" s="174">
        <f>'Discharge Information'!F498</f>
        <v>0</v>
      </c>
      <c r="K498" s="99"/>
    </row>
    <row r="499" spans="1:11" ht="60" customHeight="1" x14ac:dyDescent="0.25">
      <c r="A499" s="1">
        <f t="shared" si="8"/>
        <v>487</v>
      </c>
      <c r="B499" s="132">
        <f>'Initial Client Information'!B499</f>
        <v>0</v>
      </c>
      <c r="C499" s="133">
        <f>'Initial Client Information'!C499</f>
        <v>0</v>
      </c>
      <c r="D499" s="134">
        <f>'Initial Client Information'!D499</f>
        <v>0</v>
      </c>
      <c r="E499" s="155">
        <f>'Initial Client Information'!E499</f>
        <v>0</v>
      </c>
      <c r="F499" s="156"/>
      <c r="G499" s="152"/>
      <c r="H499" s="152"/>
      <c r="I499" s="158"/>
      <c r="J499" s="174">
        <f>'Discharge Information'!F499</f>
        <v>0</v>
      </c>
      <c r="K499" s="99"/>
    </row>
    <row r="500" spans="1:11" ht="60" customHeight="1" x14ac:dyDescent="0.25">
      <c r="A500" s="1">
        <f t="shared" si="8"/>
        <v>488</v>
      </c>
      <c r="B500" s="132">
        <f>'Initial Client Information'!B500</f>
        <v>0</v>
      </c>
      <c r="C500" s="133">
        <f>'Initial Client Information'!C500</f>
        <v>0</v>
      </c>
      <c r="D500" s="134">
        <f>'Initial Client Information'!D500</f>
        <v>0</v>
      </c>
      <c r="E500" s="155">
        <f>'Initial Client Information'!E500</f>
        <v>0</v>
      </c>
      <c r="F500" s="156"/>
      <c r="G500" s="152"/>
      <c r="H500" s="152"/>
      <c r="I500" s="158"/>
      <c r="J500" s="174">
        <f>'Discharge Information'!F500</f>
        <v>0</v>
      </c>
      <c r="K500" s="99"/>
    </row>
    <row r="501" spans="1:11" ht="60" customHeight="1" x14ac:dyDescent="0.25">
      <c r="A501" s="1">
        <f t="shared" si="8"/>
        <v>489</v>
      </c>
      <c r="B501" s="132">
        <f>'Initial Client Information'!B501</f>
        <v>0</v>
      </c>
      <c r="C501" s="133">
        <f>'Initial Client Information'!C501</f>
        <v>0</v>
      </c>
      <c r="D501" s="134">
        <f>'Initial Client Information'!D501</f>
        <v>0</v>
      </c>
      <c r="E501" s="155">
        <f>'Initial Client Information'!E501</f>
        <v>0</v>
      </c>
      <c r="F501" s="156"/>
      <c r="G501" s="152"/>
      <c r="H501" s="152"/>
      <c r="I501" s="158"/>
      <c r="J501" s="174">
        <f>'Discharge Information'!F501</f>
        <v>0</v>
      </c>
      <c r="K501" s="99"/>
    </row>
    <row r="502" spans="1:11" ht="60" customHeight="1" x14ac:dyDescent="0.25">
      <c r="A502" s="1">
        <f t="shared" si="8"/>
        <v>490</v>
      </c>
      <c r="B502" s="132">
        <f>'Initial Client Information'!B502</f>
        <v>0</v>
      </c>
      <c r="C502" s="133">
        <f>'Initial Client Information'!C502</f>
        <v>0</v>
      </c>
      <c r="D502" s="134">
        <f>'Initial Client Information'!D502</f>
        <v>0</v>
      </c>
      <c r="E502" s="155">
        <f>'Initial Client Information'!E502</f>
        <v>0</v>
      </c>
      <c r="F502" s="156"/>
      <c r="G502" s="152"/>
      <c r="H502" s="152"/>
      <c r="I502" s="158"/>
      <c r="J502" s="174">
        <f>'Discharge Information'!F502</f>
        <v>0</v>
      </c>
      <c r="K502" s="99"/>
    </row>
    <row r="503" spans="1:11" ht="60" customHeight="1" x14ac:dyDescent="0.25">
      <c r="A503" s="1">
        <f t="shared" si="8"/>
        <v>491</v>
      </c>
      <c r="B503" s="132">
        <f>'Initial Client Information'!B503</f>
        <v>0</v>
      </c>
      <c r="C503" s="133">
        <f>'Initial Client Information'!C503</f>
        <v>0</v>
      </c>
      <c r="D503" s="134">
        <f>'Initial Client Information'!D503</f>
        <v>0</v>
      </c>
      <c r="E503" s="155">
        <f>'Initial Client Information'!E503</f>
        <v>0</v>
      </c>
      <c r="F503" s="156"/>
      <c r="G503" s="152"/>
      <c r="H503" s="152"/>
      <c r="I503" s="158"/>
      <c r="J503" s="174">
        <f>'Discharge Information'!F503</f>
        <v>0</v>
      </c>
      <c r="K503" s="99"/>
    </row>
    <row r="504" spans="1:11" ht="60" customHeight="1" x14ac:dyDescent="0.25">
      <c r="A504" s="1">
        <f t="shared" si="8"/>
        <v>492</v>
      </c>
      <c r="B504" s="132">
        <f>'Initial Client Information'!B504</f>
        <v>0</v>
      </c>
      <c r="C504" s="133">
        <f>'Initial Client Information'!C504</f>
        <v>0</v>
      </c>
      <c r="D504" s="134">
        <f>'Initial Client Information'!D504</f>
        <v>0</v>
      </c>
      <c r="E504" s="155">
        <f>'Initial Client Information'!E504</f>
        <v>0</v>
      </c>
      <c r="F504" s="156"/>
      <c r="G504" s="152"/>
      <c r="H504" s="152"/>
      <c r="I504" s="158"/>
      <c r="J504" s="174">
        <f>'Discharge Information'!F504</f>
        <v>0</v>
      </c>
      <c r="K504" s="99"/>
    </row>
    <row r="505" spans="1:11" ht="60" customHeight="1" x14ac:dyDescent="0.25">
      <c r="A505" s="1">
        <f t="shared" si="8"/>
        <v>493</v>
      </c>
      <c r="B505" s="132">
        <f>'Initial Client Information'!B505</f>
        <v>0</v>
      </c>
      <c r="C505" s="133">
        <f>'Initial Client Information'!C505</f>
        <v>0</v>
      </c>
      <c r="D505" s="134">
        <f>'Initial Client Information'!D505</f>
        <v>0</v>
      </c>
      <c r="E505" s="155">
        <f>'Initial Client Information'!E505</f>
        <v>0</v>
      </c>
      <c r="F505" s="156"/>
      <c r="G505" s="152"/>
      <c r="H505" s="152"/>
      <c r="I505" s="158"/>
      <c r="J505" s="174">
        <f>'Discharge Information'!F505</f>
        <v>0</v>
      </c>
      <c r="K505" s="99"/>
    </row>
    <row r="506" spans="1:11" ht="60" customHeight="1" x14ac:dyDescent="0.25">
      <c r="A506" s="1">
        <f t="shared" si="8"/>
        <v>494</v>
      </c>
      <c r="B506" s="132">
        <f>'Initial Client Information'!B506</f>
        <v>0</v>
      </c>
      <c r="C506" s="133">
        <f>'Initial Client Information'!C506</f>
        <v>0</v>
      </c>
      <c r="D506" s="134">
        <f>'Initial Client Information'!D506</f>
        <v>0</v>
      </c>
      <c r="E506" s="155">
        <f>'Initial Client Information'!E506</f>
        <v>0</v>
      </c>
      <c r="F506" s="156"/>
      <c r="G506" s="152"/>
      <c r="H506" s="152"/>
      <c r="I506" s="158"/>
      <c r="J506" s="174">
        <f>'Discharge Information'!F506</f>
        <v>0</v>
      </c>
      <c r="K506" s="99"/>
    </row>
    <row r="507" spans="1:11" ht="60" customHeight="1" x14ac:dyDescent="0.25">
      <c r="A507" s="1">
        <f t="shared" si="8"/>
        <v>495</v>
      </c>
      <c r="B507" s="132">
        <f>'Initial Client Information'!B507</f>
        <v>0</v>
      </c>
      <c r="C507" s="133">
        <f>'Initial Client Information'!C507</f>
        <v>0</v>
      </c>
      <c r="D507" s="134">
        <f>'Initial Client Information'!D507</f>
        <v>0</v>
      </c>
      <c r="E507" s="155">
        <f>'Initial Client Information'!E507</f>
        <v>0</v>
      </c>
      <c r="F507" s="156"/>
      <c r="G507" s="152"/>
      <c r="H507" s="152"/>
      <c r="I507" s="158"/>
      <c r="J507" s="174">
        <f>'Discharge Information'!F507</f>
        <v>0</v>
      </c>
      <c r="K507" s="99"/>
    </row>
    <row r="508" spans="1:11" ht="60" customHeight="1" x14ac:dyDescent="0.25">
      <c r="A508" s="1">
        <f t="shared" si="8"/>
        <v>496</v>
      </c>
      <c r="B508" s="132">
        <f>'Initial Client Information'!B508</f>
        <v>0</v>
      </c>
      <c r="C508" s="133">
        <f>'Initial Client Information'!C508</f>
        <v>0</v>
      </c>
      <c r="D508" s="134">
        <f>'Initial Client Information'!D508</f>
        <v>0</v>
      </c>
      <c r="E508" s="155">
        <f>'Initial Client Information'!E508</f>
        <v>0</v>
      </c>
      <c r="F508" s="156"/>
      <c r="G508" s="152"/>
      <c r="H508" s="152"/>
      <c r="I508" s="158"/>
      <c r="J508" s="174">
        <f>'Discharge Information'!F508</f>
        <v>0</v>
      </c>
      <c r="K508" s="99"/>
    </row>
    <row r="509" spans="1:11" ht="60" customHeight="1" x14ac:dyDescent="0.25">
      <c r="A509" s="1">
        <f t="shared" si="8"/>
        <v>497</v>
      </c>
      <c r="B509" s="132">
        <f>'Initial Client Information'!B509</f>
        <v>0</v>
      </c>
      <c r="C509" s="133">
        <f>'Initial Client Information'!C509</f>
        <v>0</v>
      </c>
      <c r="D509" s="134">
        <f>'Initial Client Information'!D509</f>
        <v>0</v>
      </c>
      <c r="E509" s="155">
        <f>'Initial Client Information'!E509</f>
        <v>0</v>
      </c>
      <c r="F509" s="156"/>
      <c r="G509" s="152"/>
      <c r="H509" s="152"/>
      <c r="I509" s="158"/>
      <c r="J509" s="174">
        <f>'Discharge Information'!F509</f>
        <v>0</v>
      </c>
      <c r="K509" s="99"/>
    </row>
    <row r="510" spans="1:11" ht="60" customHeight="1" x14ac:dyDescent="0.25">
      <c r="A510" s="1">
        <f t="shared" si="8"/>
        <v>498</v>
      </c>
      <c r="B510" s="132">
        <f>'Initial Client Information'!B510</f>
        <v>0</v>
      </c>
      <c r="C510" s="133">
        <f>'Initial Client Information'!C510</f>
        <v>0</v>
      </c>
      <c r="D510" s="134">
        <f>'Initial Client Information'!D510</f>
        <v>0</v>
      </c>
      <c r="E510" s="155">
        <f>'Initial Client Information'!E510</f>
        <v>0</v>
      </c>
      <c r="F510" s="156"/>
      <c r="G510" s="152"/>
      <c r="H510" s="152"/>
      <c r="I510" s="158"/>
      <c r="J510" s="174">
        <f>'Discharge Information'!F510</f>
        <v>0</v>
      </c>
      <c r="K510" s="99"/>
    </row>
    <row r="511" spans="1:11" ht="60" customHeight="1" x14ac:dyDescent="0.25">
      <c r="A511" s="1">
        <f t="shared" si="8"/>
        <v>499</v>
      </c>
      <c r="B511" s="132">
        <f>'Initial Client Information'!B511</f>
        <v>0</v>
      </c>
      <c r="C511" s="133">
        <f>'Initial Client Information'!C511</f>
        <v>0</v>
      </c>
      <c r="D511" s="134">
        <f>'Initial Client Information'!D511</f>
        <v>0</v>
      </c>
      <c r="E511" s="155">
        <f>'Initial Client Information'!E511</f>
        <v>0</v>
      </c>
      <c r="F511" s="156"/>
      <c r="G511" s="152"/>
      <c r="H511" s="152"/>
      <c r="I511" s="158"/>
      <c r="J511" s="174">
        <f>'Discharge Information'!F511</f>
        <v>0</v>
      </c>
      <c r="K511" s="99"/>
    </row>
    <row r="512" spans="1:11" ht="60" customHeight="1" x14ac:dyDescent="0.25">
      <c r="A512" s="1">
        <f t="shared" si="8"/>
        <v>500</v>
      </c>
      <c r="B512" s="132">
        <f>'Initial Client Information'!B512</f>
        <v>0</v>
      </c>
      <c r="C512" s="133">
        <f>'Initial Client Information'!C512</f>
        <v>0</v>
      </c>
      <c r="D512" s="134">
        <f>'Initial Client Information'!D512</f>
        <v>0</v>
      </c>
      <c r="E512" s="155">
        <f>'Initial Client Information'!E512</f>
        <v>0</v>
      </c>
      <c r="F512" s="156"/>
      <c r="G512" s="152"/>
      <c r="H512" s="152"/>
      <c r="I512" s="158"/>
      <c r="J512" s="174">
        <f>'Discharge Information'!F512</f>
        <v>0</v>
      </c>
      <c r="K512" s="99"/>
    </row>
  </sheetData>
  <sheetProtection algorithmName="SHA-512" hashValue="HBLn069yIQauGnRqUeiOLqmIHrdzrTsLnIhWkUYtRJ1mME3QYaQMELMrT6B1kPBRrebf4/ynzPAem78jClsYhQ==" saltValue="9bPPeRKugARIjT+mBA6DEA==" spinCount="100000" sheet="1" objects="1" scenarios="1"/>
  <dataConsolidate/>
  <mergeCells count="19">
    <mergeCell ref="A11:K11"/>
    <mergeCell ref="A5:D5"/>
    <mergeCell ref="A10:K10"/>
    <mergeCell ref="E5:G5"/>
    <mergeCell ref="E6:G6"/>
    <mergeCell ref="E7:G8"/>
    <mergeCell ref="G9:H9"/>
    <mergeCell ref="A2:K2"/>
    <mergeCell ref="A3:K3"/>
    <mergeCell ref="A4:K4"/>
    <mergeCell ref="A9:D9"/>
    <mergeCell ref="E9:F9"/>
    <mergeCell ref="A6:D6"/>
    <mergeCell ref="A7:D8"/>
    <mergeCell ref="I9:J9"/>
    <mergeCell ref="I5:J5"/>
    <mergeCell ref="I6:J6"/>
    <mergeCell ref="I7:J7"/>
    <mergeCell ref="I8:J8"/>
  </mergeCells>
  <conditionalFormatting sqref="F13:G512">
    <cfRule type="expression" dxfId="85" priority="9">
      <formula>$F13="Other (List in Note Section)"</formula>
    </cfRule>
  </conditionalFormatting>
  <conditionalFormatting sqref="A13:G512 J13:K512">
    <cfRule type="expression" dxfId="84" priority="641">
      <formula>#REF!&gt;=7/1/2021</formula>
    </cfRule>
  </conditionalFormatting>
  <conditionalFormatting sqref="A13:G512 J13:K512">
    <cfRule type="expression" dxfId="83" priority="643">
      <formula>#REF!&gt;=7/1/2021</formula>
    </cfRule>
  </conditionalFormatting>
  <conditionalFormatting sqref="D13:K512">
    <cfRule type="expression" dxfId="82" priority="645">
      <formula>#REF!&gt;=7/1/2021</formula>
    </cfRule>
  </conditionalFormatting>
  <conditionalFormatting sqref="A13:K512">
    <cfRule type="expression" dxfId="81" priority="4">
      <formula>" =$J13&gt;=07/01/2021"</formula>
    </cfRule>
    <cfRule type="expression" dxfId="80" priority="3">
      <formula>" =$J13&gt;=07/01/2021"</formula>
    </cfRule>
    <cfRule type="expression" dxfId="79" priority="2">
      <formula>" =$J13&gt;=07/01/2021"</formula>
    </cfRule>
    <cfRule type="expression" dxfId="78" priority="1">
      <formula>$J13&gt;=7/1/2021</formula>
    </cfRule>
  </conditionalFormatting>
  <dataValidations xWindow="379" yWindow="756" count="5">
    <dataValidation allowBlank="1" showInputMessage="1" showErrorMessage="1" prompt="will auto populate from Initial Client Information tab. " sqref="B13:E512" xr:uid="{904F52ED-07FA-4BEA-A5D7-DBCAD66C42F4}"/>
    <dataValidation allowBlank="1" showInputMessage="1" showErrorMessage="1" prompt="General Note Section for Quarterly Tab. Do NOT include any identifying information.  " sqref="K13:K512" xr:uid="{3776738C-F9B1-45F0-B2AB-096D5BC8F411}"/>
    <dataValidation allowBlank="1" showInputMessage="1" showErrorMessage="1" prompt="Note Section for Column F" sqref="G13:G512" xr:uid="{1359EDBB-44CA-4A8F-83EB-CFE16FD19872}"/>
    <dataValidation allowBlank="1" showInputMessage="1" showErrorMessage="1" prompt="Date that Client was admitted to Psychiatric Facility. " sqref="H13:H493" xr:uid="{C046EC75-30F2-4510-B052-07AD63CD99E2}"/>
    <dataValidation allowBlank="1" showInputMessage="1" showErrorMessage="1" prompt="Date that Client was admitted to Psychiatric Facility.  Use MM/DD/YYYY format. " sqref="H494:H512" xr:uid="{4FD2E1EB-EBC3-473C-AC68-AD748BEE5F56}"/>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xWindow="379" yWindow="756" count="4">
        <x14:dataValidation type="list" allowBlank="1" showInputMessage="1" showErrorMessage="1" prompt="Select an option from drop-down list.  Complete Column H if client has been readmitted in past year. " xr:uid="{5C2B8455-7657-41F2-A8F3-471CB01F1B19}">
          <x14:formula1>
            <xm:f>boxes!$AB$51:$AB$56</xm:f>
          </x14:formula1>
          <xm:sqref>F13:F512</xm:sqref>
        </x14:dataValidation>
        <x14:dataValidation type="list" allowBlank="1" showInputMessage="1" showErrorMessage="1" xr:uid="{688DB4BD-4474-4C63-9D9B-297369508BA3}">
          <x14:formula1>
            <xm:f>boxes!$Z$41:$Z$47</xm:f>
          </x14:formula1>
          <xm:sqref>G9</xm:sqref>
        </x14:dataValidation>
        <x14:dataValidation type="list" allowBlank="1" showInputMessage="1" showErrorMessage="1" xr:uid="{8111D28A-160B-4AEB-BC3D-E83CB7E996C1}">
          <x14:formula1>
            <xm:f>boxes!$B$2:$B$13</xm:f>
          </x14:formula1>
          <xm:sqref>E9:F9</xm:sqref>
        </x14:dataValidation>
        <x14:dataValidation type="list" allowBlank="1" showInputMessage="1" showErrorMessage="1" prompt="Select an option from drop-down box. " xr:uid="{A1E194F2-ED28-4775-9E97-573C17B6264F}">
          <x14:formula1>
            <xm:f>boxes!$M$9:$M$10</xm:f>
          </x14:formula1>
          <xm:sqref>I13:I512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F1CE0-561B-441D-8CB2-C6E00935E649}">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3.140625" style="3" customWidth="1"/>
    <col min="10" max="10" width="20.140625" style="3" customWidth="1"/>
    <col min="11" max="11" width="57.140625" style="3" customWidth="1"/>
    <col min="12" max="16384" width="8.85546875" style="3"/>
  </cols>
  <sheetData>
    <row r="1" spans="1:11" ht="50.1" customHeight="1" thickTop="1" thickBot="1" x14ac:dyDescent="0.3">
      <c r="A1" s="15" t="s">
        <v>15</v>
      </c>
      <c r="B1" s="142" t="s">
        <v>580</v>
      </c>
      <c r="C1" s="142" t="s">
        <v>460</v>
      </c>
      <c r="D1" s="143" t="s">
        <v>457</v>
      </c>
      <c r="E1" s="153" t="s">
        <v>455</v>
      </c>
      <c r="F1" s="169" t="s">
        <v>564</v>
      </c>
      <c r="G1" s="170" t="s">
        <v>506</v>
      </c>
      <c r="H1" s="172" t="s">
        <v>565</v>
      </c>
      <c r="I1" s="163" t="s">
        <v>568</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17</v>
      </c>
      <c r="F9" s="313"/>
      <c r="G9" s="323">
        <v>2021</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53" t="s">
        <v>455</v>
      </c>
      <c r="F12" s="169" t="s">
        <v>564</v>
      </c>
      <c r="G12" s="170" t="s">
        <v>506</v>
      </c>
      <c r="H12" s="172" t="s">
        <v>565</v>
      </c>
      <c r="I12" s="173" t="s">
        <v>568</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65"/>
      <c r="G13" s="166"/>
      <c r="H13" s="16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7"/>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mfUj9sHLawZz9/LiFRisODNlZufwvIP107D5Dv28Ondo6dWzEhOUUlgTJd6MyuMatu3g7f+ZY/ABCo8yvKaRlw==" saltValue="GMb97h8/19iO//R78C3BuA=="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77" priority="7">
      <formula>$F13="Other (List in Note Section)"</formula>
    </cfRule>
  </conditionalFormatting>
  <conditionalFormatting sqref="J13:J512 F13:G512">
    <cfRule type="expression" dxfId="76" priority="2">
      <formula>#REF!&gt;=7/1/2021</formula>
    </cfRule>
  </conditionalFormatting>
  <conditionalFormatting sqref="J13:J512 F13:G512">
    <cfRule type="expression" dxfId="75" priority="3">
      <formula>#REF!&gt;=7/1/2021</formula>
    </cfRule>
  </conditionalFormatting>
  <conditionalFormatting sqref="J13:J512">
    <cfRule type="expression" dxfId="74" priority="4">
      <formula>#REF!&gt;=7/1/2021</formula>
    </cfRule>
  </conditionalFormatting>
  <conditionalFormatting sqref="A13:E512 K13:K512">
    <cfRule type="expression" dxfId="73" priority="664">
      <formula>#REF!&gt;=7/1/2021</formula>
    </cfRule>
    <cfRule type="expression" dxfId="72" priority="665">
      <formula>#REF!&gt;=7/1/2021</formula>
    </cfRule>
  </conditionalFormatting>
  <conditionalFormatting sqref="A13:K512">
    <cfRule type="expression" dxfId="71" priority="1">
      <formula>$J13&gt;=7/1/2021</formula>
    </cfRule>
  </conditionalFormatting>
  <dataValidations count="3">
    <dataValidation allowBlank="1" showInputMessage="1" showErrorMessage="1" prompt="Note Section for Column F" sqref="G13:H512" xr:uid="{5055A33C-F76B-412E-8A93-AC1690309C95}"/>
    <dataValidation allowBlank="1" showInputMessage="1" showErrorMessage="1" prompt="General Note Section for Quarterly Tab. Do NOT include any identifying information.  " sqref="K13:K512" xr:uid="{EA6DA444-5B4C-4B1D-97B5-AF708654B0FC}"/>
    <dataValidation allowBlank="1" showInputMessage="1" showErrorMessage="1" prompt="will auto populate from Initial Client Information tab. " sqref="B13:E512" xr:uid="{A4867324-E0CC-42DA-AD45-787AB25B1E4F}"/>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B3A4A3FC-215B-48CC-9B22-F4665414AF17}">
          <x14:formula1>
            <xm:f>boxes!$Z$41:$Z$47</xm:f>
          </x14:formula1>
          <xm:sqref>G9</xm:sqref>
        </x14:dataValidation>
        <x14:dataValidation type="list" allowBlank="1" showInputMessage="1" showErrorMessage="1" prompt="Select an option from drop-down list. " xr:uid="{E38B816E-EAFE-4661-B38C-5EB9649A95F7}">
          <x14:formula1>
            <xm:f>boxes!$AB$51:$AB$56</xm:f>
          </x14:formula1>
          <xm:sqref>F13:F512</xm:sqref>
        </x14:dataValidation>
        <x14:dataValidation type="list" allowBlank="1" showInputMessage="1" showErrorMessage="1" xr:uid="{55179DBE-1D0B-4A59-9ABA-0391E1F8E798}">
          <x14:formula1>
            <xm:f>boxes!$B$2:$B$13</xm:f>
          </x14:formula1>
          <xm:sqref>E9:F9</xm:sqref>
        </x14:dataValidation>
        <x14:dataValidation type="list" allowBlank="1" showInputMessage="1" showErrorMessage="1" prompt="Select an option from drop-down box. " xr:uid="{CCB9A564-840D-4ECD-9F59-3CB3BAED115A}">
          <x14:formula1>
            <xm:f>boxes!$M$9:$M$10</xm:f>
          </x14:formula1>
          <xm:sqref>I13:I512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813CE-9987-4E6D-A3CC-9B56D2F21F10}">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3.140625" style="3" customWidth="1"/>
    <col min="10" max="10" width="20.140625" style="3" customWidth="1"/>
    <col min="11" max="11" width="57.140625" style="3" customWidth="1"/>
    <col min="12" max="16384" width="8.85546875" style="3"/>
  </cols>
  <sheetData>
    <row r="1" spans="1:11" ht="50.1" customHeight="1" thickTop="1" thickBot="1" x14ac:dyDescent="0.3">
      <c r="A1" s="15" t="s">
        <v>15</v>
      </c>
      <c r="B1" s="142" t="s">
        <v>580</v>
      </c>
      <c r="C1" s="142" t="s">
        <v>460</v>
      </c>
      <c r="D1" s="143" t="s">
        <v>457</v>
      </c>
      <c r="E1" s="153" t="s">
        <v>455</v>
      </c>
      <c r="F1" s="169" t="s">
        <v>564</v>
      </c>
      <c r="G1" s="170" t="s">
        <v>506</v>
      </c>
      <c r="H1" s="172" t="s">
        <v>565</v>
      </c>
      <c r="I1" s="163" t="s">
        <v>569</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18</v>
      </c>
      <c r="F9" s="313"/>
      <c r="G9" s="323">
        <v>2021</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53" t="s">
        <v>455</v>
      </c>
      <c r="F12" s="169" t="s">
        <v>564</v>
      </c>
      <c r="G12" s="170" t="s">
        <v>506</v>
      </c>
      <c r="H12" s="175" t="s">
        <v>565</v>
      </c>
      <c r="I12" s="176" t="s">
        <v>569</v>
      </c>
      <c r="J12" s="145" t="s">
        <v>536</v>
      </c>
      <c r="K12" s="26" t="s">
        <v>476</v>
      </c>
    </row>
    <row r="13" spans="1:11" ht="60" customHeight="1" x14ac:dyDescent="0.25">
      <c r="A13" s="135">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35">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35">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35">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35">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35">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35">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35">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35">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35">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35">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35">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35">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35">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35">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35">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35">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35">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35">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35">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35">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35">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35">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35">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35">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35">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35">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35">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35">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35">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35">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35">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35">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35">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35">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35">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35">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35">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35">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35">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35">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35">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35">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35">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35">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35">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35">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35">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35">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35">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35">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35">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35">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35">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35">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35">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35">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35">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35">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35">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35">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35">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35">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35">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35">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35">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35">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35">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35">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35">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35">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35">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35">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35">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35">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35">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35">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35">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35">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35">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35">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35">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35">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35">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35">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35">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35">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35">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35">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35">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35">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35">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35">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35">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35">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35">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35">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35">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35">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35">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35">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35">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35">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35">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35">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35">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35">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35">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35">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35">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35">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35">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35">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35">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35">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35">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35">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35">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35">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35">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35">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35">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35">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35">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35">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35">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35">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35">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35">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35">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35">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35">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35">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35">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35">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35">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35">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35">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35">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35">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35">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35">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35">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35">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35">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35">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35">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35">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35">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35">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35">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35">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35">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35">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35">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35">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35">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35">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35">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35">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35">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35">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35">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35">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35">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35">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35">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35">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35">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35">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35">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35">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35">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35">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35">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35">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35">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35">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35">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35">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35">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35">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35">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35">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35">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35">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35">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35">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35">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35">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35">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35">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35">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35">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35">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35">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35">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35">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35">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35">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35">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35">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35">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35">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35">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35">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35">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35">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35">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35">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35">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35">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35">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35">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35">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35">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35">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35">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35">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35">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35">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35">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35">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35">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35">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35">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35">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35">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35">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35">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35">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35">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35">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35">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35">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35">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35">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35">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35">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35">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35">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35">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35">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35">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35">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35">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35">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35">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35">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35">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35">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35">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35">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35">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35">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35">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35">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35">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35">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35">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35">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35">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35">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35">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35">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35">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35">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35">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35">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35">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35">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35">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35">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35">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35">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35">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35">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35">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35">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35">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35">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35">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35">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35">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35">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35">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35">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35">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35">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35">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35">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35">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35">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35">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35">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35">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35">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35">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35">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35">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35">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35">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35">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35">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35">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35">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35">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35">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35">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35">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35">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35">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35">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35">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35">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35">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35">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35">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35">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35">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35">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35">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35">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35">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35">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35">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35">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35">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35">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35">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35">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35">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35">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35">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35">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35">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35">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35">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35">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35">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35">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35">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35">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35">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35">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35">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35">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35">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35">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35">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35">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35">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35">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35">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35">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35">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35">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35">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35">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35">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35">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35">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35">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35">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35">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35">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35">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35">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35">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35">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35">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35">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35">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35">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35">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35">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35">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35">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35">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35">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35">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35">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35">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35">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35">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35">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35">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35">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35">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35">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35">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35">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35">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35">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35">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35">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35">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35">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35">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35">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35">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35">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35">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35">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35">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35">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35">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35">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35">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35">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35">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35">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35">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35">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35">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35">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35">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35">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35">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35">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35">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35">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35">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35">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35">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35">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35">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35">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35">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35">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35">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35">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35">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35">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35">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35">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35">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35">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35">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35">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35">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35">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35">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35">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35">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35">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35">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35">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35">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35">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35">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35">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35">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35">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35">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35">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35">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35">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35">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35">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35">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35">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35">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35">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35">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35">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35">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35">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35">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35">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35">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35">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35">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35">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35">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35">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35">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35">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35">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35">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35">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35">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35">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35">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35">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35">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35">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35">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35">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35">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35">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35">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35">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35">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35">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35">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35">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35">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35">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35">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SkDYGthrfsmc7pL0CrBoWu5LTIeg6/HZelaYTLzTQkauwFx+D4UDP7a6MFcC9a6ZLCZPrGajW6naxR3cNXcA1w==" saltValue="ppwY2yFPmPCOPgOzj+U8bA=="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70" priority="7">
      <formula>$F13="Other (List in Note Section)"</formula>
    </cfRule>
  </conditionalFormatting>
  <conditionalFormatting sqref="J13:J512 F13:G512">
    <cfRule type="expression" dxfId="69" priority="2">
      <formula>#REF!&gt;=7/1/2021</formula>
    </cfRule>
  </conditionalFormatting>
  <conditionalFormatting sqref="J13:J512 F13:G512">
    <cfRule type="expression" dxfId="68" priority="3">
      <formula>#REF!&gt;=7/1/2021</formula>
    </cfRule>
  </conditionalFormatting>
  <conditionalFormatting sqref="J13:J512">
    <cfRule type="expression" dxfId="67" priority="4">
      <formula>#REF!&gt;=7/1/2021</formula>
    </cfRule>
  </conditionalFormatting>
  <conditionalFormatting sqref="A13:E512 K13:K512">
    <cfRule type="expression" dxfId="66" priority="662">
      <formula>#REF!&gt;=7/1/2021</formula>
    </cfRule>
    <cfRule type="expression" dxfId="65" priority="663">
      <formula>#REF!&gt;=7/1/2021</formula>
    </cfRule>
  </conditionalFormatting>
  <conditionalFormatting sqref="A13:K512">
    <cfRule type="expression" dxfId="64" priority="1">
      <formula>$J13&gt;=7/1/2021</formula>
    </cfRule>
  </conditionalFormatting>
  <dataValidations count="3">
    <dataValidation allowBlank="1" showInputMessage="1" showErrorMessage="1" prompt="will auto populate from Initial Client Information tab. " sqref="B13:E512" xr:uid="{C280226E-EFCE-494D-AE8C-3F97BA5B8564}"/>
    <dataValidation allowBlank="1" showInputMessage="1" showErrorMessage="1" prompt="General Note Section for Quarterly Tab. Do NOT include any identifying information.  " sqref="K13:K512" xr:uid="{D7D89917-D866-4B73-9B0B-561910E5C515}"/>
    <dataValidation allowBlank="1" showInputMessage="1" showErrorMessage="1" prompt="Note Section for Column F" sqref="G13:H512" xr:uid="{023A51C3-BC03-4769-8074-042EFE4099D9}"/>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EC47C8A0-1F03-487D-8B3B-69FB9EB4E0F8}">
          <x14:formula1>
            <xm:f>boxes!$AB$51:$AB$56</xm:f>
          </x14:formula1>
          <xm:sqref>F13:F512</xm:sqref>
        </x14:dataValidation>
        <x14:dataValidation type="list" allowBlank="1" showInputMessage="1" showErrorMessage="1" xr:uid="{82FFCC86-CB0E-4B9D-8294-DECDBDBDBFA3}">
          <x14:formula1>
            <xm:f>boxes!$Z$41:$Z$47</xm:f>
          </x14:formula1>
          <xm:sqref>G9</xm:sqref>
        </x14:dataValidation>
        <x14:dataValidation type="list" allowBlank="1" showInputMessage="1" showErrorMessage="1" xr:uid="{BD16EF8E-3078-4B2E-B61C-1C9F0A17994C}">
          <x14:formula1>
            <xm:f>boxes!$B$2:$B$13</xm:f>
          </x14:formula1>
          <xm:sqref>E9:F9</xm:sqref>
        </x14:dataValidation>
        <x14:dataValidation type="list" allowBlank="1" showInputMessage="1" showErrorMessage="1" prompt="Select an option from drop-down box. " xr:uid="{2F4DFAD0-70A9-4E12-87FD-D9FDF7524740}">
          <x14:formula1>
            <xm:f>boxes!$M$9:$M$10</xm:f>
          </x14:formula1>
          <xm:sqref>I13:I512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512FA-04B1-4E53-811C-A25BFA05A007}">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2.7109375" style="3" customWidth="1"/>
    <col min="10" max="10" width="20.140625" style="3" customWidth="1"/>
    <col min="11" max="11" width="57.140625" style="3" customWidth="1"/>
    <col min="12" max="16384" width="8.85546875" style="3"/>
  </cols>
  <sheetData>
    <row r="1" spans="1:11" ht="50.1" customHeight="1" thickTop="1" thickBot="1" x14ac:dyDescent="0.3">
      <c r="A1" s="15" t="s">
        <v>15</v>
      </c>
      <c r="B1" s="142" t="s">
        <v>580</v>
      </c>
      <c r="C1" s="142" t="s">
        <v>460</v>
      </c>
      <c r="D1" s="143" t="s">
        <v>457</v>
      </c>
      <c r="E1" s="153" t="s">
        <v>455</v>
      </c>
      <c r="F1" s="169" t="s">
        <v>564</v>
      </c>
      <c r="G1" s="170" t="s">
        <v>506</v>
      </c>
      <c r="H1" s="172" t="s">
        <v>565</v>
      </c>
      <c r="I1" s="163" t="s">
        <v>570</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4"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3"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4" t="str">
        <f>'INITIAL SETUP'!AJ6</f>
        <v>123-456-7890</v>
      </c>
    </row>
    <row r="8" spans="1:11" x14ac:dyDescent="0.25">
      <c r="A8" s="315"/>
      <c r="B8" s="315"/>
      <c r="C8" s="315"/>
      <c r="D8" s="315"/>
      <c r="E8" s="271"/>
      <c r="F8" s="272"/>
      <c r="G8" s="272"/>
      <c r="H8" s="273"/>
      <c r="I8" s="292" t="s">
        <v>12</v>
      </c>
      <c r="J8" s="294"/>
      <c r="K8" s="124" t="str">
        <f>'INITIAL SETUP'!AJ7</f>
        <v>G22</v>
      </c>
    </row>
    <row r="9" spans="1:11" x14ac:dyDescent="0.25">
      <c r="A9" s="198" t="s">
        <v>11</v>
      </c>
      <c r="B9" s="198"/>
      <c r="C9" s="198"/>
      <c r="D9" s="198"/>
      <c r="E9" s="313" t="s">
        <v>19</v>
      </c>
      <c r="F9" s="313"/>
      <c r="G9" s="323">
        <v>2021</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2" t="s">
        <v>565</v>
      </c>
      <c r="I12" s="173" t="s">
        <v>570</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QJFaY+mh155g0uibijqCeWbJYXHvGLiEBtJvEeZtFOepMAAHXRb32ca7njdSw6/U8rO65s1tSMmmzuXBg840Ng==" saltValue="aJ0Eio7zvTcW9uR99fb6Dw==" spinCount="100000" sheet="1" objects="1" scenarios="1"/>
  <mergeCells count="19">
    <mergeCell ref="A9:D9"/>
    <mergeCell ref="E9:F9"/>
    <mergeCell ref="I9:J9"/>
    <mergeCell ref="A10:K10"/>
    <mergeCell ref="A11:K11"/>
    <mergeCell ref="G9:H9"/>
    <mergeCell ref="A6:D6"/>
    <mergeCell ref="I6:J6"/>
    <mergeCell ref="A7:D8"/>
    <mergeCell ref="I7:J7"/>
    <mergeCell ref="I8:J8"/>
    <mergeCell ref="E6:H6"/>
    <mergeCell ref="E7:H8"/>
    <mergeCell ref="A2:K2"/>
    <mergeCell ref="A3:K3"/>
    <mergeCell ref="A4:K4"/>
    <mergeCell ref="A5:D5"/>
    <mergeCell ref="I5:J5"/>
    <mergeCell ref="E5:H5"/>
  </mergeCells>
  <conditionalFormatting sqref="F13:G512">
    <cfRule type="expression" dxfId="63" priority="7">
      <formula>$F13="Other (List in Note Section)"</formula>
    </cfRule>
  </conditionalFormatting>
  <conditionalFormatting sqref="J13:J512 F13:G512">
    <cfRule type="expression" dxfId="62" priority="2">
      <formula>#REF!&gt;=7/1/2021</formula>
    </cfRule>
  </conditionalFormatting>
  <conditionalFormatting sqref="J13:J512 F13:G512">
    <cfRule type="expression" dxfId="61" priority="3">
      <formula>#REF!&gt;=7/1/2021</formula>
    </cfRule>
  </conditionalFormatting>
  <conditionalFormatting sqref="J13:J512">
    <cfRule type="expression" dxfId="60" priority="4">
      <formula>#REF!&gt;=7/1/2021</formula>
    </cfRule>
  </conditionalFormatting>
  <conditionalFormatting sqref="A13:E512 K13:K512">
    <cfRule type="expression" dxfId="59" priority="660">
      <formula>#REF!&gt;=7/1/2021</formula>
    </cfRule>
    <cfRule type="expression" dxfId="58" priority="661">
      <formula>#REF!&gt;=7/1/2021</formula>
    </cfRule>
  </conditionalFormatting>
  <conditionalFormatting sqref="A13:K512">
    <cfRule type="expression" dxfId="57" priority="1">
      <formula>$J13&gt;=7/1/2021</formula>
    </cfRule>
  </conditionalFormatting>
  <dataValidations count="3">
    <dataValidation allowBlank="1" showInputMessage="1" showErrorMessage="1" prompt="Note Section for Column F" sqref="G13:H512" xr:uid="{95E4E77E-D367-4F79-AAAB-E0F955BA225A}"/>
    <dataValidation allowBlank="1" showInputMessage="1" showErrorMessage="1" prompt="General Note Section for Quarterly Tab. Do NOT include any identifying information.  " sqref="K13:K512" xr:uid="{476F1433-B35B-40D2-A708-F4CF8360BEBC}"/>
    <dataValidation allowBlank="1" showInputMessage="1" showErrorMessage="1" prompt="will auto populate from Initial Client Information tab. " sqref="B13:E512" xr:uid="{E60610A2-D75F-4DEE-BB91-5610B7E14B28}"/>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1A4651E4-66DE-4B64-9B1D-3D599E8BD50F}">
          <x14:formula1>
            <xm:f>boxes!$Z$41:$Z$47</xm:f>
          </x14:formula1>
          <xm:sqref>G9</xm:sqref>
        </x14:dataValidation>
        <x14:dataValidation type="list" allowBlank="1" showInputMessage="1" showErrorMessage="1" prompt="Select an option from drop-down list. " xr:uid="{ABAFCBD2-DE0F-4593-BBB5-5D16873267B8}">
          <x14:formula1>
            <xm:f>boxes!$AB$51:$AB$56</xm:f>
          </x14:formula1>
          <xm:sqref>F13:F512</xm:sqref>
        </x14:dataValidation>
        <x14:dataValidation type="list" allowBlank="1" showInputMessage="1" showErrorMessage="1" xr:uid="{54603777-E851-44BD-AD33-0077BC4B8EC3}">
          <x14:formula1>
            <xm:f>boxes!$B$2:$B$13</xm:f>
          </x14:formula1>
          <xm:sqref>E9:F9</xm:sqref>
        </x14:dataValidation>
        <x14:dataValidation type="list" allowBlank="1" showInputMessage="1" showErrorMessage="1" prompt="Select an option from drop-down box. " xr:uid="{817767E0-0CBD-4238-8299-28B577760F2A}">
          <x14:formula1>
            <xm:f>boxes!$M$9:$M$10</xm:f>
          </x14:formula1>
          <xm:sqref>I13:I512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BC86E-09C0-45CF-80C8-528CC0F92722}">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2.28515625" style="3" customWidth="1"/>
    <col min="10" max="10" width="20.140625" style="3" customWidth="1"/>
    <col min="11" max="11" width="61.140625" style="3" customWidth="1"/>
    <col min="12" max="16384" width="8.85546875" style="3"/>
  </cols>
  <sheetData>
    <row r="1" spans="1:11" ht="50.1" customHeight="1" thickTop="1" thickBot="1" x14ac:dyDescent="0.3">
      <c r="A1" s="15" t="s">
        <v>15</v>
      </c>
      <c r="B1" s="142" t="s">
        <v>580</v>
      </c>
      <c r="C1" s="142" t="s">
        <v>460</v>
      </c>
      <c r="D1" s="143" t="s">
        <v>457</v>
      </c>
      <c r="E1" s="153" t="s">
        <v>455</v>
      </c>
      <c r="F1" s="169" t="s">
        <v>564</v>
      </c>
      <c r="G1" s="170" t="s">
        <v>506</v>
      </c>
      <c r="H1" s="172" t="s">
        <v>565</v>
      </c>
      <c r="I1" s="163" t="s">
        <v>571</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1"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0"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1" t="str">
        <f>'INITIAL SETUP'!AJ6</f>
        <v>123-456-7890</v>
      </c>
    </row>
    <row r="8" spans="1:11" x14ac:dyDescent="0.25">
      <c r="A8" s="315"/>
      <c r="B8" s="315"/>
      <c r="C8" s="315"/>
      <c r="D8" s="315"/>
      <c r="E8" s="271"/>
      <c r="F8" s="272"/>
      <c r="G8" s="272"/>
      <c r="H8" s="273"/>
      <c r="I8" s="292" t="s">
        <v>12</v>
      </c>
      <c r="J8" s="294"/>
      <c r="K8" s="121" t="str">
        <f>'INITIAL SETUP'!AJ7</f>
        <v>G22</v>
      </c>
    </row>
    <row r="9" spans="1:11" x14ac:dyDescent="0.25">
      <c r="A9" s="198" t="s">
        <v>11</v>
      </c>
      <c r="B9" s="198"/>
      <c r="C9" s="198"/>
      <c r="D9" s="198"/>
      <c r="E9" s="313" t="s">
        <v>20</v>
      </c>
      <c r="F9" s="313"/>
      <c r="G9" s="323">
        <v>2021</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460</v>
      </c>
      <c r="D12" s="143" t="s">
        <v>457</v>
      </c>
      <c r="E12" s="144" t="s">
        <v>455</v>
      </c>
      <c r="F12" s="169" t="s">
        <v>564</v>
      </c>
      <c r="G12" s="170" t="s">
        <v>506</v>
      </c>
      <c r="H12" s="172" t="s">
        <v>565</v>
      </c>
      <c r="I12" s="173" t="s">
        <v>571</v>
      </c>
      <c r="J12" s="145" t="s">
        <v>536</v>
      </c>
      <c r="K12" s="26"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7"/>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eXhekgmHxfdpOjR3flk4RPmn3/SGtpGOCZJ6e+iuURwDEU+1LQ3gLem/WeDE9/qOI2znAQWYuJj/YHuHVCgbsg==" saltValue="MIjAdYzXoa2KY7q+Bx+BoA==" spinCount="100000" sheet="1" objects="1" scenarios="1"/>
  <mergeCells count="19">
    <mergeCell ref="A9:D9"/>
    <mergeCell ref="E9:F9"/>
    <mergeCell ref="A10:K10"/>
    <mergeCell ref="A2:K2"/>
    <mergeCell ref="A3:K3"/>
    <mergeCell ref="A4:K4"/>
    <mergeCell ref="A5:D5"/>
    <mergeCell ref="A11:K11"/>
    <mergeCell ref="I5:J5"/>
    <mergeCell ref="I6:J6"/>
    <mergeCell ref="I7:J7"/>
    <mergeCell ref="I8:J8"/>
    <mergeCell ref="I9:J9"/>
    <mergeCell ref="A6:D6"/>
    <mergeCell ref="A7:D8"/>
    <mergeCell ref="E5:H5"/>
    <mergeCell ref="E6:H6"/>
    <mergeCell ref="E7:H8"/>
    <mergeCell ref="G9:H9"/>
  </mergeCells>
  <conditionalFormatting sqref="F13:G512">
    <cfRule type="expression" dxfId="56" priority="7">
      <formula>$F13="Other (List in Note Section)"</formula>
    </cfRule>
  </conditionalFormatting>
  <conditionalFormatting sqref="J13:J512 F13:G512">
    <cfRule type="expression" dxfId="55" priority="2">
      <formula>#REF!&gt;=7/1/2021</formula>
    </cfRule>
  </conditionalFormatting>
  <conditionalFormatting sqref="J13:J512 F13:G512">
    <cfRule type="expression" dxfId="54" priority="3">
      <formula>#REF!&gt;=7/1/2021</formula>
    </cfRule>
  </conditionalFormatting>
  <conditionalFormatting sqref="J13:J512">
    <cfRule type="expression" dxfId="53" priority="4">
      <formula>#REF!&gt;=7/1/2021</formula>
    </cfRule>
  </conditionalFormatting>
  <conditionalFormatting sqref="A13:E512 K13:K512">
    <cfRule type="expression" dxfId="52" priority="657">
      <formula>#REF!&gt;=7/1/2021</formula>
    </cfRule>
    <cfRule type="expression" dxfId="51" priority="658">
      <formula>#REF!&gt;=7/1/2021</formula>
    </cfRule>
    <cfRule type="expression" dxfId="50" priority="659">
      <formula>#REF!&gt;=7/1/2021</formula>
    </cfRule>
  </conditionalFormatting>
  <conditionalFormatting sqref="A13:K512">
    <cfRule type="expression" dxfId="49" priority="1">
      <formula>$J13&gt;=7/1/2021</formula>
    </cfRule>
  </conditionalFormatting>
  <dataValidations count="3">
    <dataValidation allowBlank="1" showInputMessage="1" showErrorMessage="1" prompt="Note Section for Column F" sqref="G13:H512" xr:uid="{8405D5D8-106D-4CC0-A0BC-6E3F629279B8}"/>
    <dataValidation allowBlank="1" showInputMessage="1" showErrorMessage="1" prompt="General Note Section for Quarterly Tab. Do NOT include any identifying information.  " sqref="K13:K512" xr:uid="{B17E46D3-B8DA-4FB0-A985-65C1F00E0196}"/>
    <dataValidation allowBlank="1" showInputMessage="1" showErrorMessage="1" prompt="will auto populate from Initial Client Information tab. " sqref="B13:E512" xr:uid="{670F5F46-4DA0-4DB7-A400-6A8DA98250C2}"/>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A48FF2C0-D56C-41C1-BD90-0E5510ABE398}">
          <x14:formula1>
            <xm:f>boxes!$Z$41:$Z$47</xm:f>
          </x14:formula1>
          <xm:sqref>G9</xm:sqref>
        </x14:dataValidation>
        <x14:dataValidation type="list" allowBlank="1" showInputMessage="1" showErrorMessage="1" prompt="Select an option from drop-down list. " xr:uid="{E3D9AD26-2BA9-4A65-90A4-EDA1C608DD4E}">
          <x14:formula1>
            <xm:f>boxes!$AB$51:$AB$56</xm:f>
          </x14:formula1>
          <xm:sqref>F13:F512</xm:sqref>
        </x14:dataValidation>
        <x14:dataValidation type="list" allowBlank="1" showInputMessage="1" showErrorMessage="1" xr:uid="{F0DC8E3B-7CDA-47C8-9AB5-FB4EFFEC7EC4}">
          <x14:formula1>
            <xm:f>boxes!$B$2:$B$13</xm:f>
          </x14:formula1>
          <xm:sqref>E9:F9</xm:sqref>
        </x14:dataValidation>
        <x14:dataValidation type="list" allowBlank="1" showInputMessage="1" showErrorMessage="1" prompt="Select an option from drop-down box. " xr:uid="{B1FC6C12-8EFC-4B84-A1B5-6E582304C1D0}">
          <x14:formula1>
            <xm:f>boxes!$M$9:$M$10</xm:f>
          </x14:formula1>
          <xm:sqref>I13:I512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CB26C-AE54-4BE7-AB45-E6B1B26E7B43}">
  <sheetPr>
    <tabColor rgb="FFFFC000"/>
  </sheetPr>
  <dimension ref="A1:K512"/>
  <sheetViews>
    <sheetView showZeros="0" zoomScale="110" zoomScaleNormal="110" workbookViewId="0">
      <pane ySplit="1" topLeftCell="A2" activePane="bottomLeft" state="frozen"/>
      <selection pane="bottomLeft" activeCell="A11" sqref="A11:K11"/>
    </sheetView>
  </sheetViews>
  <sheetFormatPr defaultColWidth="8.85546875" defaultRowHeight="15" x14ac:dyDescent="0.25"/>
  <cols>
    <col min="1" max="1" width="4.28515625" style="3" customWidth="1"/>
    <col min="2" max="2" width="14.7109375" style="3" customWidth="1"/>
    <col min="3" max="3" width="14.42578125" style="3" customWidth="1"/>
    <col min="4" max="4" width="11.42578125" style="3" customWidth="1"/>
    <col min="5" max="5" width="11.28515625" style="3" customWidth="1"/>
    <col min="6" max="8" width="16.85546875" style="3" customWidth="1"/>
    <col min="9" max="9" width="22.7109375" style="3" customWidth="1"/>
    <col min="10" max="10" width="20.140625" style="3" customWidth="1"/>
    <col min="11" max="11" width="61.140625" style="3" customWidth="1"/>
    <col min="12" max="16384" width="8.85546875" style="3"/>
  </cols>
  <sheetData>
    <row r="1" spans="1:11" ht="50.1" customHeight="1" thickTop="1" thickBot="1" x14ac:dyDescent="0.3">
      <c r="A1" s="15" t="s">
        <v>15</v>
      </c>
      <c r="B1" s="142" t="s">
        <v>580</v>
      </c>
      <c r="C1" s="142" t="s">
        <v>281</v>
      </c>
      <c r="D1" s="143" t="s">
        <v>457</v>
      </c>
      <c r="E1" s="144" t="s">
        <v>455</v>
      </c>
      <c r="F1" s="169" t="s">
        <v>564</v>
      </c>
      <c r="G1" s="170" t="s">
        <v>506</v>
      </c>
      <c r="H1" s="172" t="s">
        <v>565</v>
      </c>
      <c r="I1" s="163" t="s">
        <v>572</v>
      </c>
      <c r="J1" s="145" t="s">
        <v>536</v>
      </c>
      <c r="K1" s="26" t="s">
        <v>476</v>
      </c>
    </row>
    <row r="2" spans="1:11" ht="16.5" thickTop="1" x14ac:dyDescent="0.25">
      <c r="A2" s="286" t="str">
        <f>'INITIAL SETUP'!A1</f>
        <v>WV Bureau for Behavioral Health  - Adult Mental Health Services (Group Homes, Day Support, PSH)  R20210410</v>
      </c>
      <c r="B2" s="287"/>
      <c r="C2" s="287"/>
      <c r="D2" s="287"/>
      <c r="E2" s="287"/>
      <c r="F2" s="290"/>
      <c r="G2" s="290"/>
      <c r="H2" s="290"/>
      <c r="I2" s="290"/>
      <c r="J2" s="287"/>
      <c r="K2" s="288"/>
    </row>
    <row r="3" spans="1:11" ht="15.75" x14ac:dyDescent="0.25">
      <c r="A3" s="289" t="str">
        <f>'INITIAL SETUP'!A2</f>
        <v>Grant Year:  FY 2022 (07/01/2021 - 06/30/2022)</v>
      </c>
      <c r="B3" s="290"/>
      <c r="C3" s="290"/>
      <c r="D3" s="290"/>
      <c r="E3" s="290"/>
      <c r="F3" s="290"/>
      <c r="G3" s="290"/>
      <c r="H3" s="290"/>
      <c r="I3" s="290"/>
      <c r="J3" s="290"/>
      <c r="K3" s="291"/>
    </row>
    <row r="4" spans="1:11" x14ac:dyDescent="0.25">
      <c r="A4" s="217" t="str">
        <f>'INITIAL SETUP'!A3</f>
        <v xml:space="preserve">Program reports need to be submitted electronically, via e-mail to DHHRBBHReporting@wv.gov  within 25 calendar days of the end of each month </v>
      </c>
      <c r="B4" s="218"/>
      <c r="C4" s="218"/>
      <c r="D4" s="218"/>
      <c r="E4" s="218"/>
      <c r="F4" s="218"/>
      <c r="G4" s="218"/>
      <c r="H4" s="218"/>
      <c r="I4" s="218"/>
      <c r="J4" s="218"/>
      <c r="K4" s="219"/>
    </row>
    <row r="5" spans="1:11" x14ac:dyDescent="0.25">
      <c r="A5" s="314" t="s">
        <v>8</v>
      </c>
      <c r="B5" s="314"/>
      <c r="C5" s="314"/>
      <c r="D5" s="314"/>
      <c r="E5" s="263" t="str">
        <f>'INITIAL SETUP'!L4</f>
        <v xml:space="preserve">Adult Mental Health Program </v>
      </c>
      <c r="F5" s="264"/>
      <c r="G5" s="264"/>
      <c r="H5" s="265"/>
      <c r="I5" s="316" t="s">
        <v>2</v>
      </c>
      <c r="J5" s="317"/>
      <c r="K5" s="121" t="str">
        <f>'INITIAL SETUP'!AJ4</f>
        <v xml:space="preserve">Formal Name listed on Grant </v>
      </c>
    </row>
    <row r="6" spans="1:11" ht="30" customHeight="1" x14ac:dyDescent="0.25">
      <c r="A6" s="314" t="s">
        <v>10</v>
      </c>
      <c r="B6" s="314"/>
      <c r="C6" s="314"/>
      <c r="D6" s="314"/>
      <c r="E6" s="321" t="str">
        <f>'INITIAL SETUP'!L5</f>
        <v>Grantee's Name for Group home</v>
      </c>
      <c r="F6" s="322"/>
      <c r="G6" s="322"/>
      <c r="H6" s="325"/>
      <c r="I6" s="316" t="s">
        <v>9</v>
      </c>
      <c r="J6" s="317"/>
      <c r="K6" s="120" t="str">
        <f>'INITIAL SETUP'!AJ5</f>
        <v>Jane Doe</v>
      </c>
    </row>
    <row r="7" spans="1:11" ht="15" customHeight="1" x14ac:dyDescent="0.25">
      <c r="A7" s="315" t="s">
        <v>0</v>
      </c>
      <c r="B7" s="315"/>
      <c r="C7" s="315"/>
      <c r="D7" s="315"/>
      <c r="E7" s="268" t="str">
        <f>'INITIAL SETUP'!L6</f>
        <v>Any Street, Anywhere, WV 12346</v>
      </c>
      <c r="F7" s="269"/>
      <c r="G7" s="269"/>
      <c r="H7" s="270"/>
      <c r="I7" s="316" t="s">
        <v>169</v>
      </c>
      <c r="J7" s="317"/>
      <c r="K7" s="121" t="str">
        <f>'INITIAL SETUP'!AJ6</f>
        <v>123-456-7890</v>
      </c>
    </row>
    <row r="8" spans="1:11" x14ac:dyDescent="0.25">
      <c r="A8" s="315"/>
      <c r="B8" s="315"/>
      <c r="C8" s="315"/>
      <c r="D8" s="315"/>
      <c r="E8" s="271"/>
      <c r="F8" s="272"/>
      <c r="G8" s="272"/>
      <c r="H8" s="273"/>
      <c r="I8" s="292" t="s">
        <v>12</v>
      </c>
      <c r="J8" s="294"/>
      <c r="K8" s="121" t="str">
        <f>'INITIAL SETUP'!AJ7</f>
        <v>G22</v>
      </c>
    </row>
    <row r="9" spans="1:11" x14ac:dyDescent="0.25">
      <c r="A9" s="198" t="s">
        <v>11</v>
      </c>
      <c r="B9" s="198"/>
      <c r="C9" s="198"/>
      <c r="D9" s="198"/>
      <c r="E9" s="313" t="s">
        <v>21</v>
      </c>
      <c r="F9" s="313"/>
      <c r="G9" s="323">
        <v>2021</v>
      </c>
      <c r="H9" s="324"/>
      <c r="I9" s="232" t="s">
        <v>13</v>
      </c>
      <c r="J9" s="234"/>
      <c r="K9" s="51">
        <f>'INITIAL SETUP'!AJ8</f>
        <v>0</v>
      </c>
    </row>
    <row r="10" spans="1:11" ht="30" customHeight="1" x14ac:dyDescent="0.25">
      <c r="A10" s="320" t="s">
        <v>516</v>
      </c>
      <c r="B10" s="320"/>
      <c r="C10" s="320"/>
      <c r="D10" s="320"/>
      <c r="E10" s="320"/>
      <c r="F10" s="320"/>
      <c r="G10" s="320"/>
      <c r="H10" s="320"/>
      <c r="I10" s="320"/>
      <c r="J10" s="320"/>
      <c r="K10" s="320"/>
    </row>
    <row r="11" spans="1:11" ht="21" customHeight="1" thickBot="1" x14ac:dyDescent="0.3">
      <c r="A11" s="326" t="s">
        <v>587</v>
      </c>
      <c r="B11" s="326"/>
      <c r="C11" s="326"/>
      <c r="D11" s="326"/>
      <c r="E11" s="326"/>
      <c r="F11" s="327"/>
      <c r="G11" s="327"/>
      <c r="H11" s="327"/>
      <c r="I11" s="327"/>
      <c r="J11" s="326"/>
      <c r="K11" s="326"/>
    </row>
    <row r="12" spans="1:11" s="2" customFormat="1" ht="70.150000000000006" customHeight="1" thickTop="1" x14ac:dyDescent="0.25">
      <c r="A12" s="15" t="s">
        <v>15</v>
      </c>
      <c r="B12" s="142" t="s">
        <v>580</v>
      </c>
      <c r="C12" s="142" t="s">
        <v>281</v>
      </c>
      <c r="D12" s="143" t="s">
        <v>457</v>
      </c>
      <c r="E12" s="144" t="s">
        <v>455</v>
      </c>
      <c r="F12" s="169" t="s">
        <v>564</v>
      </c>
      <c r="G12" s="170" t="s">
        <v>506</v>
      </c>
      <c r="H12" s="172" t="s">
        <v>565</v>
      </c>
      <c r="I12" s="173" t="s">
        <v>572</v>
      </c>
      <c r="J12" s="145" t="s">
        <v>536</v>
      </c>
      <c r="K12" s="159" t="s">
        <v>476</v>
      </c>
    </row>
    <row r="13" spans="1:11" ht="60" customHeight="1" x14ac:dyDescent="0.25">
      <c r="A13" s="1">
        <f>ROW(A1)</f>
        <v>1</v>
      </c>
      <c r="B13" s="132">
        <f>'Initial Client Information'!B13</f>
        <v>0</v>
      </c>
      <c r="C13" s="133">
        <f>'Initial Client Information'!C13</f>
        <v>0</v>
      </c>
      <c r="D13" s="134">
        <f>'Initial Client Information'!D13</f>
        <v>0</v>
      </c>
      <c r="E13" s="146">
        <f>'Initial Client Information'!E13</f>
        <v>0</v>
      </c>
      <c r="F13" s="156"/>
      <c r="G13" s="152"/>
      <c r="H13" s="157"/>
      <c r="I13" s="168"/>
      <c r="J13" s="174">
        <f>'Discharge Information'!F13</f>
        <v>0</v>
      </c>
      <c r="K13" s="99"/>
    </row>
    <row r="14" spans="1:11" ht="60" customHeight="1" x14ac:dyDescent="0.25">
      <c r="A14" s="1">
        <f t="shared" ref="A14:A77" si="0">ROW(A2)</f>
        <v>2</v>
      </c>
      <c r="B14" s="132">
        <f>'Initial Client Information'!B14</f>
        <v>0</v>
      </c>
      <c r="C14" s="133">
        <f>'Initial Client Information'!C14</f>
        <v>0</v>
      </c>
      <c r="D14" s="134">
        <f>'Initial Client Information'!D14</f>
        <v>0</v>
      </c>
      <c r="E14" s="146">
        <f>'Initial Client Information'!E14</f>
        <v>0</v>
      </c>
      <c r="F14" s="156"/>
      <c r="G14" s="152"/>
      <c r="H14" s="157"/>
      <c r="I14" s="158"/>
      <c r="J14" s="174">
        <f>'Discharge Information'!F14</f>
        <v>0</v>
      </c>
      <c r="K14" s="99"/>
    </row>
    <row r="15" spans="1:11" ht="60" customHeight="1" x14ac:dyDescent="0.25">
      <c r="A15" s="1">
        <f t="shared" si="0"/>
        <v>3</v>
      </c>
      <c r="B15" s="132">
        <f>'Initial Client Information'!B15</f>
        <v>0</v>
      </c>
      <c r="C15" s="133">
        <f>'Initial Client Information'!C15</f>
        <v>0</v>
      </c>
      <c r="D15" s="134">
        <f>'Initial Client Information'!D15</f>
        <v>0</v>
      </c>
      <c r="E15" s="146">
        <f>'Initial Client Information'!E15</f>
        <v>0</v>
      </c>
      <c r="F15" s="156"/>
      <c r="G15" s="152"/>
      <c r="H15" s="157"/>
      <c r="I15" s="158"/>
      <c r="J15" s="174">
        <f>'Discharge Information'!F15</f>
        <v>0</v>
      </c>
      <c r="K15" s="99"/>
    </row>
    <row r="16" spans="1:11" ht="60" customHeight="1" x14ac:dyDescent="0.25">
      <c r="A16" s="1">
        <f t="shared" si="0"/>
        <v>4</v>
      </c>
      <c r="B16" s="132">
        <f>'Initial Client Information'!B16</f>
        <v>0</v>
      </c>
      <c r="C16" s="133">
        <f>'Initial Client Information'!C16</f>
        <v>0</v>
      </c>
      <c r="D16" s="134">
        <f>'Initial Client Information'!D16</f>
        <v>0</v>
      </c>
      <c r="E16" s="146">
        <f>'Initial Client Information'!E16</f>
        <v>0</v>
      </c>
      <c r="F16" s="156"/>
      <c r="G16" s="152"/>
      <c r="H16" s="157"/>
      <c r="I16" s="158"/>
      <c r="J16" s="174">
        <f>'Discharge Information'!F16</f>
        <v>0</v>
      </c>
      <c r="K16" s="99"/>
    </row>
    <row r="17" spans="1:11" ht="60" customHeight="1" x14ac:dyDescent="0.25">
      <c r="A17" s="1">
        <f t="shared" si="0"/>
        <v>5</v>
      </c>
      <c r="B17" s="132">
        <f>'Initial Client Information'!B17</f>
        <v>0</v>
      </c>
      <c r="C17" s="133">
        <f>'Initial Client Information'!C17</f>
        <v>0</v>
      </c>
      <c r="D17" s="134">
        <f>'Initial Client Information'!D17</f>
        <v>0</v>
      </c>
      <c r="E17" s="146">
        <f>'Initial Client Information'!E17</f>
        <v>0</v>
      </c>
      <c r="F17" s="156"/>
      <c r="G17" s="152"/>
      <c r="H17" s="157"/>
      <c r="I17" s="158"/>
      <c r="J17" s="174">
        <f>'Discharge Information'!F17</f>
        <v>0</v>
      </c>
      <c r="K17" s="99"/>
    </row>
    <row r="18" spans="1:11" ht="60" customHeight="1" x14ac:dyDescent="0.25">
      <c r="A18" s="1">
        <f t="shared" si="0"/>
        <v>6</v>
      </c>
      <c r="B18" s="132">
        <f>'Initial Client Information'!B18</f>
        <v>0</v>
      </c>
      <c r="C18" s="133">
        <f>'Initial Client Information'!C18</f>
        <v>0</v>
      </c>
      <c r="D18" s="134">
        <f>'Initial Client Information'!D18</f>
        <v>0</v>
      </c>
      <c r="E18" s="146">
        <f>'Initial Client Information'!E18</f>
        <v>0</v>
      </c>
      <c r="F18" s="156"/>
      <c r="G18" s="152"/>
      <c r="H18" s="157"/>
      <c r="I18" s="158"/>
      <c r="J18" s="174">
        <f>'Discharge Information'!F18</f>
        <v>0</v>
      </c>
      <c r="K18" s="99"/>
    </row>
    <row r="19" spans="1:11" ht="60" customHeight="1" x14ac:dyDescent="0.25">
      <c r="A19" s="1">
        <f t="shared" si="0"/>
        <v>7</v>
      </c>
      <c r="B19" s="132">
        <f>'Initial Client Information'!B19</f>
        <v>0</v>
      </c>
      <c r="C19" s="133">
        <f>'Initial Client Information'!C19</f>
        <v>0</v>
      </c>
      <c r="D19" s="134">
        <f>'Initial Client Information'!D19</f>
        <v>0</v>
      </c>
      <c r="E19" s="146">
        <f>'Initial Client Information'!E19</f>
        <v>0</v>
      </c>
      <c r="F19" s="156"/>
      <c r="G19" s="152"/>
      <c r="H19" s="157"/>
      <c r="I19" s="158"/>
      <c r="J19" s="174">
        <f>'Discharge Information'!F19</f>
        <v>0</v>
      </c>
      <c r="K19" s="99"/>
    </row>
    <row r="20" spans="1:11" ht="60" customHeight="1" x14ac:dyDescent="0.25">
      <c r="A20" s="1">
        <f t="shared" si="0"/>
        <v>8</v>
      </c>
      <c r="B20" s="132">
        <f>'Initial Client Information'!B20</f>
        <v>0</v>
      </c>
      <c r="C20" s="133">
        <f>'Initial Client Information'!C20</f>
        <v>0</v>
      </c>
      <c r="D20" s="134">
        <f>'Initial Client Information'!D20</f>
        <v>0</v>
      </c>
      <c r="E20" s="146">
        <f>'Initial Client Information'!E20</f>
        <v>0</v>
      </c>
      <c r="F20" s="156"/>
      <c r="G20" s="152"/>
      <c r="H20" s="157"/>
      <c r="I20" s="158"/>
      <c r="J20" s="174">
        <f>'Discharge Information'!F20</f>
        <v>0</v>
      </c>
      <c r="K20" s="99"/>
    </row>
    <row r="21" spans="1:11" ht="60" customHeight="1" x14ac:dyDescent="0.25">
      <c r="A21" s="1">
        <f t="shared" si="0"/>
        <v>9</v>
      </c>
      <c r="B21" s="132">
        <f>'Initial Client Information'!B21</f>
        <v>0</v>
      </c>
      <c r="C21" s="133">
        <f>'Initial Client Information'!C21</f>
        <v>0</v>
      </c>
      <c r="D21" s="134">
        <f>'Initial Client Information'!D21</f>
        <v>0</v>
      </c>
      <c r="E21" s="146">
        <f>'Initial Client Information'!E21</f>
        <v>0</v>
      </c>
      <c r="F21" s="156"/>
      <c r="G21" s="152"/>
      <c r="H21" s="157"/>
      <c r="I21" s="158"/>
      <c r="J21" s="174">
        <f>'Discharge Information'!F21</f>
        <v>0</v>
      </c>
      <c r="K21" s="99"/>
    </row>
    <row r="22" spans="1:11" ht="60" customHeight="1" x14ac:dyDescent="0.25">
      <c r="A22" s="1">
        <f t="shared" si="0"/>
        <v>10</v>
      </c>
      <c r="B22" s="132">
        <f>'Initial Client Information'!B22</f>
        <v>0</v>
      </c>
      <c r="C22" s="133">
        <f>'Initial Client Information'!C22</f>
        <v>0</v>
      </c>
      <c r="D22" s="134">
        <f>'Initial Client Information'!D22</f>
        <v>0</v>
      </c>
      <c r="E22" s="146">
        <f>'Initial Client Information'!E22</f>
        <v>0</v>
      </c>
      <c r="F22" s="156"/>
      <c r="G22" s="152"/>
      <c r="H22" s="157"/>
      <c r="I22" s="158"/>
      <c r="J22" s="174">
        <f>'Discharge Information'!F22</f>
        <v>0</v>
      </c>
      <c r="K22" s="99"/>
    </row>
    <row r="23" spans="1:11" ht="60" customHeight="1" x14ac:dyDescent="0.25">
      <c r="A23" s="1">
        <f t="shared" si="0"/>
        <v>11</v>
      </c>
      <c r="B23" s="132">
        <f>'Initial Client Information'!B23</f>
        <v>0</v>
      </c>
      <c r="C23" s="133">
        <f>'Initial Client Information'!C23</f>
        <v>0</v>
      </c>
      <c r="D23" s="134">
        <f>'Initial Client Information'!D23</f>
        <v>0</v>
      </c>
      <c r="E23" s="146">
        <f>'Initial Client Information'!E23</f>
        <v>0</v>
      </c>
      <c r="F23" s="156"/>
      <c r="G23" s="152"/>
      <c r="H23" s="157"/>
      <c r="I23" s="158"/>
      <c r="J23" s="174">
        <f>'Discharge Information'!F23</f>
        <v>0</v>
      </c>
      <c r="K23" s="99"/>
    </row>
    <row r="24" spans="1:11" ht="60" customHeight="1" x14ac:dyDescent="0.25">
      <c r="A24" s="1">
        <f t="shared" si="0"/>
        <v>12</v>
      </c>
      <c r="B24" s="132">
        <f>'Initial Client Information'!B24</f>
        <v>0</v>
      </c>
      <c r="C24" s="133">
        <f>'Initial Client Information'!C24</f>
        <v>0</v>
      </c>
      <c r="D24" s="134">
        <f>'Initial Client Information'!D24</f>
        <v>0</v>
      </c>
      <c r="E24" s="146">
        <f>'Initial Client Information'!E24</f>
        <v>0</v>
      </c>
      <c r="F24" s="156"/>
      <c r="G24" s="152"/>
      <c r="H24" s="157"/>
      <c r="I24" s="158"/>
      <c r="J24" s="174">
        <f>'Discharge Information'!F24</f>
        <v>0</v>
      </c>
      <c r="K24" s="99"/>
    </row>
    <row r="25" spans="1:11" ht="60" customHeight="1" x14ac:dyDescent="0.25">
      <c r="A25" s="1">
        <f t="shared" si="0"/>
        <v>13</v>
      </c>
      <c r="B25" s="132">
        <f>'Initial Client Information'!B25</f>
        <v>0</v>
      </c>
      <c r="C25" s="133">
        <f>'Initial Client Information'!C25</f>
        <v>0</v>
      </c>
      <c r="D25" s="134">
        <f>'Initial Client Information'!D25</f>
        <v>0</v>
      </c>
      <c r="E25" s="146">
        <f>'Initial Client Information'!E25</f>
        <v>0</v>
      </c>
      <c r="F25" s="156"/>
      <c r="G25" s="152"/>
      <c r="H25" s="152"/>
      <c r="I25" s="158"/>
      <c r="J25" s="174">
        <f>'Discharge Information'!F25</f>
        <v>0</v>
      </c>
      <c r="K25" s="99"/>
    </row>
    <row r="26" spans="1:11" ht="60" customHeight="1" x14ac:dyDescent="0.25">
      <c r="A26" s="1">
        <f t="shared" si="0"/>
        <v>14</v>
      </c>
      <c r="B26" s="132">
        <f>'Initial Client Information'!B26</f>
        <v>0</v>
      </c>
      <c r="C26" s="133">
        <f>'Initial Client Information'!C26</f>
        <v>0</v>
      </c>
      <c r="D26" s="134">
        <f>'Initial Client Information'!D26</f>
        <v>0</v>
      </c>
      <c r="E26" s="146">
        <f>'Initial Client Information'!E26</f>
        <v>0</v>
      </c>
      <c r="F26" s="156"/>
      <c r="G26" s="152"/>
      <c r="H26" s="152"/>
      <c r="I26" s="158"/>
      <c r="J26" s="174">
        <f>'Discharge Information'!F26</f>
        <v>0</v>
      </c>
      <c r="K26" s="99"/>
    </row>
    <row r="27" spans="1:11" ht="60" customHeight="1" x14ac:dyDescent="0.25">
      <c r="A27" s="1">
        <f t="shared" si="0"/>
        <v>15</v>
      </c>
      <c r="B27" s="132">
        <f>'Initial Client Information'!B27</f>
        <v>0</v>
      </c>
      <c r="C27" s="133">
        <f>'Initial Client Information'!C27</f>
        <v>0</v>
      </c>
      <c r="D27" s="134">
        <f>'Initial Client Information'!D27</f>
        <v>0</v>
      </c>
      <c r="E27" s="146">
        <f>'Initial Client Information'!E27</f>
        <v>0</v>
      </c>
      <c r="F27" s="156"/>
      <c r="G27" s="152"/>
      <c r="H27" s="152"/>
      <c r="I27" s="158"/>
      <c r="J27" s="174">
        <f>'Discharge Information'!F27</f>
        <v>0</v>
      </c>
      <c r="K27" s="99"/>
    </row>
    <row r="28" spans="1:11" ht="60" customHeight="1" x14ac:dyDescent="0.25">
      <c r="A28" s="1">
        <f t="shared" si="0"/>
        <v>16</v>
      </c>
      <c r="B28" s="132">
        <f>'Initial Client Information'!B28</f>
        <v>0</v>
      </c>
      <c r="C28" s="133">
        <f>'Initial Client Information'!C28</f>
        <v>0</v>
      </c>
      <c r="D28" s="134">
        <f>'Initial Client Information'!D28</f>
        <v>0</v>
      </c>
      <c r="E28" s="146">
        <f>'Initial Client Information'!E28</f>
        <v>0</v>
      </c>
      <c r="F28" s="156"/>
      <c r="G28" s="152"/>
      <c r="H28" s="152"/>
      <c r="I28" s="158"/>
      <c r="J28" s="174">
        <f>'Discharge Information'!F28</f>
        <v>0</v>
      </c>
      <c r="K28" s="99"/>
    </row>
    <row r="29" spans="1:11" ht="60" customHeight="1" x14ac:dyDescent="0.25">
      <c r="A29" s="1">
        <f t="shared" si="0"/>
        <v>17</v>
      </c>
      <c r="B29" s="132">
        <f>'Initial Client Information'!B29</f>
        <v>0</v>
      </c>
      <c r="C29" s="133">
        <f>'Initial Client Information'!C29</f>
        <v>0</v>
      </c>
      <c r="D29" s="134">
        <f>'Initial Client Information'!D29</f>
        <v>0</v>
      </c>
      <c r="E29" s="146">
        <f>'Initial Client Information'!E29</f>
        <v>0</v>
      </c>
      <c r="F29" s="156"/>
      <c r="G29" s="152"/>
      <c r="H29" s="152"/>
      <c r="I29" s="158"/>
      <c r="J29" s="174">
        <f>'Discharge Information'!F29</f>
        <v>0</v>
      </c>
      <c r="K29" s="99"/>
    </row>
    <row r="30" spans="1:11" ht="60" customHeight="1" x14ac:dyDescent="0.25">
      <c r="A30" s="1">
        <f t="shared" si="0"/>
        <v>18</v>
      </c>
      <c r="B30" s="132">
        <f>'Initial Client Information'!B30</f>
        <v>0</v>
      </c>
      <c r="C30" s="133">
        <f>'Initial Client Information'!C30</f>
        <v>0</v>
      </c>
      <c r="D30" s="134">
        <f>'Initial Client Information'!D30</f>
        <v>0</v>
      </c>
      <c r="E30" s="146">
        <f>'Initial Client Information'!E30</f>
        <v>0</v>
      </c>
      <c r="F30" s="156"/>
      <c r="G30" s="152"/>
      <c r="H30" s="152"/>
      <c r="I30" s="158"/>
      <c r="J30" s="174">
        <f>'Discharge Information'!F30</f>
        <v>0</v>
      </c>
      <c r="K30" s="99"/>
    </row>
    <row r="31" spans="1:11" ht="60" customHeight="1" x14ac:dyDescent="0.25">
      <c r="A31" s="1">
        <f t="shared" si="0"/>
        <v>19</v>
      </c>
      <c r="B31" s="132">
        <f>'Initial Client Information'!B31</f>
        <v>0</v>
      </c>
      <c r="C31" s="133">
        <f>'Initial Client Information'!C31</f>
        <v>0</v>
      </c>
      <c r="D31" s="134">
        <f>'Initial Client Information'!D31</f>
        <v>0</v>
      </c>
      <c r="E31" s="146">
        <f>'Initial Client Information'!E31</f>
        <v>0</v>
      </c>
      <c r="F31" s="156"/>
      <c r="G31" s="152"/>
      <c r="H31" s="152"/>
      <c r="I31" s="158"/>
      <c r="J31" s="174">
        <f>'Discharge Information'!F31</f>
        <v>0</v>
      </c>
      <c r="K31" s="99"/>
    </row>
    <row r="32" spans="1:11" ht="60" customHeight="1" x14ac:dyDescent="0.25">
      <c r="A32" s="1">
        <f t="shared" si="0"/>
        <v>20</v>
      </c>
      <c r="B32" s="132">
        <f>'Initial Client Information'!B32</f>
        <v>0</v>
      </c>
      <c r="C32" s="133">
        <f>'Initial Client Information'!C32</f>
        <v>0</v>
      </c>
      <c r="D32" s="134">
        <f>'Initial Client Information'!D32</f>
        <v>0</v>
      </c>
      <c r="E32" s="146">
        <f>'Initial Client Information'!E32</f>
        <v>0</v>
      </c>
      <c r="F32" s="156"/>
      <c r="G32" s="152"/>
      <c r="H32" s="152"/>
      <c r="I32" s="158"/>
      <c r="J32" s="174">
        <f>'Discharge Information'!F32</f>
        <v>0</v>
      </c>
      <c r="K32" s="99"/>
    </row>
    <row r="33" spans="1:11" ht="60" customHeight="1" x14ac:dyDescent="0.25">
      <c r="A33" s="1">
        <f t="shared" si="0"/>
        <v>21</v>
      </c>
      <c r="B33" s="132">
        <f>'Initial Client Information'!B33</f>
        <v>0</v>
      </c>
      <c r="C33" s="133">
        <f>'Initial Client Information'!C33</f>
        <v>0</v>
      </c>
      <c r="D33" s="134">
        <f>'Initial Client Information'!D33</f>
        <v>0</v>
      </c>
      <c r="E33" s="146">
        <f>'Initial Client Information'!E33</f>
        <v>0</v>
      </c>
      <c r="F33" s="156"/>
      <c r="G33" s="152"/>
      <c r="H33" s="152"/>
      <c r="I33" s="158"/>
      <c r="J33" s="174">
        <f>'Discharge Information'!F33</f>
        <v>0</v>
      </c>
      <c r="K33" s="99"/>
    </row>
    <row r="34" spans="1:11" ht="60" customHeight="1" x14ac:dyDescent="0.25">
      <c r="A34" s="1">
        <f t="shared" si="0"/>
        <v>22</v>
      </c>
      <c r="B34" s="132">
        <f>'Initial Client Information'!B34</f>
        <v>0</v>
      </c>
      <c r="C34" s="133">
        <f>'Initial Client Information'!C34</f>
        <v>0</v>
      </c>
      <c r="D34" s="134">
        <f>'Initial Client Information'!D34</f>
        <v>0</v>
      </c>
      <c r="E34" s="146">
        <f>'Initial Client Information'!E34</f>
        <v>0</v>
      </c>
      <c r="F34" s="156"/>
      <c r="G34" s="152"/>
      <c r="H34" s="152"/>
      <c r="I34" s="158"/>
      <c r="J34" s="174">
        <f>'Discharge Information'!F34</f>
        <v>0</v>
      </c>
      <c r="K34" s="99"/>
    </row>
    <row r="35" spans="1:11" ht="60" customHeight="1" x14ac:dyDescent="0.25">
      <c r="A35" s="1">
        <f t="shared" si="0"/>
        <v>23</v>
      </c>
      <c r="B35" s="132">
        <f>'Initial Client Information'!B35</f>
        <v>0</v>
      </c>
      <c r="C35" s="133">
        <f>'Initial Client Information'!C35</f>
        <v>0</v>
      </c>
      <c r="D35" s="134">
        <f>'Initial Client Information'!D35</f>
        <v>0</v>
      </c>
      <c r="E35" s="146">
        <f>'Initial Client Information'!E35</f>
        <v>0</v>
      </c>
      <c r="F35" s="156"/>
      <c r="G35" s="152"/>
      <c r="H35" s="152"/>
      <c r="I35" s="158"/>
      <c r="J35" s="174">
        <f>'Discharge Information'!F35</f>
        <v>0</v>
      </c>
      <c r="K35" s="99"/>
    </row>
    <row r="36" spans="1:11" ht="60" customHeight="1" x14ac:dyDescent="0.25">
      <c r="A36" s="1">
        <f t="shared" si="0"/>
        <v>24</v>
      </c>
      <c r="B36" s="132">
        <f>'Initial Client Information'!B36</f>
        <v>0</v>
      </c>
      <c r="C36" s="133">
        <f>'Initial Client Information'!C36</f>
        <v>0</v>
      </c>
      <c r="D36" s="134">
        <f>'Initial Client Information'!D36</f>
        <v>0</v>
      </c>
      <c r="E36" s="146">
        <f>'Initial Client Information'!E36</f>
        <v>0</v>
      </c>
      <c r="F36" s="156"/>
      <c r="G36" s="152"/>
      <c r="H36" s="152"/>
      <c r="I36" s="158"/>
      <c r="J36" s="174">
        <f>'Discharge Information'!F36</f>
        <v>0</v>
      </c>
      <c r="K36" s="99"/>
    </row>
    <row r="37" spans="1:11" ht="60" customHeight="1" x14ac:dyDescent="0.25">
      <c r="A37" s="1">
        <f t="shared" si="0"/>
        <v>25</v>
      </c>
      <c r="B37" s="132">
        <f>'Initial Client Information'!B37</f>
        <v>0</v>
      </c>
      <c r="C37" s="133">
        <f>'Initial Client Information'!C37</f>
        <v>0</v>
      </c>
      <c r="D37" s="134">
        <f>'Initial Client Information'!D37</f>
        <v>0</v>
      </c>
      <c r="E37" s="146">
        <f>'Initial Client Information'!E37</f>
        <v>0</v>
      </c>
      <c r="F37" s="156"/>
      <c r="G37" s="152"/>
      <c r="H37" s="152"/>
      <c r="I37" s="158"/>
      <c r="J37" s="174">
        <f>'Discharge Information'!F37</f>
        <v>0</v>
      </c>
      <c r="K37" s="99"/>
    </row>
    <row r="38" spans="1:11" ht="60" customHeight="1" x14ac:dyDescent="0.25">
      <c r="A38" s="1">
        <f t="shared" si="0"/>
        <v>26</v>
      </c>
      <c r="B38" s="132">
        <f>'Initial Client Information'!B38</f>
        <v>0</v>
      </c>
      <c r="C38" s="133">
        <f>'Initial Client Information'!C38</f>
        <v>0</v>
      </c>
      <c r="D38" s="134">
        <f>'Initial Client Information'!D38</f>
        <v>0</v>
      </c>
      <c r="E38" s="146">
        <f>'Initial Client Information'!E38</f>
        <v>0</v>
      </c>
      <c r="F38" s="156"/>
      <c r="G38" s="152"/>
      <c r="H38" s="152"/>
      <c r="I38" s="158"/>
      <c r="J38" s="174">
        <f>'Discharge Information'!F38</f>
        <v>0</v>
      </c>
      <c r="K38" s="99"/>
    </row>
    <row r="39" spans="1:11" ht="60" customHeight="1" x14ac:dyDescent="0.25">
      <c r="A39" s="1">
        <f t="shared" si="0"/>
        <v>27</v>
      </c>
      <c r="B39" s="132">
        <f>'Initial Client Information'!B39</f>
        <v>0</v>
      </c>
      <c r="C39" s="133">
        <f>'Initial Client Information'!C39</f>
        <v>0</v>
      </c>
      <c r="D39" s="134">
        <f>'Initial Client Information'!D39</f>
        <v>0</v>
      </c>
      <c r="E39" s="146">
        <f>'Initial Client Information'!E39</f>
        <v>0</v>
      </c>
      <c r="F39" s="156"/>
      <c r="G39" s="152"/>
      <c r="H39" s="152"/>
      <c r="I39" s="158"/>
      <c r="J39" s="174">
        <f>'Discharge Information'!F39</f>
        <v>0</v>
      </c>
      <c r="K39" s="99"/>
    </row>
    <row r="40" spans="1:11" ht="60" customHeight="1" x14ac:dyDescent="0.25">
      <c r="A40" s="1">
        <f t="shared" si="0"/>
        <v>28</v>
      </c>
      <c r="B40" s="132">
        <f>'Initial Client Information'!B40</f>
        <v>0</v>
      </c>
      <c r="C40" s="133">
        <f>'Initial Client Information'!C40</f>
        <v>0</v>
      </c>
      <c r="D40" s="134">
        <f>'Initial Client Information'!D40</f>
        <v>0</v>
      </c>
      <c r="E40" s="146">
        <f>'Initial Client Information'!E40</f>
        <v>0</v>
      </c>
      <c r="F40" s="156"/>
      <c r="G40" s="152"/>
      <c r="H40" s="152"/>
      <c r="I40" s="158"/>
      <c r="J40" s="174">
        <f>'Discharge Information'!F40</f>
        <v>0</v>
      </c>
      <c r="K40" s="99"/>
    </row>
    <row r="41" spans="1:11" ht="60" customHeight="1" x14ac:dyDescent="0.25">
      <c r="A41" s="1">
        <f t="shared" si="0"/>
        <v>29</v>
      </c>
      <c r="B41" s="132">
        <f>'Initial Client Information'!B41</f>
        <v>0</v>
      </c>
      <c r="C41" s="133">
        <f>'Initial Client Information'!C41</f>
        <v>0</v>
      </c>
      <c r="D41" s="134">
        <f>'Initial Client Information'!D41</f>
        <v>0</v>
      </c>
      <c r="E41" s="146">
        <f>'Initial Client Information'!E41</f>
        <v>0</v>
      </c>
      <c r="F41" s="156"/>
      <c r="G41" s="152"/>
      <c r="H41" s="152"/>
      <c r="I41" s="158"/>
      <c r="J41" s="174">
        <f>'Discharge Information'!F41</f>
        <v>0</v>
      </c>
      <c r="K41" s="99"/>
    </row>
    <row r="42" spans="1:11" ht="60" customHeight="1" x14ac:dyDescent="0.25">
      <c r="A42" s="1">
        <f t="shared" si="0"/>
        <v>30</v>
      </c>
      <c r="B42" s="132">
        <f>'Initial Client Information'!B42</f>
        <v>0</v>
      </c>
      <c r="C42" s="133">
        <f>'Initial Client Information'!C42</f>
        <v>0</v>
      </c>
      <c r="D42" s="134">
        <f>'Initial Client Information'!D42</f>
        <v>0</v>
      </c>
      <c r="E42" s="146">
        <f>'Initial Client Information'!E42</f>
        <v>0</v>
      </c>
      <c r="F42" s="156"/>
      <c r="G42" s="152"/>
      <c r="H42" s="152"/>
      <c r="I42" s="158"/>
      <c r="J42" s="174">
        <f>'Discharge Information'!F42</f>
        <v>0</v>
      </c>
      <c r="K42" s="99"/>
    </row>
    <row r="43" spans="1:11" ht="60" customHeight="1" x14ac:dyDescent="0.25">
      <c r="A43" s="1">
        <f t="shared" si="0"/>
        <v>31</v>
      </c>
      <c r="B43" s="132">
        <f>'Initial Client Information'!B43</f>
        <v>0</v>
      </c>
      <c r="C43" s="133">
        <f>'Initial Client Information'!C43</f>
        <v>0</v>
      </c>
      <c r="D43" s="134">
        <f>'Initial Client Information'!D43</f>
        <v>0</v>
      </c>
      <c r="E43" s="146">
        <f>'Initial Client Information'!E43</f>
        <v>0</v>
      </c>
      <c r="F43" s="156"/>
      <c r="G43" s="152"/>
      <c r="H43" s="152"/>
      <c r="I43" s="158"/>
      <c r="J43" s="174">
        <f>'Discharge Information'!F43</f>
        <v>0</v>
      </c>
      <c r="K43" s="99"/>
    </row>
    <row r="44" spans="1:11" ht="60" customHeight="1" x14ac:dyDescent="0.25">
      <c r="A44" s="1">
        <f t="shared" si="0"/>
        <v>32</v>
      </c>
      <c r="B44" s="132">
        <f>'Initial Client Information'!B44</f>
        <v>0</v>
      </c>
      <c r="C44" s="133">
        <f>'Initial Client Information'!C44</f>
        <v>0</v>
      </c>
      <c r="D44" s="134">
        <f>'Initial Client Information'!D44</f>
        <v>0</v>
      </c>
      <c r="E44" s="146">
        <f>'Initial Client Information'!E44</f>
        <v>0</v>
      </c>
      <c r="F44" s="156"/>
      <c r="G44" s="152"/>
      <c r="H44" s="152"/>
      <c r="I44" s="158"/>
      <c r="J44" s="174">
        <f>'Discharge Information'!F44</f>
        <v>0</v>
      </c>
      <c r="K44" s="99"/>
    </row>
    <row r="45" spans="1:11" ht="60" customHeight="1" x14ac:dyDescent="0.25">
      <c r="A45" s="1">
        <f t="shared" si="0"/>
        <v>33</v>
      </c>
      <c r="B45" s="132">
        <f>'Initial Client Information'!B45</f>
        <v>0</v>
      </c>
      <c r="C45" s="133">
        <f>'Initial Client Information'!C45</f>
        <v>0</v>
      </c>
      <c r="D45" s="134">
        <f>'Initial Client Information'!D45</f>
        <v>0</v>
      </c>
      <c r="E45" s="146">
        <f>'Initial Client Information'!E45</f>
        <v>0</v>
      </c>
      <c r="F45" s="156"/>
      <c r="G45" s="152"/>
      <c r="H45" s="152"/>
      <c r="I45" s="158"/>
      <c r="J45" s="174">
        <f>'Discharge Information'!F45</f>
        <v>0</v>
      </c>
      <c r="K45" s="99"/>
    </row>
    <row r="46" spans="1:11" ht="60" customHeight="1" x14ac:dyDescent="0.25">
      <c r="A46" s="1">
        <f t="shared" si="0"/>
        <v>34</v>
      </c>
      <c r="B46" s="132">
        <f>'Initial Client Information'!B46</f>
        <v>0</v>
      </c>
      <c r="C46" s="133">
        <f>'Initial Client Information'!C46</f>
        <v>0</v>
      </c>
      <c r="D46" s="134">
        <f>'Initial Client Information'!D46</f>
        <v>0</v>
      </c>
      <c r="E46" s="146">
        <f>'Initial Client Information'!E46</f>
        <v>0</v>
      </c>
      <c r="F46" s="156"/>
      <c r="G46" s="152"/>
      <c r="H46" s="152"/>
      <c r="I46" s="158"/>
      <c r="J46" s="174">
        <f>'Discharge Information'!F46</f>
        <v>0</v>
      </c>
      <c r="K46" s="99"/>
    </row>
    <row r="47" spans="1:11" ht="60" customHeight="1" x14ac:dyDescent="0.25">
      <c r="A47" s="1">
        <f t="shared" si="0"/>
        <v>35</v>
      </c>
      <c r="B47" s="132">
        <f>'Initial Client Information'!B47</f>
        <v>0</v>
      </c>
      <c r="C47" s="133">
        <f>'Initial Client Information'!C47</f>
        <v>0</v>
      </c>
      <c r="D47" s="134">
        <f>'Initial Client Information'!D47</f>
        <v>0</v>
      </c>
      <c r="E47" s="146">
        <f>'Initial Client Information'!E47</f>
        <v>0</v>
      </c>
      <c r="F47" s="156"/>
      <c r="G47" s="152"/>
      <c r="H47" s="152"/>
      <c r="I47" s="158"/>
      <c r="J47" s="174">
        <f>'Discharge Information'!F47</f>
        <v>0</v>
      </c>
      <c r="K47" s="99"/>
    </row>
    <row r="48" spans="1:11" ht="60" customHeight="1" x14ac:dyDescent="0.25">
      <c r="A48" s="1">
        <f t="shared" si="0"/>
        <v>36</v>
      </c>
      <c r="B48" s="132">
        <f>'Initial Client Information'!B48</f>
        <v>0</v>
      </c>
      <c r="C48" s="133">
        <f>'Initial Client Information'!C48</f>
        <v>0</v>
      </c>
      <c r="D48" s="134">
        <f>'Initial Client Information'!D48</f>
        <v>0</v>
      </c>
      <c r="E48" s="146">
        <f>'Initial Client Information'!E48</f>
        <v>0</v>
      </c>
      <c r="F48" s="156"/>
      <c r="G48" s="152"/>
      <c r="H48" s="152"/>
      <c r="I48" s="158"/>
      <c r="J48" s="174">
        <f>'Discharge Information'!F48</f>
        <v>0</v>
      </c>
      <c r="K48" s="99"/>
    </row>
    <row r="49" spans="1:11" ht="60" customHeight="1" x14ac:dyDescent="0.25">
      <c r="A49" s="1">
        <f t="shared" si="0"/>
        <v>37</v>
      </c>
      <c r="B49" s="132">
        <f>'Initial Client Information'!B49</f>
        <v>0</v>
      </c>
      <c r="C49" s="133">
        <f>'Initial Client Information'!C49</f>
        <v>0</v>
      </c>
      <c r="D49" s="134">
        <f>'Initial Client Information'!D49</f>
        <v>0</v>
      </c>
      <c r="E49" s="146">
        <f>'Initial Client Information'!E49</f>
        <v>0</v>
      </c>
      <c r="F49" s="156"/>
      <c r="G49" s="152"/>
      <c r="H49" s="152"/>
      <c r="I49" s="158"/>
      <c r="J49" s="174">
        <f>'Discharge Information'!F49</f>
        <v>0</v>
      </c>
      <c r="K49" s="99"/>
    </row>
    <row r="50" spans="1:11" ht="60" customHeight="1" x14ac:dyDescent="0.25">
      <c r="A50" s="1">
        <f t="shared" si="0"/>
        <v>38</v>
      </c>
      <c r="B50" s="132">
        <f>'Initial Client Information'!B50</f>
        <v>0</v>
      </c>
      <c r="C50" s="133">
        <f>'Initial Client Information'!C50</f>
        <v>0</v>
      </c>
      <c r="D50" s="134">
        <f>'Initial Client Information'!D50</f>
        <v>0</v>
      </c>
      <c r="E50" s="146">
        <f>'Initial Client Information'!E50</f>
        <v>0</v>
      </c>
      <c r="F50" s="156"/>
      <c r="G50" s="152"/>
      <c r="H50" s="152"/>
      <c r="I50" s="158"/>
      <c r="J50" s="174">
        <f>'Discharge Information'!F50</f>
        <v>0</v>
      </c>
      <c r="K50" s="99"/>
    </row>
    <row r="51" spans="1:11" ht="60" customHeight="1" x14ac:dyDescent="0.25">
      <c r="A51" s="1">
        <f t="shared" si="0"/>
        <v>39</v>
      </c>
      <c r="B51" s="132">
        <f>'Initial Client Information'!B51</f>
        <v>0</v>
      </c>
      <c r="C51" s="133">
        <f>'Initial Client Information'!C51</f>
        <v>0</v>
      </c>
      <c r="D51" s="134">
        <f>'Initial Client Information'!D51</f>
        <v>0</v>
      </c>
      <c r="E51" s="146">
        <f>'Initial Client Information'!E51</f>
        <v>0</v>
      </c>
      <c r="F51" s="156"/>
      <c r="G51" s="152"/>
      <c r="H51" s="152"/>
      <c r="I51" s="158"/>
      <c r="J51" s="174">
        <f>'Discharge Information'!F51</f>
        <v>0</v>
      </c>
      <c r="K51" s="99"/>
    </row>
    <row r="52" spans="1:11" ht="60" customHeight="1" x14ac:dyDescent="0.25">
      <c r="A52" s="1">
        <f t="shared" si="0"/>
        <v>40</v>
      </c>
      <c r="B52" s="132">
        <f>'Initial Client Information'!B52</f>
        <v>0</v>
      </c>
      <c r="C52" s="133">
        <f>'Initial Client Information'!C52</f>
        <v>0</v>
      </c>
      <c r="D52" s="134">
        <f>'Initial Client Information'!D52</f>
        <v>0</v>
      </c>
      <c r="E52" s="146">
        <f>'Initial Client Information'!E52</f>
        <v>0</v>
      </c>
      <c r="F52" s="156"/>
      <c r="G52" s="152"/>
      <c r="H52" s="152"/>
      <c r="I52" s="158"/>
      <c r="J52" s="174">
        <f>'Discharge Information'!F52</f>
        <v>0</v>
      </c>
      <c r="K52" s="99"/>
    </row>
    <row r="53" spans="1:11" ht="60" customHeight="1" x14ac:dyDescent="0.25">
      <c r="A53" s="1">
        <f t="shared" si="0"/>
        <v>41</v>
      </c>
      <c r="B53" s="132">
        <f>'Initial Client Information'!B53</f>
        <v>0</v>
      </c>
      <c r="C53" s="133">
        <f>'Initial Client Information'!C53</f>
        <v>0</v>
      </c>
      <c r="D53" s="134">
        <f>'Initial Client Information'!D53</f>
        <v>0</v>
      </c>
      <c r="E53" s="146">
        <f>'Initial Client Information'!E53</f>
        <v>0</v>
      </c>
      <c r="F53" s="156"/>
      <c r="G53" s="152"/>
      <c r="H53" s="152"/>
      <c r="I53" s="158"/>
      <c r="J53" s="174">
        <f>'Discharge Information'!F53</f>
        <v>0</v>
      </c>
      <c r="K53" s="99"/>
    </row>
    <row r="54" spans="1:11" ht="60" customHeight="1" x14ac:dyDescent="0.25">
      <c r="A54" s="1">
        <f t="shared" si="0"/>
        <v>42</v>
      </c>
      <c r="B54" s="132">
        <f>'Initial Client Information'!B54</f>
        <v>0</v>
      </c>
      <c r="C54" s="133">
        <f>'Initial Client Information'!C54</f>
        <v>0</v>
      </c>
      <c r="D54" s="134">
        <f>'Initial Client Information'!D54</f>
        <v>0</v>
      </c>
      <c r="E54" s="146">
        <f>'Initial Client Information'!E54</f>
        <v>0</v>
      </c>
      <c r="F54" s="156"/>
      <c r="G54" s="152"/>
      <c r="H54" s="152"/>
      <c r="I54" s="158"/>
      <c r="J54" s="174">
        <f>'Discharge Information'!F54</f>
        <v>0</v>
      </c>
      <c r="K54" s="99"/>
    </row>
    <row r="55" spans="1:11" ht="60" customHeight="1" x14ac:dyDescent="0.25">
      <c r="A55" s="1">
        <f t="shared" si="0"/>
        <v>43</v>
      </c>
      <c r="B55" s="132">
        <f>'Initial Client Information'!B55</f>
        <v>0</v>
      </c>
      <c r="C55" s="133">
        <f>'Initial Client Information'!C55</f>
        <v>0</v>
      </c>
      <c r="D55" s="134">
        <f>'Initial Client Information'!D55</f>
        <v>0</v>
      </c>
      <c r="E55" s="146">
        <f>'Initial Client Information'!E55</f>
        <v>0</v>
      </c>
      <c r="F55" s="156"/>
      <c r="G55" s="152"/>
      <c r="H55" s="152"/>
      <c r="I55" s="158"/>
      <c r="J55" s="174">
        <f>'Discharge Information'!F55</f>
        <v>0</v>
      </c>
      <c r="K55" s="99"/>
    </row>
    <row r="56" spans="1:11" ht="60" customHeight="1" x14ac:dyDescent="0.25">
      <c r="A56" s="1">
        <f t="shared" si="0"/>
        <v>44</v>
      </c>
      <c r="B56" s="132">
        <f>'Initial Client Information'!B56</f>
        <v>0</v>
      </c>
      <c r="C56" s="133">
        <f>'Initial Client Information'!C56</f>
        <v>0</v>
      </c>
      <c r="D56" s="134">
        <f>'Initial Client Information'!D56</f>
        <v>0</v>
      </c>
      <c r="E56" s="146">
        <f>'Initial Client Information'!E56</f>
        <v>0</v>
      </c>
      <c r="F56" s="156"/>
      <c r="G56" s="152"/>
      <c r="H56" s="152"/>
      <c r="I56" s="158"/>
      <c r="J56" s="174">
        <f>'Discharge Information'!F56</f>
        <v>0</v>
      </c>
      <c r="K56" s="99"/>
    </row>
    <row r="57" spans="1:11" ht="60" customHeight="1" x14ac:dyDescent="0.25">
      <c r="A57" s="1">
        <f t="shared" si="0"/>
        <v>45</v>
      </c>
      <c r="B57" s="132">
        <f>'Initial Client Information'!B57</f>
        <v>0</v>
      </c>
      <c r="C57" s="133">
        <f>'Initial Client Information'!C57</f>
        <v>0</v>
      </c>
      <c r="D57" s="134">
        <f>'Initial Client Information'!D57</f>
        <v>0</v>
      </c>
      <c r="E57" s="146">
        <f>'Initial Client Information'!E57</f>
        <v>0</v>
      </c>
      <c r="F57" s="156"/>
      <c r="G57" s="152"/>
      <c r="H57" s="152"/>
      <c r="I57" s="158"/>
      <c r="J57" s="174">
        <f>'Discharge Information'!F57</f>
        <v>0</v>
      </c>
      <c r="K57" s="99"/>
    </row>
    <row r="58" spans="1:11" ht="60" customHeight="1" x14ac:dyDescent="0.25">
      <c r="A58" s="1">
        <f t="shared" si="0"/>
        <v>46</v>
      </c>
      <c r="B58" s="132">
        <f>'Initial Client Information'!B58</f>
        <v>0</v>
      </c>
      <c r="C58" s="133">
        <f>'Initial Client Information'!C58</f>
        <v>0</v>
      </c>
      <c r="D58" s="134">
        <f>'Initial Client Information'!D58</f>
        <v>0</v>
      </c>
      <c r="E58" s="146">
        <f>'Initial Client Information'!E58</f>
        <v>0</v>
      </c>
      <c r="F58" s="156"/>
      <c r="G58" s="152"/>
      <c r="H58" s="152"/>
      <c r="I58" s="158"/>
      <c r="J58" s="174">
        <f>'Discharge Information'!F58</f>
        <v>0</v>
      </c>
      <c r="K58" s="99"/>
    </row>
    <row r="59" spans="1:11" ht="60" customHeight="1" x14ac:dyDescent="0.25">
      <c r="A59" s="1">
        <f t="shared" si="0"/>
        <v>47</v>
      </c>
      <c r="B59" s="132">
        <f>'Initial Client Information'!B59</f>
        <v>0</v>
      </c>
      <c r="C59" s="133">
        <f>'Initial Client Information'!C59</f>
        <v>0</v>
      </c>
      <c r="D59" s="134">
        <f>'Initial Client Information'!D59</f>
        <v>0</v>
      </c>
      <c r="E59" s="146">
        <f>'Initial Client Information'!E59</f>
        <v>0</v>
      </c>
      <c r="F59" s="156"/>
      <c r="G59" s="152"/>
      <c r="H59" s="152"/>
      <c r="I59" s="158"/>
      <c r="J59" s="174">
        <f>'Discharge Information'!F59</f>
        <v>0</v>
      </c>
      <c r="K59" s="99"/>
    </row>
    <row r="60" spans="1:11" ht="60" customHeight="1" x14ac:dyDescent="0.25">
      <c r="A60" s="1">
        <f t="shared" si="0"/>
        <v>48</v>
      </c>
      <c r="B60" s="132">
        <f>'Initial Client Information'!B60</f>
        <v>0</v>
      </c>
      <c r="C60" s="133">
        <f>'Initial Client Information'!C60</f>
        <v>0</v>
      </c>
      <c r="D60" s="134">
        <f>'Initial Client Information'!D60</f>
        <v>0</v>
      </c>
      <c r="E60" s="146">
        <f>'Initial Client Information'!E60</f>
        <v>0</v>
      </c>
      <c r="F60" s="156"/>
      <c r="G60" s="152"/>
      <c r="H60" s="152"/>
      <c r="I60" s="158"/>
      <c r="J60" s="174">
        <f>'Discharge Information'!F60</f>
        <v>0</v>
      </c>
      <c r="K60" s="99"/>
    </row>
    <row r="61" spans="1:11" ht="60" customHeight="1" x14ac:dyDescent="0.25">
      <c r="A61" s="1">
        <f t="shared" si="0"/>
        <v>49</v>
      </c>
      <c r="B61" s="132">
        <f>'Initial Client Information'!B61</f>
        <v>0</v>
      </c>
      <c r="C61" s="133">
        <f>'Initial Client Information'!C61</f>
        <v>0</v>
      </c>
      <c r="D61" s="134">
        <f>'Initial Client Information'!D61</f>
        <v>0</v>
      </c>
      <c r="E61" s="146">
        <f>'Initial Client Information'!E61</f>
        <v>0</v>
      </c>
      <c r="F61" s="156"/>
      <c r="G61" s="152"/>
      <c r="H61" s="152"/>
      <c r="I61" s="158"/>
      <c r="J61" s="174">
        <f>'Discharge Information'!F61</f>
        <v>0</v>
      </c>
      <c r="K61" s="99"/>
    </row>
    <row r="62" spans="1:11" ht="60" customHeight="1" x14ac:dyDescent="0.25">
      <c r="A62" s="1">
        <f t="shared" si="0"/>
        <v>50</v>
      </c>
      <c r="B62" s="132">
        <f>'Initial Client Information'!B62</f>
        <v>0</v>
      </c>
      <c r="C62" s="133">
        <f>'Initial Client Information'!C62</f>
        <v>0</v>
      </c>
      <c r="D62" s="134">
        <f>'Initial Client Information'!D62</f>
        <v>0</v>
      </c>
      <c r="E62" s="146">
        <f>'Initial Client Information'!E62</f>
        <v>0</v>
      </c>
      <c r="F62" s="156"/>
      <c r="G62" s="152"/>
      <c r="H62" s="152"/>
      <c r="I62" s="158"/>
      <c r="J62" s="174">
        <f>'Discharge Information'!F62</f>
        <v>0</v>
      </c>
      <c r="K62" s="99"/>
    </row>
    <row r="63" spans="1:11" ht="60" customHeight="1" x14ac:dyDescent="0.25">
      <c r="A63" s="1">
        <f t="shared" si="0"/>
        <v>51</v>
      </c>
      <c r="B63" s="132">
        <f>'Initial Client Information'!B63</f>
        <v>0</v>
      </c>
      <c r="C63" s="133">
        <f>'Initial Client Information'!C63</f>
        <v>0</v>
      </c>
      <c r="D63" s="134">
        <f>'Initial Client Information'!D63</f>
        <v>0</v>
      </c>
      <c r="E63" s="146">
        <f>'Initial Client Information'!E63</f>
        <v>0</v>
      </c>
      <c r="F63" s="156"/>
      <c r="G63" s="152"/>
      <c r="H63" s="152"/>
      <c r="I63" s="158"/>
      <c r="J63" s="174">
        <f>'Discharge Information'!F63</f>
        <v>0</v>
      </c>
      <c r="K63" s="99"/>
    </row>
    <row r="64" spans="1:11" ht="60" customHeight="1" x14ac:dyDescent="0.25">
      <c r="A64" s="1">
        <f t="shared" si="0"/>
        <v>52</v>
      </c>
      <c r="B64" s="132">
        <f>'Initial Client Information'!B64</f>
        <v>0</v>
      </c>
      <c r="C64" s="133">
        <f>'Initial Client Information'!C64</f>
        <v>0</v>
      </c>
      <c r="D64" s="134">
        <f>'Initial Client Information'!D64</f>
        <v>0</v>
      </c>
      <c r="E64" s="146">
        <f>'Initial Client Information'!E64</f>
        <v>0</v>
      </c>
      <c r="F64" s="156"/>
      <c r="G64" s="152"/>
      <c r="H64" s="152"/>
      <c r="I64" s="158"/>
      <c r="J64" s="174">
        <f>'Discharge Information'!F64</f>
        <v>0</v>
      </c>
      <c r="K64" s="99"/>
    </row>
    <row r="65" spans="1:11" ht="60" customHeight="1" x14ac:dyDescent="0.25">
      <c r="A65" s="1">
        <f t="shared" si="0"/>
        <v>53</v>
      </c>
      <c r="B65" s="132">
        <f>'Initial Client Information'!B65</f>
        <v>0</v>
      </c>
      <c r="C65" s="133">
        <f>'Initial Client Information'!C65</f>
        <v>0</v>
      </c>
      <c r="D65" s="134">
        <f>'Initial Client Information'!D65</f>
        <v>0</v>
      </c>
      <c r="E65" s="146">
        <f>'Initial Client Information'!E65</f>
        <v>0</v>
      </c>
      <c r="F65" s="156"/>
      <c r="G65" s="152"/>
      <c r="H65" s="152"/>
      <c r="I65" s="158"/>
      <c r="J65" s="174">
        <f>'Discharge Information'!F65</f>
        <v>0</v>
      </c>
      <c r="K65" s="99"/>
    </row>
    <row r="66" spans="1:11" ht="60" customHeight="1" x14ac:dyDescent="0.25">
      <c r="A66" s="1">
        <f t="shared" si="0"/>
        <v>54</v>
      </c>
      <c r="B66" s="132">
        <f>'Initial Client Information'!B66</f>
        <v>0</v>
      </c>
      <c r="C66" s="133">
        <f>'Initial Client Information'!C66</f>
        <v>0</v>
      </c>
      <c r="D66" s="134">
        <f>'Initial Client Information'!D66</f>
        <v>0</v>
      </c>
      <c r="E66" s="146">
        <f>'Initial Client Information'!E66</f>
        <v>0</v>
      </c>
      <c r="F66" s="156"/>
      <c r="G66" s="152"/>
      <c r="H66" s="152"/>
      <c r="I66" s="158"/>
      <c r="J66" s="174">
        <f>'Discharge Information'!F66</f>
        <v>0</v>
      </c>
      <c r="K66" s="99"/>
    </row>
    <row r="67" spans="1:11" ht="60" customHeight="1" x14ac:dyDescent="0.25">
      <c r="A67" s="1">
        <f t="shared" si="0"/>
        <v>55</v>
      </c>
      <c r="B67" s="132">
        <f>'Initial Client Information'!B67</f>
        <v>0</v>
      </c>
      <c r="C67" s="133">
        <f>'Initial Client Information'!C67</f>
        <v>0</v>
      </c>
      <c r="D67" s="134">
        <f>'Initial Client Information'!D67</f>
        <v>0</v>
      </c>
      <c r="E67" s="146">
        <f>'Initial Client Information'!E67</f>
        <v>0</v>
      </c>
      <c r="F67" s="156"/>
      <c r="G67" s="152"/>
      <c r="H67" s="152"/>
      <c r="I67" s="158"/>
      <c r="J67" s="174">
        <f>'Discharge Information'!F67</f>
        <v>0</v>
      </c>
      <c r="K67" s="99"/>
    </row>
    <row r="68" spans="1:11" ht="60" customHeight="1" x14ac:dyDescent="0.25">
      <c r="A68" s="1">
        <f t="shared" si="0"/>
        <v>56</v>
      </c>
      <c r="B68" s="132">
        <f>'Initial Client Information'!B68</f>
        <v>0</v>
      </c>
      <c r="C68" s="133">
        <f>'Initial Client Information'!C68</f>
        <v>0</v>
      </c>
      <c r="D68" s="134">
        <f>'Initial Client Information'!D68</f>
        <v>0</v>
      </c>
      <c r="E68" s="146">
        <f>'Initial Client Information'!E68</f>
        <v>0</v>
      </c>
      <c r="F68" s="156"/>
      <c r="G68" s="152"/>
      <c r="H68" s="152"/>
      <c r="I68" s="158"/>
      <c r="J68" s="174">
        <f>'Discharge Information'!F68</f>
        <v>0</v>
      </c>
      <c r="K68" s="99"/>
    </row>
    <row r="69" spans="1:11" ht="60" customHeight="1" x14ac:dyDescent="0.25">
      <c r="A69" s="1">
        <f t="shared" si="0"/>
        <v>57</v>
      </c>
      <c r="B69" s="132">
        <f>'Initial Client Information'!B69</f>
        <v>0</v>
      </c>
      <c r="C69" s="133">
        <f>'Initial Client Information'!C69</f>
        <v>0</v>
      </c>
      <c r="D69" s="134">
        <f>'Initial Client Information'!D69</f>
        <v>0</v>
      </c>
      <c r="E69" s="146">
        <f>'Initial Client Information'!E69</f>
        <v>0</v>
      </c>
      <c r="F69" s="156"/>
      <c r="G69" s="152"/>
      <c r="H69" s="152"/>
      <c r="I69" s="158"/>
      <c r="J69" s="174">
        <f>'Discharge Information'!F69</f>
        <v>0</v>
      </c>
      <c r="K69" s="99"/>
    </row>
    <row r="70" spans="1:11" ht="60" customHeight="1" x14ac:dyDescent="0.25">
      <c r="A70" s="1">
        <f t="shared" si="0"/>
        <v>58</v>
      </c>
      <c r="B70" s="132">
        <f>'Initial Client Information'!B70</f>
        <v>0</v>
      </c>
      <c r="C70" s="133">
        <f>'Initial Client Information'!C70</f>
        <v>0</v>
      </c>
      <c r="D70" s="134">
        <f>'Initial Client Information'!D70</f>
        <v>0</v>
      </c>
      <c r="E70" s="146">
        <f>'Initial Client Information'!E70</f>
        <v>0</v>
      </c>
      <c r="F70" s="156"/>
      <c r="G70" s="152"/>
      <c r="H70" s="152"/>
      <c r="I70" s="158"/>
      <c r="J70" s="174">
        <f>'Discharge Information'!F70</f>
        <v>0</v>
      </c>
      <c r="K70" s="99"/>
    </row>
    <row r="71" spans="1:11" ht="60" customHeight="1" x14ac:dyDescent="0.25">
      <c r="A71" s="1">
        <f t="shared" si="0"/>
        <v>59</v>
      </c>
      <c r="B71" s="132">
        <f>'Initial Client Information'!B71</f>
        <v>0</v>
      </c>
      <c r="C71" s="133">
        <f>'Initial Client Information'!C71</f>
        <v>0</v>
      </c>
      <c r="D71" s="134">
        <f>'Initial Client Information'!D71</f>
        <v>0</v>
      </c>
      <c r="E71" s="146">
        <f>'Initial Client Information'!E71</f>
        <v>0</v>
      </c>
      <c r="F71" s="156"/>
      <c r="G71" s="152"/>
      <c r="H71" s="152"/>
      <c r="I71" s="158"/>
      <c r="J71" s="174">
        <f>'Discharge Information'!F71</f>
        <v>0</v>
      </c>
      <c r="K71" s="99"/>
    </row>
    <row r="72" spans="1:11" ht="60" customHeight="1" x14ac:dyDescent="0.25">
      <c r="A72" s="1">
        <f t="shared" si="0"/>
        <v>60</v>
      </c>
      <c r="B72" s="132">
        <f>'Initial Client Information'!B72</f>
        <v>0</v>
      </c>
      <c r="C72" s="133">
        <f>'Initial Client Information'!C72</f>
        <v>0</v>
      </c>
      <c r="D72" s="134">
        <f>'Initial Client Information'!D72</f>
        <v>0</v>
      </c>
      <c r="E72" s="146">
        <f>'Initial Client Information'!E72</f>
        <v>0</v>
      </c>
      <c r="F72" s="156"/>
      <c r="G72" s="152"/>
      <c r="H72" s="152"/>
      <c r="I72" s="158"/>
      <c r="J72" s="174">
        <f>'Discharge Information'!F72</f>
        <v>0</v>
      </c>
      <c r="K72" s="99"/>
    </row>
    <row r="73" spans="1:11" ht="60" customHeight="1" x14ac:dyDescent="0.25">
      <c r="A73" s="1">
        <f t="shared" si="0"/>
        <v>61</v>
      </c>
      <c r="B73" s="132">
        <f>'Initial Client Information'!B73</f>
        <v>0</v>
      </c>
      <c r="C73" s="133">
        <f>'Initial Client Information'!C73</f>
        <v>0</v>
      </c>
      <c r="D73" s="134">
        <f>'Initial Client Information'!D73</f>
        <v>0</v>
      </c>
      <c r="E73" s="146">
        <f>'Initial Client Information'!E73</f>
        <v>0</v>
      </c>
      <c r="F73" s="156"/>
      <c r="G73" s="152"/>
      <c r="H73" s="152"/>
      <c r="I73" s="158"/>
      <c r="J73" s="174">
        <f>'Discharge Information'!F73</f>
        <v>0</v>
      </c>
      <c r="K73" s="99"/>
    </row>
    <row r="74" spans="1:11" ht="60" customHeight="1" x14ac:dyDescent="0.25">
      <c r="A74" s="1">
        <f t="shared" si="0"/>
        <v>62</v>
      </c>
      <c r="B74" s="132">
        <f>'Initial Client Information'!B74</f>
        <v>0</v>
      </c>
      <c r="C74" s="133">
        <f>'Initial Client Information'!C74</f>
        <v>0</v>
      </c>
      <c r="D74" s="134">
        <f>'Initial Client Information'!D74</f>
        <v>0</v>
      </c>
      <c r="E74" s="146">
        <f>'Initial Client Information'!E74</f>
        <v>0</v>
      </c>
      <c r="F74" s="156"/>
      <c r="G74" s="152"/>
      <c r="H74" s="152"/>
      <c r="I74" s="158"/>
      <c r="J74" s="174">
        <f>'Discharge Information'!F74</f>
        <v>0</v>
      </c>
      <c r="K74" s="99"/>
    </row>
    <row r="75" spans="1:11" ht="60" customHeight="1" x14ac:dyDescent="0.25">
      <c r="A75" s="1">
        <f t="shared" si="0"/>
        <v>63</v>
      </c>
      <c r="B75" s="132">
        <f>'Initial Client Information'!B75</f>
        <v>0</v>
      </c>
      <c r="C75" s="133">
        <f>'Initial Client Information'!C75</f>
        <v>0</v>
      </c>
      <c r="D75" s="134">
        <f>'Initial Client Information'!D75</f>
        <v>0</v>
      </c>
      <c r="E75" s="146">
        <f>'Initial Client Information'!E75</f>
        <v>0</v>
      </c>
      <c r="F75" s="156"/>
      <c r="G75" s="152"/>
      <c r="H75" s="152"/>
      <c r="I75" s="158"/>
      <c r="J75" s="174">
        <f>'Discharge Information'!F75</f>
        <v>0</v>
      </c>
      <c r="K75" s="99"/>
    </row>
    <row r="76" spans="1:11" ht="60" customHeight="1" x14ac:dyDescent="0.25">
      <c r="A76" s="1">
        <f t="shared" si="0"/>
        <v>64</v>
      </c>
      <c r="B76" s="132">
        <f>'Initial Client Information'!B76</f>
        <v>0</v>
      </c>
      <c r="C76" s="133">
        <f>'Initial Client Information'!C76</f>
        <v>0</v>
      </c>
      <c r="D76" s="134">
        <f>'Initial Client Information'!D76</f>
        <v>0</v>
      </c>
      <c r="E76" s="146">
        <f>'Initial Client Information'!E76</f>
        <v>0</v>
      </c>
      <c r="F76" s="156"/>
      <c r="G76" s="152"/>
      <c r="H76" s="152"/>
      <c r="I76" s="158"/>
      <c r="J76" s="174">
        <f>'Discharge Information'!F76</f>
        <v>0</v>
      </c>
      <c r="K76" s="99"/>
    </row>
    <row r="77" spans="1:11" ht="60" customHeight="1" x14ac:dyDescent="0.25">
      <c r="A77" s="1">
        <f t="shared" si="0"/>
        <v>65</v>
      </c>
      <c r="B77" s="132">
        <f>'Initial Client Information'!B77</f>
        <v>0</v>
      </c>
      <c r="C77" s="133">
        <f>'Initial Client Information'!C77</f>
        <v>0</v>
      </c>
      <c r="D77" s="134">
        <f>'Initial Client Information'!D77</f>
        <v>0</v>
      </c>
      <c r="E77" s="146">
        <f>'Initial Client Information'!E77</f>
        <v>0</v>
      </c>
      <c r="F77" s="156"/>
      <c r="G77" s="152"/>
      <c r="H77" s="152"/>
      <c r="I77" s="158"/>
      <c r="J77" s="174">
        <f>'Discharge Information'!F77</f>
        <v>0</v>
      </c>
      <c r="K77" s="99"/>
    </row>
    <row r="78" spans="1:11" ht="60" customHeight="1" x14ac:dyDescent="0.25">
      <c r="A78" s="1">
        <f t="shared" ref="A78:A141" si="1">ROW(A66)</f>
        <v>66</v>
      </c>
      <c r="B78" s="132">
        <f>'Initial Client Information'!B78</f>
        <v>0</v>
      </c>
      <c r="C78" s="133">
        <f>'Initial Client Information'!C78</f>
        <v>0</v>
      </c>
      <c r="D78" s="134">
        <f>'Initial Client Information'!D78</f>
        <v>0</v>
      </c>
      <c r="E78" s="146">
        <f>'Initial Client Information'!E78</f>
        <v>0</v>
      </c>
      <c r="F78" s="156"/>
      <c r="G78" s="152"/>
      <c r="H78" s="152"/>
      <c r="I78" s="158"/>
      <c r="J78" s="174">
        <f>'Discharge Information'!F78</f>
        <v>0</v>
      </c>
      <c r="K78" s="99"/>
    </row>
    <row r="79" spans="1:11" ht="60" customHeight="1" x14ac:dyDescent="0.25">
      <c r="A79" s="1">
        <f t="shared" si="1"/>
        <v>67</v>
      </c>
      <c r="B79" s="132">
        <f>'Initial Client Information'!B79</f>
        <v>0</v>
      </c>
      <c r="C79" s="133">
        <f>'Initial Client Information'!C79</f>
        <v>0</v>
      </c>
      <c r="D79" s="134">
        <f>'Initial Client Information'!D79</f>
        <v>0</v>
      </c>
      <c r="E79" s="146">
        <f>'Initial Client Information'!E79</f>
        <v>0</v>
      </c>
      <c r="F79" s="156"/>
      <c r="G79" s="152"/>
      <c r="H79" s="152"/>
      <c r="I79" s="158"/>
      <c r="J79" s="174">
        <f>'Discharge Information'!F79</f>
        <v>0</v>
      </c>
      <c r="K79" s="99"/>
    </row>
    <row r="80" spans="1:11" ht="60" customHeight="1" x14ac:dyDescent="0.25">
      <c r="A80" s="1">
        <f t="shared" si="1"/>
        <v>68</v>
      </c>
      <c r="B80" s="132">
        <f>'Initial Client Information'!B80</f>
        <v>0</v>
      </c>
      <c r="C80" s="133">
        <f>'Initial Client Information'!C80</f>
        <v>0</v>
      </c>
      <c r="D80" s="134">
        <f>'Initial Client Information'!D80</f>
        <v>0</v>
      </c>
      <c r="E80" s="146">
        <f>'Initial Client Information'!E80</f>
        <v>0</v>
      </c>
      <c r="F80" s="156"/>
      <c r="G80" s="152"/>
      <c r="H80" s="152"/>
      <c r="I80" s="158"/>
      <c r="J80" s="174">
        <f>'Discharge Information'!F80</f>
        <v>0</v>
      </c>
      <c r="K80" s="99"/>
    </row>
    <row r="81" spans="1:11" ht="60" customHeight="1" x14ac:dyDescent="0.25">
      <c r="A81" s="1">
        <f t="shared" si="1"/>
        <v>69</v>
      </c>
      <c r="B81" s="132">
        <f>'Initial Client Information'!B81</f>
        <v>0</v>
      </c>
      <c r="C81" s="133">
        <f>'Initial Client Information'!C81</f>
        <v>0</v>
      </c>
      <c r="D81" s="134">
        <f>'Initial Client Information'!D81</f>
        <v>0</v>
      </c>
      <c r="E81" s="146">
        <f>'Initial Client Information'!E81</f>
        <v>0</v>
      </c>
      <c r="F81" s="156"/>
      <c r="G81" s="152"/>
      <c r="H81" s="152"/>
      <c r="I81" s="158"/>
      <c r="J81" s="174">
        <f>'Discharge Information'!F81</f>
        <v>0</v>
      </c>
      <c r="K81" s="99"/>
    </row>
    <row r="82" spans="1:11" ht="60" customHeight="1" x14ac:dyDescent="0.25">
      <c r="A82" s="1">
        <f t="shared" si="1"/>
        <v>70</v>
      </c>
      <c r="B82" s="132">
        <f>'Initial Client Information'!B82</f>
        <v>0</v>
      </c>
      <c r="C82" s="133">
        <f>'Initial Client Information'!C82</f>
        <v>0</v>
      </c>
      <c r="D82" s="134">
        <f>'Initial Client Information'!D82</f>
        <v>0</v>
      </c>
      <c r="E82" s="146">
        <f>'Initial Client Information'!E82</f>
        <v>0</v>
      </c>
      <c r="F82" s="156"/>
      <c r="G82" s="152"/>
      <c r="H82" s="152"/>
      <c r="I82" s="158"/>
      <c r="J82" s="174">
        <f>'Discharge Information'!F82</f>
        <v>0</v>
      </c>
      <c r="K82" s="99"/>
    </row>
    <row r="83" spans="1:11" ht="60" customHeight="1" x14ac:dyDescent="0.25">
      <c r="A83" s="1">
        <f t="shared" si="1"/>
        <v>71</v>
      </c>
      <c r="B83" s="132">
        <f>'Initial Client Information'!B83</f>
        <v>0</v>
      </c>
      <c r="C83" s="133">
        <f>'Initial Client Information'!C83</f>
        <v>0</v>
      </c>
      <c r="D83" s="134">
        <f>'Initial Client Information'!D83</f>
        <v>0</v>
      </c>
      <c r="E83" s="146">
        <f>'Initial Client Information'!E83</f>
        <v>0</v>
      </c>
      <c r="F83" s="156"/>
      <c r="G83" s="152"/>
      <c r="H83" s="152"/>
      <c r="I83" s="158"/>
      <c r="J83" s="174">
        <f>'Discharge Information'!F83</f>
        <v>0</v>
      </c>
      <c r="K83" s="99"/>
    </row>
    <row r="84" spans="1:11" ht="60" customHeight="1" x14ac:dyDescent="0.25">
      <c r="A84" s="1">
        <f t="shared" si="1"/>
        <v>72</v>
      </c>
      <c r="B84" s="132">
        <f>'Initial Client Information'!B84</f>
        <v>0</v>
      </c>
      <c r="C84" s="133">
        <f>'Initial Client Information'!C84</f>
        <v>0</v>
      </c>
      <c r="D84" s="134">
        <f>'Initial Client Information'!D84</f>
        <v>0</v>
      </c>
      <c r="E84" s="146">
        <f>'Initial Client Information'!E84</f>
        <v>0</v>
      </c>
      <c r="F84" s="156"/>
      <c r="G84" s="152"/>
      <c r="H84" s="152"/>
      <c r="I84" s="158"/>
      <c r="J84" s="174">
        <f>'Discharge Information'!F84</f>
        <v>0</v>
      </c>
      <c r="K84" s="99"/>
    </row>
    <row r="85" spans="1:11" ht="60" customHeight="1" x14ac:dyDescent="0.25">
      <c r="A85" s="1">
        <f t="shared" si="1"/>
        <v>73</v>
      </c>
      <c r="B85" s="132">
        <f>'Initial Client Information'!B85</f>
        <v>0</v>
      </c>
      <c r="C85" s="133">
        <f>'Initial Client Information'!C85</f>
        <v>0</v>
      </c>
      <c r="D85" s="134">
        <f>'Initial Client Information'!D85</f>
        <v>0</v>
      </c>
      <c r="E85" s="146">
        <f>'Initial Client Information'!E85</f>
        <v>0</v>
      </c>
      <c r="F85" s="156"/>
      <c r="G85" s="152"/>
      <c r="H85" s="152"/>
      <c r="I85" s="158"/>
      <c r="J85" s="174">
        <f>'Discharge Information'!F85</f>
        <v>0</v>
      </c>
      <c r="K85" s="99"/>
    </row>
    <row r="86" spans="1:11" ht="60" customHeight="1" x14ac:dyDescent="0.25">
      <c r="A86" s="1">
        <f t="shared" si="1"/>
        <v>74</v>
      </c>
      <c r="B86" s="132">
        <f>'Initial Client Information'!B86</f>
        <v>0</v>
      </c>
      <c r="C86" s="133">
        <f>'Initial Client Information'!C86</f>
        <v>0</v>
      </c>
      <c r="D86" s="134">
        <f>'Initial Client Information'!D86</f>
        <v>0</v>
      </c>
      <c r="E86" s="146">
        <f>'Initial Client Information'!E86</f>
        <v>0</v>
      </c>
      <c r="F86" s="156"/>
      <c r="G86" s="152"/>
      <c r="H86" s="152"/>
      <c r="I86" s="158"/>
      <c r="J86" s="174">
        <f>'Discharge Information'!F86</f>
        <v>0</v>
      </c>
      <c r="K86" s="99"/>
    </row>
    <row r="87" spans="1:11" ht="60" customHeight="1" x14ac:dyDescent="0.25">
      <c r="A87" s="1">
        <f t="shared" si="1"/>
        <v>75</v>
      </c>
      <c r="B87" s="132">
        <f>'Initial Client Information'!B87</f>
        <v>0</v>
      </c>
      <c r="C87" s="133">
        <f>'Initial Client Information'!C87</f>
        <v>0</v>
      </c>
      <c r="D87" s="134">
        <f>'Initial Client Information'!D87</f>
        <v>0</v>
      </c>
      <c r="E87" s="146">
        <f>'Initial Client Information'!E87</f>
        <v>0</v>
      </c>
      <c r="F87" s="156"/>
      <c r="G87" s="152"/>
      <c r="H87" s="152"/>
      <c r="I87" s="158"/>
      <c r="J87" s="174">
        <f>'Discharge Information'!F87</f>
        <v>0</v>
      </c>
      <c r="K87" s="99"/>
    </row>
    <row r="88" spans="1:11" ht="60" customHeight="1" x14ac:dyDescent="0.25">
      <c r="A88" s="1">
        <f t="shared" si="1"/>
        <v>76</v>
      </c>
      <c r="B88" s="132">
        <f>'Initial Client Information'!B88</f>
        <v>0</v>
      </c>
      <c r="C88" s="133">
        <f>'Initial Client Information'!C88</f>
        <v>0</v>
      </c>
      <c r="D88" s="134">
        <f>'Initial Client Information'!D88</f>
        <v>0</v>
      </c>
      <c r="E88" s="146">
        <f>'Initial Client Information'!E88</f>
        <v>0</v>
      </c>
      <c r="F88" s="156"/>
      <c r="G88" s="152"/>
      <c r="H88" s="152"/>
      <c r="I88" s="158"/>
      <c r="J88" s="174">
        <f>'Discharge Information'!F88</f>
        <v>0</v>
      </c>
      <c r="K88" s="99"/>
    </row>
    <row r="89" spans="1:11" ht="60" customHeight="1" x14ac:dyDescent="0.25">
      <c r="A89" s="1">
        <f t="shared" si="1"/>
        <v>77</v>
      </c>
      <c r="B89" s="132">
        <f>'Initial Client Information'!B89</f>
        <v>0</v>
      </c>
      <c r="C89" s="133">
        <f>'Initial Client Information'!C89</f>
        <v>0</v>
      </c>
      <c r="D89" s="134">
        <f>'Initial Client Information'!D89</f>
        <v>0</v>
      </c>
      <c r="E89" s="146">
        <f>'Initial Client Information'!E89</f>
        <v>0</v>
      </c>
      <c r="F89" s="156"/>
      <c r="G89" s="152"/>
      <c r="H89" s="152"/>
      <c r="I89" s="158"/>
      <c r="J89" s="174">
        <f>'Discharge Information'!F89</f>
        <v>0</v>
      </c>
      <c r="K89" s="99"/>
    </row>
    <row r="90" spans="1:11" ht="60" customHeight="1" x14ac:dyDescent="0.25">
      <c r="A90" s="1">
        <f t="shared" si="1"/>
        <v>78</v>
      </c>
      <c r="B90" s="132">
        <f>'Initial Client Information'!B90</f>
        <v>0</v>
      </c>
      <c r="C90" s="133">
        <f>'Initial Client Information'!C90</f>
        <v>0</v>
      </c>
      <c r="D90" s="134">
        <f>'Initial Client Information'!D90</f>
        <v>0</v>
      </c>
      <c r="E90" s="146">
        <f>'Initial Client Information'!E90</f>
        <v>0</v>
      </c>
      <c r="F90" s="156"/>
      <c r="G90" s="152"/>
      <c r="H90" s="152"/>
      <c r="I90" s="158"/>
      <c r="J90" s="174">
        <f>'Discharge Information'!F90</f>
        <v>0</v>
      </c>
      <c r="K90" s="99"/>
    </row>
    <row r="91" spans="1:11" ht="60" customHeight="1" x14ac:dyDescent="0.25">
      <c r="A91" s="1">
        <f t="shared" si="1"/>
        <v>79</v>
      </c>
      <c r="B91" s="132">
        <f>'Initial Client Information'!B91</f>
        <v>0</v>
      </c>
      <c r="C91" s="133">
        <f>'Initial Client Information'!C91</f>
        <v>0</v>
      </c>
      <c r="D91" s="134">
        <f>'Initial Client Information'!D91</f>
        <v>0</v>
      </c>
      <c r="E91" s="146">
        <f>'Initial Client Information'!E91</f>
        <v>0</v>
      </c>
      <c r="F91" s="156"/>
      <c r="G91" s="152"/>
      <c r="H91" s="152"/>
      <c r="I91" s="158"/>
      <c r="J91" s="174">
        <f>'Discharge Information'!F91</f>
        <v>0</v>
      </c>
      <c r="K91" s="99"/>
    </row>
    <row r="92" spans="1:11" ht="60" customHeight="1" x14ac:dyDescent="0.25">
      <c r="A92" s="1">
        <f t="shared" si="1"/>
        <v>80</v>
      </c>
      <c r="B92" s="132">
        <f>'Initial Client Information'!B92</f>
        <v>0</v>
      </c>
      <c r="C92" s="133">
        <f>'Initial Client Information'!C92</f>
        <v>0</v>
      </c>
      <c r="D92" s="134">
        <f>'Initial Client Information'!D92</f>
        <v>0</v>
      </c>
      <c r="E92" s="146">
        <f>'Initial Client Information'!E92</f>
        <v>0</v>
      </c>
      <c r="F92" s="156"/>
      <c r="G92" s="152"/>
      <c r="H92" s="152"/>
      <c r="I92" s="158"/>
      <c r="J92" s="174">
        <f>'Discharge Information'!F92</f>
        <v>0</v>
      </c>
      <c r="K92" s="99"/>
    </row>
    <row r="93" spans="1:11" ht="60" customHeight="1" x14ac:dyDescent="0.25">
      <c r="A93" s="1">
        <f t="shared" si="1"/>
        <v>81</v>
      </c>
      <c r="B93" s="132">
        <f>'Initial Client Information'!B93</f>
        <v>0</v>
      </c>
      <c r="C93" s="133">
        <f>'Initial Client Information'!C93</f>
        <v>0</v>
      </c>
      <c r="D93" s="134">
        <f>'Initial Client Information'!D93</f>
        <v>0</v>
      </c>
      <c r="E93" s="146">
        <f>'Initial Client Information'!E93</f>
        <v>0</v>
      </c>
      <c r="F93" s="156"/>
      <c r="G93" s="152"/>
      <c r="H93" s="152"/>
      <c r="I93" s="158"/>
      <c r="J93" s="174">
        <f>'Discharge Information'!F93</f>
        <v>0</v>
      </c>
      <c r="K93" s="99"/>
    </row>
    <row r="94" spans="1:11" ht="60" customHeight="1" x14ac:dyDescent="0.25">
      <c r="A94" s="1">
        <f t="shared" si="1"/>
        <v>82</v>
      </c>
      <c r="B94" s="132">
        <f>'Initial Client Information'!B94</f>
        <v>0</v>
      </c>
      <c r="C94" s="133">
        <f>'Initial Client Information'!C94</f>
        <v>0</v>
      </c>
      <c r="D94" s="134">
        <f>'Initial Client Information'!D94</f>
        <v>0</v>
      </c>
      <c r="E94" s="146">
        <f>'Initial Client Information'!E94</f>
        <v>0</v>
      </c>
      <c r="F94" s="156"/>
      <c r="G94" s="152"/>
      <c r="H94" s="152"/>
      <c r="I94" s="158"/>
      <c r="J94" s="174">
        <f>'Discharge Information'!F94</f>
        <v>0</v>
      </c>
      <c r="K94" s="99"/>
    </row>
    <row r="95" spans="1:11" ht="60" customHeight="1" x14ac:dyDescent="0.25">
      <c r="A95" s="1">
        <f t="shared" si="1"/>
        <v>83</v>
      </c>
      <c r="B95" s="132">
        <f>'Initial Client Information'!B95</f>
        <v>0</v>
      </c>
      <c r="C95" s="133">
        <f>'Initial Client Information'!C95</f>
        <v>0</v>
      </c>
      <c r="D95" s="134">
        <f>'Initial Client Information'!D95</f>
        <v>0</v>
      </c>
      <c r="E95" s="146">
        <f>'Initial Client Information'!E95</f>
        <v>0</v>
      </c>
      <c r="F95" s="156"/>
      <c r="G95" s="152"/>
      <c r="H95" s="152"/>
      <c r="I95" s="158"/>
      <c r="J95" s="174">
        <f>'Discharge Information'!F95</f>
        <v>0</v>
      </c>
      <c r="K95" s="99"/>
    </row>
    <row r="96" spans="1:11" ht="60" customHeight="1" x14ac:dyDescent="0.25">
      <c r="A96" s="1">
        <f t="shared" si="1"/>
        <v>84</v>
      </c>
      <c r="B96" s="132">
        <f>'Initial Client Information'!B96</f>
        <v>0</v>
      </c>
      <c r="C96" s="133">
        <f>'Initial Client Information'!C96</f>
        <v>0</v>
      </c>
      <c r="D96" s="134">
        <f>'Initial Client Information'!D96</f>
        <v>0</v>
      </c>
      <c r="E96" s="146">
        <f>'Initial Client Information'!E96</f>
        <v>0</v>
      </c>
      <c r="F96" s="156"/>
      <c r="G96" s="152"/>
      <c r="H96" s="152"/>
      <c r="I96" s="158"/>
      <c r="J96" s="174">
        <f>'Discharge Information'!F96</f>
        <v>0</v>
      </c>
      <c r="K96" s="99"/>
    </row>
    <row r="97" spans="1:11" ht="60" customHeight="1" x14ac:dyDescent="0.25">
      <c r="A97" s="1">
        <f t="shared" si="1"/>
        <v>85</v>
      </c>
      <c r="B97" s="132">
        <f>'Initial Client Information'!B97</f>
        <v>0</v>
      </c>
      <c r="C97" s="133">
        <f>'Initial Client Information'!C97</f>
        <v>0</v>
      </c>
      <c r="D97" s="134">
        <f>'Initial Client Information'!D97</f>
        <v>0</v>
      </c>
      <c r="E97" s="146">
        <f>'Initial Client Information'!E97</f>
        <v>0</v>
      </c>
      <c r="F97" s="156"/>
      <c r="G97" s="152"/>
      <c r="H97" s="152"/>
      <c r="I97" s="158"/>
      <c r="J97" s="174">
        <f>'Discharge Information'!F97</f>
        <v>0</v>
      </c>
      <c r="K97" s="99"/>
    </row>
    <row r="98" spans="1:11" ht="60" customHeight="1" x14ac:dyDescent="0.25">
      <c r="A98" s="1">
        <f t="shared" si="1"/>
        <v>86</v>
      </c>
      <c r="B98" s="132">
        <f>'Initial Client Information'!B98</f>
        <v>0</v>
      </c>
      <c r="C98" s="133">
        <f>'Initial Client Information'!C98</f>
        <v>0</v>
      </c>
      <c r="D98" s="134">
        <f>'Initial Client Information'!D98</f>
        <v>0</v>
      </c>
      <c r="E98" s="146">
        <f>'Initial Client Information'!E98</f>
        <v>0</v>
      </c>
      <c r="F98" s="156"/>
      <c r="G98" s="152"/>
      <c r="H98" s="152"/>
      <c r="I98" s="158"/>
      <c r="J98" s="174">
        <f>'Discharge Information'!F98</f>
        <v>0</v>
      </c>
      <c r="K98" s="99"/>
    </row>
    <row r="99" spans="1:11" ht="60" customHeight="1" x14ac:dyDescent="0.25">
      <c r="A99" s="1">
        <f t="shared" si="1"/>
        <v>87</v>
      </c>
      <c r="B99" s="132">
        <f>'Initial Client Information'!B99</f>
        <v>0</v>
      </c>
      <c r="C99" s="133">
        <f>'Initial Client Information'!C99</f>
        <v>0</v>
      </c>
      <c r="D99" s="134">
        <f>'Initial Client Information'!D99</f>
        <v>0</v>
      </c>
      <c r="E99" s="146">
        <f>'Initial Client Information'!E99</f>
        <v>0</v>
      </c>
      <c r="F99" s="156"/>
      <c r="G99" s="152"/>
      <c r="H99" s="152"/>
      <c r="I99" s="158"/>
      <c r="J99" s="174">
        <f>'Discharge Information'!F99</f>
        <v>0</v>
      </c>
      <c r="K99" s="99"/>
    </row>
    <row r="100" spans="1:11" ht="60" customHeight="1" x14ac:dyDescent="0.25">
      <c r="A100" s="1">
        <f t="shared" si="1"/>
        <v>88</v>
      </c>
      <c r="B100" s="132">
        <f>'Initial Client Information'!B100</f>
        <v>0</v>
      </c>
      <c r="C100" s="133">
        <f>'Initial Client Information'!C100</f>
        <v>0</v>
      </c>
      <c r="D100" s="134">
        <f>'Initial Client Information'!D100</f>
        <v>0</v>
      </c>
      <c r="E100" s="146">
        <f>'Initial Client Information'!E100</f>
        <v>0</v>
      </c>
      <c r="F100" s="156"/>
      <c r="G100" s="152"/>
      <c r="H100" s="152"/>
      <c r="I100" s="158"/>
      <c r="J100" s="174">
        <f>'Discharge Information'!F100</f>
        <v>0</v>
      </c>
      <c r="K100" s="99"/>
    </row>
    <row r="101" spans="1:11" ht="60" customHeight="1" x14ac:dyDescent="0.25">
      <c r="A101" s="1">
        <f t="shared" si="1"/>
        <v>89</v>
      </c>
      <c r="B101" s="132">
        <f>'Initial Client Information'!B101</f>
        <v>0</v>
      </c>
      <c r="C101" s="133">
        <f>'Initial Client Information'!C101</f>
        <v>0</v>
      </c>
      <c r="D101" s="134">
        <f>'Initial Client Information'!D101</f>
        <v>0</v>
      </c>
      <c r="E101" s="146">
        <f>'Initial Client Information'!E101</f>
        <v>0</v>
      </c>
      <c r="F101" s="156"/>
      <c r="G101" s="152"/>
      <c r="H101" s="152"/>
      <c r="I101" s="158"/>
      <c r="J101" s="174">
        <f>'Discharge Information'!F101</f>
        <v>0</v>
      </c>
      <c r="K101" s="99"/>
    </row>
    <row r="102" spans="1:11" ht="60" customHeight="1" x14ac:dyDescent="0.25">
      <c r="A102" s="1">
        <f t="shared" si="1"/>
        <v>90</v>
      </c>
      <c r="B102" s="132">
        <f>'Initial Client Information'!B102</f>
        <v>0</v>
      </c>
      <c r="C102" s="133">
        <f>'Initial Client Information'!C102</f>
        <v>0</v>
      </c>
      <c r="D102" s="134">
        <f>'Initial Client Information'!D102</f>
        <v>0</v>
      </c>
      <c r="E102" s="146">
        <f>'Initial Client Information'!E102</f>
        <v>0</v>
      </c>
      <c r="F102" s="156"/>
      <c r="G102" s="152"/>
      <c r="H102" s="152"/>
      <c r="I102" s="158"/>
      <c r="J102" s="174">
        <f>'Discharge Information'!F102</f>
        <v>0</v>
      </c>
      <c r="K102" s="99"/>
    </row>
    <row r="103" spans="1:11" ht="60" customHeight="1" x14ac:dyDescent="0.25">
      <c r="A103" s="1">
        <f t="shared" si="1"/>
        <v>91</v>
      </c>
      <c r="B103" s="132">
        <f>'Initial Client Information'!B103</f>
        <v>0</v>
      </c>
      <c r="C103" s="133">
        <f>'Initial Client Information'!C103</f>
        <v>0</v>
      </c>
      <c r="D103" s="134">
        <f>'Initial Client Information'!D103</f>
        <v>0</v>
      </c>
      <c r="E103" s="146">
        <f>'Initial Client Information'!E103</f>
        <v>0</v>
      </c>
      <c r="F103" s="156"/>
      <c r="G103" s="152"/>
      <c r="H103" s="152"/>
      <c r="I103" s="158"/>
      <c r="J103" s="174">
        <f>'Discharge Information'!F103</f>
        <v>0</v>
      </c>
      <c r="K103" s="99"/>
    </row>
    <row r="104" spans="1:11" ht="60" customHeight="1" x14ac:dyDescent="0.25">
      <c r="A104" s="1">
        <f t="shared" si="1"/>
        <v>92</v>
      </c>
      <c r="B104" s="132">
        <f>'Initial Client Information'!B104</f>
        <v>0</v>
      </c>
      <c r="C104" s="133">
        <f>'Initial Client Information'!C104</f>
        <v>0</v>
      </c>
      <c r="D104" s="134">
        <f>'Initial Client Information'!D104</f>
        <v>0</v>
      </c>
      <c r="E104" s="146">
        <f>'Initial Client Information'!E104</f>
        <v>0</v>
      </c>
      <c r="F104" s="156"/>
      <c r="G104" s="152"/>
      <c r="H104" s="152"/>
      <c r="I104" s="158"/>
      <c r="J104" s="174">
        <f>'Discharge Information'!F104</f>
        <v>0</v>
      </c>
      <c r="K104" s="99"/>
    </row>
    <row r="105" spans="1:11" ht="60" customHeight="1" x14ac:dyDescent="0.25">
      <c r="A105" s="1">
        <f t="shared" si="1"/>
        <v>93</v>
      </c>
      <c r="B105" s="132">
        <f>'Initial Client Information'!B105</f>
        <v>0</v>
      </c>
      <c r="C105" s="133">
        <f>'Initial Client Information'!C105</f>
        <v>0</v>
      </c>
      <c r="D105" s="134">
        <f>'Initial Client Information'!D105</f>
        <v>0</v>
      </c>
      <c r="E105" s="146">
        <f>'Initial Client Information'!E105</f>
        <v>0</v>
      </c>
      <c r="F105" s="156"/>
      <c r="G105" s="152"/>
      <c r="H105" s="152"/>
      <c r="I105" s="158"/>
      <c r="J105" s="174">
        <f>'Discharge Information'!F105</f>
        <v>0</v>
      </c>
      <c r="K105" s="99"/>
    </row>
    <row r="106" spans="1:11" ht="60" customHeight="1" x14ac:dyDescent="0.25">
      <c r="A106" s="1">
        <f t="shared" si="1"/>
        <v>94</v>
      </c>
      <c r="B106" s="132">
        <f>'Initial Client Information'!B106</f>
        <v>0</v>
      </c>
      <c r="C106" s="133">
        <f>'Initial Client Information'!C106</f>
        <v>0</v>
      </c>
      <c r="D106" s="134">
        <f>'Initial Client Information'!D106</f>
        <v>0</v>
      </c>
      <c r="E106" s="146">
        <f>'Initial Client Information'!E106</f>
        <v>0</v>
      </c>
      <c r="F106" s="156"/>
      <c r="G106" s="152"/>
      <c r="H106" s="152"/>
      <c r="I106" s="158"/>
      <c r="J106" s="174">
        <f>'Discharge Information'!F106</f>
        <v>0</v>
      </c>
      <c r="K106" s="99"/>
    </row>
    <row r="107" spans="1:11" ht="60" customHeight="1" x14ac:dyDescent="0.25">
      <c r="A107" s="1">
        <f t="shared" si="1"/>
        <v>95</v>
      </c>
      <c r="B107" s="132">
        <f>'Initial Client Information'!B107</f>
        <v>0</v>
      </c>
      <c r="C107" s="133">
        <f>'Initial Client Information'!C107</f>
        <v>0</v>
      </c>
      <c r="D107" s="134">
        <f>'Initial Client Information'!D107</f>
        <v>0</v>
      </c>
      <c r="E107" s="146">
        <f>'Initial Client Information'!E107</f>
        <v>0</v>
      </c>
      <c r="F107" s="156"/>
      <c r="G107" s="152"/>
      <c r="H107" s="152"/>
      <c r="I107" s="158"/>
      <c r="J107" s="174">
        <f>'Discharge Information'!F107</f>
        <v>0</v>
      </c>
      <c r="K107" s="99"/>
    </row>
    <row r="108" spans="1:11" ht="60" customHeight="1" x14ac:dyDescent="0.25">
      <c r="A108" s="1">
        <f t="shared" si="1"/>
        <v>96</v>
      </c>
      <c r="B108" s="132">
        <f>'Initial Client Information'!B108</f>
        <v>0</v>
      </c>
      <c r="C108" s="133">
        <f>'Initial Client Information'!C108</f>
        <v>0</v>
      </c>
      <c r="D108" s="134">
        <f>'Initial Client Information'!D108</f>
        <v>0</v>
      </c>
      <c r="E108" s="146">
        <f>'Initial Client Information'!E108</f>
        <v>0</v>
      </c>
      <c r="F108" s="156"/>
      <c r="G108" s="152"/>
      <c r="H108" s="152"/>
      <c r="I108" s="158"/>
      <c r="J108" s="174">
        <f>'Discharge Information'!F108</f>
        <v>0</v>
      </c>
      <c r="K108" s="99"/>
    </row>
    <row r="109" spans="1:11" ht="60" customHeight="1" x14ac:dyDescent="0.25">
      <c r="A109" s="1">
        <f t="shared" si="1"/>
        <v>97</v>
      </c>
      <c r="B109" s="132">
        <f>'Initial Client Information'!B109</f>
        <v>0</v>
      </c>
      <c r="C109" s="133">
        <f>'Initial Client Information'!C109</f>
        <v>0</v>
      </c>
      <c r="D109" s="134">
        <f>'Initial Client Information'!D109</f>
        <v>0</v>
      </c>
      <c r="E109" s="146">
        <f>'Initial Client Information'!E109</f>
        <v>0</v>
      </c>
      <c r="F109" s="156"/>
      <c r="G109" s="152"/>
      <c r="H109" s="152"/>
      <c r="I109" s="158"/>
      <c r="J109" s="174">
        <f>'Discharge Information'!F109</f>
        <v>0</v>
      </c>
      <c r="K109" s="99"/>
    </row>
    <row r="110" spans="1:11" ht="60" customHeight="1" x14ac:dyDescent="0.25">
      <c r="A110" s="1">
        <f t="shared" si="1"/>
        <v>98</v>
      </c>
      <c r="B110" s="132">
        <f>'Initial Client Information'!B110</f>
        <v>0</v>
      </c>
      <c r="C110" s="133">
        <f>'Initial Client Information'!C110</f>
        <v>0</v>
      </c>
      <c r="D110" s="134">
        <f>'Initial Client Information'!D110</f>
        <v>0</v>
      </c>
      <c r="E110" s="146">
        <f>'Initial Client Information'!E110</f>
        <v>0</v>
      </c>
      <c r="F110" s="156"/>
      <c r="G110" s="152"/>
      <c r="H110" s="152"/>
      <c r="I110" s="158"/>
      <c r="J110" s="174">
        <f>'Discharge Information'!F110</f>
        <v>0</v>
      </c>
      <c r="K110" s="99"/>
    </row>
    <row r="111" spans="1:11" ht="60" customHeight="1" x14ac:dyDescent="0.25">
      <c r="A111" s="1">
        <f t="shared" si="1"/>
        <v>99</v>
      </c>
      <c r="B111" s="132">
        <f>'Initial Client Information'!B111</f>
        <v>0</v>
      </c>
      <c r="C111" s="133">
        <f>'Initial Client Information'!C111</f>
        <v>0</v>
      </c>
      <c r="D111" s="134">
        <f>'Initial Client Information'!D111</f>
        <v>0</v>
      </c>
      <c r="E111" s="146">
        <f>'Initial Client Information'!E111</f>
        <v>0</v>
      </c>
      <c r="F111" s="156"/>
      <c r="G111" s="152"/>
      <c r="H111" s="152"/>
      <c r="I111" s="158"/>
      <c r="J111" s="174">
        <f>'Discharge Information'!F111</f>
        <v>0</v>
      </c>
      <c r="K111" s="99"/>
    </row>
    <row r="112" spans="1:11" ht="60" customHeight="1" x14ac:dyDescent="0.25">
      <c r="A112" s="1">
        <f t="shared" si="1"/>
        <v>100</v>
      </c>
      <c r="B112" s="132">
        <f>'Initial Client Information'!B112</f>
        <v>0</v>
      </c>
      <c r="C112" s="133">
        <f>'Initial Client Information'!C112</f>
        <v>0</v>
      </c>
      <c r="D112" s="134">
        <f>'Initial Client Information'!D112</f>
        <v>0</v>
      </c>
      <c r="E112" s="146">
        <f>'Initial Client Information'!E112</f>
        <v>0</v>
      </c>
      <c r="F112" s="156"/>
      <c r="G112" s="152"/>
      <c r="H112" s="152"/>
      <c r="I112" s="158"/>
      <c r="J112" s="174">
        <f>'Discharge Information'!F112</f>
        <v>0</v>
      </c>
      <c r="K112" s="99"/>
    </row>
    <row r="113" spans="1:11" ht="60" customHeight="1" x14ac:dyDescent="0.25">
      <c r="A113" s="1">
        <f t="shared" si="1"/>
        <v>101</v>
      </c>
      <c r="B113" s="132">
        <f>'Initial Client Information'!B113</f>
        <v>0</v>
      </c>
      <c r="C113" s="133">
        <f>'Initial Client Information'!C113</f>
        <v>0</v>
      </c>
      <c r="D113" s="134">
        <f>'Initial Client Information'!D113</f>
        <v>0</v>
      </c>
      <c r="E113" s="146">
        <f>'Initial Client Information'!E113</f>
        <v>0</v>
      </c>
      <c r="F113" s="156"/>
      <c r="G113" s="152"/>
      <c r="H113" s="152"/>
      <c r="I113" s="158"/>
      <c r="J113" s="174">
        <f>'Discharge Information'!F113</f>
        <v>0</v>
      </c>
      <c r="K113" s="99"/>
    </row>
    <row r="114" spans="1:11" ht="60" customHeight="1" x14ac:dyDescent="0.25">
      <c r="A114" s="1">
        <f t="shared" si="1"/>
        <v>102</v>
      </c>
      <c r="B114" s="132">
        <f>'Initial Client Information'!B114</f>
        <v>0</v>
      </c>
      <c r="C114" s="133">
        <f>'Initial Client Information'!C114</f>
        <v>0</v>
      </c>
      <c r="D114" s="134">
        <f>'Initial Client Information'!D114</f>
        <v>0</v>
      </c>
      <c r="E114" s="146">
        <f>'Initial Client Information'!E114</f>
        <v>0</v>
      </c>
      <c r="F114" s="156"/>
      <c r="G114" s="152"/>
      <c r="H114" s="152"/>
      <c r="I114" s="158"/>
      <c r="J114" s="174">
        <f>'Discharge Information'!F114</f>
        <v>0</v>
      </c>
      <c r="K114" s="99"/>
    </row>
    <row r="115" spans="1:11" ht="60" customHeight="1" x14ac:dyDescent="0.25">
      <c r="A115" s="1">
        <f t="shared" si="1"/>
        <v>103</v>
      </c>
      <c r="B115" s="132">
        <f>'Initial Client Information'!B115</f>
        <v>0</v>
      </c>
      <c r="C115" s="133">
        <f>'Initial Client Information'!C115</f>
        <v>0</v>
      </c>
      <c r="D115" s="134">
        <f>'Initial Client Information'!D115</f>
        <v>0</v>
      </c>
      <c r="E115" s="146">
        <f>'Initial Client Information'!E115</f>
        <v>0</v>
      </c>
      <c r="F115" s="156"/>
      <c r="G115" s="152"/>
      <c r="H115" s="152"/>
      <c r="I115" s="158"/>
      <c r="J115" s="174">
        <f>'Discharge Information'!F115</f>
        <v>0</v>
      </c>
      <c r="K115" s="99"/>
    </row>
    <row r="116" spans="1:11" ht="60" customHeight="1" x14ac:dyDescent="0.25">
      <c r="A116" s="1">
        <f t="shared" si="1"/>
        <v>104</v>
      </c>
      <c r="B116" s="132">
        <f>'Initial Client Information'!B116</f>
        <v>0</v>
      </c>
      <c r="C116" s="133">
        <f>'Initial Client Information'!C116</f>
        <v>0</v>
      </c>
      <c r="D116" s="134">
        <f>'Initial Client Information'!D116</f>
        <v>0</v>
      </c>
      <c r="E116" s="146">
        <f>'Initial Client Information'!E116</f>
        <v>0</v>
      </c>
      <c r="F116" s="156"/>
      <c r="G116" s="152"/>
      <c r="H116" s="152"/>
      <c r="I116" s="158"/>
      <c r="J116" s="174">
        <f>'Discharge Information'!F116</f>
        <v>0</v>
      </c>
      <c r="K116" s="99"/>
    </row>
    <row r="117" spans="1:11" ht="60" customHeight="1" x14ac:dyDescent="0.25">
      <c r="A117" s="1">
        <f t="shared" si="1"/>
        <v>105</v>
      </c>
      <c r="B117" s="132">
        <f>'Initial Client Information'!B117</f>
        <v>0</v>
      </c>
      <c r="C117" s="133">
        <f>'Initial Client Information'!C117</f>
        <v>0</v>
      </c>
      <c r="D117" s="134">
        <f>'Initial Client Information'!D117</f>
        <v>0</v>
      </c>
      <c r="E117" s="146">
        <f>'Initial Client Information'!E117</f>
        <v>0</v>
      </c>
      <c r="F117" s="156"/>
      <c r="G117" s="152"/>
      <c r="H117" s="152"/>
      <c r="I117" s="158"/>
      <c r="J117" s="174">
        <f>'Discharge Information'!F117</f>
        <v>0</v>
      </c>
      <c r="K117" s="99"/>
    </row>
    <row r="118" spans="1:11" ht="60" customHeight="1" x14ac:dyDescent="0.25">
      <c r="A118" s="1">
        <f t="shared" si="1"/>
        <v>106</v>
      </c>
      <c r="B118" s="132">
        <f>'Initial Client Information'!B118</f>
        <v>0</v>
      </c>
      <c r="C118" s="133">
        <f>'Initial Client Information'!C118</f>
        <v>0</v>
      </c>
      <c r="D118" s="134">
        <f>'Initial Client Information'!D118</f>
        <v>0</v>
      </c>
      <c r="E118" s="146">
        <f>'Initial Client Information'!E118</f>
        <v>0</v>
      </c>
      <c r="F118" s="156"/>
      <c r="G118" s="152"/>
      <c r="H118" s="152"/>
      <c r="I118" s="158"/>
      <c r="J118" s="174">
        <f>'Discharge Information'!F118</f>
        <v>0</v>
      </c>
      <c r="K118" s="99"/>
    </row>
    <row r="119" spans="1:11" ht="60" customHeight="1" x14ac:dyDescent="0.25">
      <c r="A119" s="1">
        <f t="shared" si="1"/>
        <v>107</v>
      </c>
      <c r="B119" s="132">
        <f>'Initial Client Information'!B119</f>
        <v>0</v>
      </c>
      <c r="C119" s="133">
        <f>'Initial Client Information'!C119</f>
        <v>0</v>
      </c>
      <c r="D119" s="134">
        <f>'Initial Client Information'!D119</f>
        <v>0</v>
      </c>
      <c r="E119" s="146">
        <f>'Initial Client Information'!E119</f>
        <v>0</v>
      </c>
      <c r="F119" s="156"/>
      <c r="G119" s="152"/>
      <c r="H119" s="152"/>
      <c r="I119" s="158"/>
      <c r="J119" s="174">
        <f>'Discharge Information'!F119</f>
        <v>0</v>
      </c>
      <c r="K119" s="99"/>
    </row>
    <row r="120" spans="1:11" ht="60" customHeight="1" x14ac:dyDescent="0.25">
      <c r="A120" s="1">
        <f t="shared" si="1"/>
        <v>108</v>
      </c>
      <c r="B120" s="132">
        <f>'Initial Client Information'!B120</f>
        <v>0</v>
      </c>
      <c r="C120" s="133">
        <f>'Initial Client Information'!C120</f>
        <v>0</v>
      </c>
      <c r="D120" s="134">
        <f>'Initial Client Information'!D120</f>
        <v>0</v>
      </c>
      <c r="E120" s="146">
        <f>'Initial Client Information'!E120</f>
        <v>0</v>
      </c>
      <c r="F120" s="156"/>
      <c r="G120" s="152"/>
      <c r="H120" s="152"/>
      <c r="I120" s="158"/>
      <c r="J120" s="174">
        <f>'Discharge Information'!F120</f>
        <v>0</v>
      </c>
      <c r="K120" s="99"/>
    </row>
    <row r="121" spans="1:11" ht="60" customHeight="1" x14ac:dyDescent="0.25">
      <c r="A121" s="1">
        <f t="shared" si="1"/>
        <v>109</v>
      </c>
      <c r="B121" s="132">
        <f>'Initial Client Information'!B121</f>
        <v>0</v>
      </c>
      <c r="C121" s="133">
        <f>'Initial Client Information'!C121</f>
        <v>0</v>
      </c>
      <c r="D121" s="134">
        <f>'Initial Client Information'!D121</f>
        <v>0</v>
      </c>
      <c r="E121" s="146">
        <f>'Initial Client Information'!E121</f>
        <v>0</v>
      </c>
      <c r="F121" s="156"/>
      <c r="G121" s="152"/>
      <c r="H121" s="152"/>
      <c r="I121" s="158"/>
      <c r="J121" s="174">
        <f>'Discharge Information'!F121</f>
        <v>0</v>
      </c>
      <c r="K121" s="99"/>
    </row>
    <row r="122" spans="1:11" ht="60" customHeight="1" x14ac:dyDescent="0.25">
      <c r="A122" s="1">
        <f t="shared" si="1"/>
        <v>110</v>
      </c>
      <c r="B122" s="132">
        <f>'Initial Client Information'!B122</f>
        <v>0</v>
      </c>
      <c r="C122" s="133">
        <f>'Initial Client Information'!C122</f>
        <v>0</v>
      </c>
      <c r="D122" s="134">
        <f>'Initial Client Information'!D122</f>
        <v>0</v>
      </c>
      <c r="E122" s="146">
        <f>'Initial Client Information'!E122</f>
        <v>0</v>
      </c>
      <c r="F122" s="156"/>
      <c r="G122" s="152"/>
      <c r="H122" s="152"/>
      <c r="I122" s="158"/>
      <c r="J122" s="174">
        <f>'Discharge Information'!F122</f>
        <v>0</v>
      </c>
      <c r="K122" s="99"/>
    </row>
    <row r="123" spans="1:11" ht="60" customHeight="1" x14ac:dyDescent="0.25">
      <c r="A123" s="1">
        <f t="shared" si="1"/>
        <v>111</v>
      </c>
      <c r="B123" s="132">
        <f>'Initial Client Information'!B123</f>
        <v>0</v>
      </c>
      <c r="C123" s="133">
        <f>'Initial Client Information'!C123</f>
        <v>0</v>
      </c>
      <c r="D123" s="134">
        <f>'Initial Client Information'!D123</f>
        <v>0</v>
      </c>
      <c r="E123" s="146">
        <f>'Initial Client Information'!E123</f>
        <v>0</v>
      </c>
      <c r="F123" s="156"/>
      <c r="G123" s="152"/>
      <c r="H123" s="152"/>
      <c r="I123" s="158"/>
      <c r="J123" s="174">
        <f>'Discharge Information'!F123</f>
        <v>0</v>
      </c>
      <c r="K123" s="99"/>
    </row>
    <row r="124" spans="1:11" ht="60" customHeight="1" x14ac:dyDescent="0.25">
      <c r="A124" s="1">
        <f t="shared" si="1"/>
        <v>112</v>
      </c>
      <c r="B124" s="132">
        <f>'Initial Client Information'!B124</f>
        <v>0</v>
      </c>
      <c r="C124" s="133">
        <f>'Initial Client Information'!C124</f>
        <v>0</v>
      </c>
      <c r="D124" s="134">
        <f>'Initial Client Information'!D124</f>
        <v>0</v>
      </c>
      <c r="E124" s="146">
        <f>'Initial Client Information'!E124</f>
        <v>0</v>
      </c>
      <c r="F124" s="156"/>
      <c r="G124" s="152"/>
      <c r="H124" s="152"/>
      <c r="I124" s="158"/>
      <c r="J124" s="174">
        <f>'Discharge Information'!F124</f>
        <v>0</v>
      </c>
      <c r="K124" s="99"/>
    </row>
    <row r="125" spans="1:11" ht="60" customHeight="1" x14ac:dyDescent="0.25">
      <c r="A125" s="1">
        <f t="shared" si="1"/>
        <v>113</v>
      </c>
      <c r="B125" s="132">
        <f>'Initial Client Information'!B125</f>
        <v>0</v>
      </c>
      <c r="C125" s="133">
        <f>'Initial Client Information'!C125</f>
        <v>0</v>
      </c>
      <c r="D125" s="134">
        <f>'Initial Client Information'!D125</f>
        <v>0</v>
      </c>
      <c r="E125" s="146">
        <f>'Initial Client Information'!E125</f>
        <v>0</v>
      </c>
      <c r="F125" s="156"/>
      <c r="G125" s="152"/>
      <c r="H125" s="152"/>
      <c r="I125" s="158"/>
      <c r="J125" s="174">
        <f>'Discharge Information'!F125</f>
        <v>0</v>
      </c>
      <c r="K125" s="99"/>
    </row>
    <row r="126" spans="1:11" ht="60" customHeight="1" x14ac:dyDescent="0.25">
      <c r="A126" s="1">
        <f t="shared" si="1"/>
        <v>114</v>
      </c>
      <c r="B126" s="132">
        <f>'Initial Client Information'!B126</f>
        <v>0</v>
      </c>
      <c r="C126" s="133">
        <f>'Initial Client Information'!C126</f>
        <v>0</v>
      </c>
      <c r="D126" s="134">
        <f>'Initial Client Information'!D126</f>
        <v>0</v>
      </c>
      <c r="E126" s="146">
        <f>'Initial Client Information'!E126</f>
        <v>0</v>
      </c>
      <c r="F126" s="156"/>
      <c r="G126" s="152"/>
      <c r="H126" s="152"/>
      <c r="I126" s="158"/>
      <c r="J126" s="174">
        <f>'Discharge Information'!F126</f>
        <v>0</v>
      </c>
      <c r="K126" s="99"/>
    </row>
    <row r="127" spans="1:11" ht="60" customHeight="1" x14ac:dyDescent="0.25">
      <c r="A127" s="1">
        <f t="shared" si="1"/>
        <v>115</v>
      </c>
      <c r="B127" s="132">
        <f>'Initial Client Information'!B127</f>
        <v>0</v>
      </c>
      <c r="C127" s="133">
        <f>'Initial Client Information'!C127</f>
        <v>0</v>
      </c>
      <c r="D127" s="134">
        <f>'Initial Client Information'!D127</f>
        <v>0</v>
      </c>
      <c r="E127" s="146">
        <f>'Initial Client Information'!E127</f>
        <v>0</v>
      </c>
      <c r="F127" s="156"/>
      <c r="G127" s="152"/>
      <c r="H127" s="152"/>
      <c r="I127" s="158"/>
      <c r="J127" s="174">
        <f>'Discharge Information'!F127</f>
        <v>0</v>
      </c>
      <c r="K127" s="99"/>
    </row>
    <row r="128" spans="1:11" ht="60" customHeight="1" x14ac:dyDescent="0.25">
      <c r="A128" s="1">
        <f t="shared" si="1"/>
        <v>116</v>
      </c>
      <c r="B128" s="132">
        <f>'Initial Client Information'!B128</f>
        <v>0</v>
      </c>
      <c r="C128" s="133">
        <f>'Initial Client Information'!C128</f>
        <v>0</v>
      </c>
      <c r="D128" s="134">
        <f>'Initial Client Information'!D128</f>
        <v>0</v>
      </c>
      <c r="E128" s="146">
        <f>'Initial Client Information'!E128</f>
        <v>0</v>
      </c>
      <c r="F128" s="156"/>
      <c r="G128" s="152"/>
      <c r="H128" s="152"/>
      <c r="I128" s="158"/>
      <c r="J128" s="174">
        <f>'Discharge Information'!F128</f>
        <v>0</v>
      </c>
      <c r="K128" s="99"/>
    </row>
    <row r="129" spans="1:11" ht="60" customHeight="1" x14ac:dyDescent="0.25">
      <c r="A129" s="1">
        <f t="shared" si="1"/>
        <v>117</v>
      </c>
      <c r="B129" s="132">
        <f>'Initial Client Information'!B129</f>
        <v>0</v>
      </c>
      <c r="C129" s="133">
        <f>'Initial Client Information'!C129</f>
        <v>0</v>
      </c>
      <c r="D129" s="134">
        <f>'Initial Client Information'!D129</f>
        <v>0</v>
      </c>
      <c r="E129" s="146">
        <f>'Initial Client Information'!E129</f>
        <v>0</v>
      </c>
      <c r="F129" s="156"/>
      <c r="G129" s="152"/>
      <c r="H129" s="152"/>
      <c r="I129" s="158"/>
      <c r="J129" s="174">
        <f>'Discharge Information'!F129</f>
        <v>0</v>
      </c>
      <c r="K129" s="99"/>
    </row>
    <row r="130" spans="1:11" ht="60" customHeight="1" x14ac:dyDescent="0.25">
      <c r="A130" s="1">
        <f t="shared" si="1"/>
        <v>118</v>
      </c>
      <c r="B130" s="132">
        <f>'Initial Client Information'!B130</f>
        <v>0</v>
      </c>
      <c r="C130" s="133">
        <f>'Initial Client Information'!C130</f>
        <v>0</v>
      </c>
      <c r="D130" s="134">
        <f>'Initial Client Information'!D130</f>
        <v>0</v>
      </c>
      <c r="E130" s="146">
        <f>'Initial Client Information'!E130</f>
        <v>0</v>
      </c>
      <c r="F130" s="156"/>
      <c r="G130" s="152"/>
      <c r="H130" s="152"/>
      <c r="I130" s="158"/>
      <c r="J130" s="174">
        <f>'Discharge Information'!F130</f>
        <v>0</v>
      </c>
      <c r="K130" s="99"/>
    </row>
    <row r="131" spans="1:11" ht="60" customHeight="1" x14ac:dyDescent="0.25">
      <c r="A131" s="1">
        <f t="shared" si="1"/>
        <v>119</v>
      </c>
      <c r="B131" s="132">
        <f>'Initial Client Information'!B131</f>
        <v>0</v>
      </c>
      <c r="C131" s="133">
        <f>'Initial Client Information'!C131</f>
        <v>0</v>
      </c>
      <c r="D131" s="134">
        <f>'Initial Client Information'!D131</f>
        <v>0</v>
      </c>
      <c r="E131" s="146">
        <f>'Initial Client Information'!E131</f>
        <v>0</v>
      </c>
      <c r="F131" s="156"/>
      <c r="G131" s="152"/>
      <c r="H131" s="152"/>
      <c r="I131" s="158"/>
      <c r="J131" s="174">
        <f>'Discharge Information'!F131</f>
        <v>0</v>
      </c>
      <c r="K131" s="99"/>
    </row>
    <row r="132" spans="1:11" ht="60" customHeight="1" x14ac:dyDescent="0.25">
      <c r="A132" s="1">
        <f t="shared" si="1"/>
        <v>120</v>
      </c>
      <c r="B132" s="132">
        <f>'Initial Client Information'!B132</f>
        <v>0</v>
      </c>
      <c r="C132" s="133">
        <f>'Initial Client Information'!C132</f>
        <v>0</v>
      </c>
      <c r="D132" s="134">
        <f>'Initial Client Information'!D132</f>
        <v>0</v>
      </c>
      <c r="E132" s="146">
        <f>'Initial Client Information'!E132</f>
        <v>0</v>
      </c>
      <c r="F132" s="156"/>
      <c r="G132" s="152"/>
      <c r="H132" s="152"/>
      <c r="I132" s="158"/>
      <c r="J132" s="174">
        <f>'Discharge Information'!F132</f>
        <v>0</v>
      </c>
      <c r="K132" s="99"/>
    </row>
    <row r="133" spans="1:11" ht="60" customHeight="1" x14ac:dyDescent="0.25">
      <c r="A133" s="1">
        <f t="shared" si="1"/>
        <v>121</v>
      </c>
      <c r="B133" s="132">
        <f>'Initial Client Information'!B133</f>
        <v>0</v>
      </c>
      <c r="C133" s="133">
        <f>'Initial Client Information'!C133</f>
        <v>0</v>
      </c>
      <c r="D133" s="134">
        <f>'Initial Client Information'!D133</f>
        <v>0</v>
      </c>
      <c r="E133" s="146">
        <f>'Initial Client Information'!E133</f>
        <v>0</v>
      </c>
      <c r="F133" s="156"/>
      <c r="G133" s="152"/>
      <c r="H133" s="152"/>
      <c r="I133" s="158"/>
      <c r="J133" s="174">
        <f>'Discharge Information'!F133</f>
        <v>0</v>
      </c>
      <c r="K133" s="99"/>
    </row>
    <row r="134" spans="1:11" ht="60" customHeight="1" x14ac:dyDescent="0.25">
      <c r="A134" s="1">
        <f t="shared" si="1"/>
        <v>122</v>
      </c>
      <c r="B134" s="132">
        <f>'Initial Client Information'!B134</f>
        <v>0</v>
      </c>
      <c r="C134" s="133">
        <f>'Initial Client Information'!C134</f>
        <v>0</v>
      </c>
      <c r="D134" s="134">
        <f>'Initial Client Information'!D134</f>
        <v>0</v>
      </c>
      <c r="E134" s="146">
        <f>'Initial Client Information'!E134</f>
        <v>0</v>
      </c>
      <c r="F134" s="156"/>
      <c r="G134" s="152"/>
      <c r="H134" s="152"/>
      <c r="I134" s="158"/>
      <c r="J134" s="174">
        <f>'Discharge Information'!F134</f>
        <v>0</v>
      </c>
      <c r="K134" s="99"/>
    </row>
    <row r="135" spans="1:11" ht="60" customHeight="1" x14ac:dyDescent="0.25">
      <c r="A135" s="1">
        <f t="shared" si="1"/>
        <v>123</v>
      </c>
      <c r="B135" s="132">
        <f>'Initial Client Information'!B135</f>
        <v>0</v>
      </c>
      <c r="C135" s="133">
        <f>'Initial Client Information'!C135</f>
        <v>0</v>
      </c>
      <c r="D135" s="134">
        <f>'Initial Client Information'!D135</f>
        <v>0</v>
      </c>
      <c r="E135" s="146">
        <f>'Initial Client Information'!E135</f>
        <v>0</v>
      </c>
      <c r="F135" s="156"/>
      <c r="G135" s="152"/>
      <c r="H135" s="152"/>
      <c r="I135" s="158"/>
      <c r="J135" s="174">
        <f>'Discharge Information'!F135</f>
        <v>0</v>
      </c>
      <c r="K135" s="99"/>
    </row>
    <row r="136" spans="1:11" ht="60" customHeight="1" x14ac:dyDescent="0.25">
      <c r="A136" s="1">
        <f t="shared" si="1"/>
        <v>124</v>
      </c>
      <c r="B136" s="132">
        <f>'Initial Client Information'!B136</f>
        <v>0</v>
      </c>
      <c r="C136" s="133">
        <f>'Initial Client Information'!C136</f>
        <v>0</v>
      </c>
      <c r="D136" s="134">
        <f>'Initial Client Information'!D136</f>
        <v>0</v>
      </c>
      <c r="E136" s="146">
        <f>'Initial Client Information'!E136</f>
        <v>0</v>
      </c>
      <c r="F136" s="156"/>
      <c r="G136" s="152"/>
      <c r="H136" s="152"/>
      <c r="I136" s="158"/>
      <c r="J136" s="174">
        <f>'Discharge Information'!F136</f>
        <v>0</v>
      </c>
      <c r="K136" s="99"/>
    </row>
    <row r="137" spans="1:11" ht="60" customHeight="1" x14ac:dyDescent="0.25">
      <c r="A137" s="1">
        <f t="shared" si="1"/>
        <v>125</v>
      </c>
      <c r="B137" s="132">
        <f>'Initial Client Information'!B137</f>
        <v>0</v>
      </c>
      <c r="C137" s="133">
        <f>'Initial Client Information'!C137</f>
        <v>0</v>
      </c>
      <c r="D137" s="134">
        <f>'Initial Client Information'!D137</f>
        <v>0</v>
      </c>
      <c r="E137" s="146">
        <f>'Initial Client Information'!E137</f>
        <v>0</v>
      </c>
      <c r="F137" s="156"/>
      <c r="G137" s="152"/>
      <c r="H137" s="152"/>
      <c r="I137" s="158"/>
      <c r="J137" s="174">
        <f>'Discharge Information'!F137</f>
        <v>0</v>
      </c>
      <c r="K137" s="99"/>
    </row>
    <row r="138" spans="1:11" ht="60" customHeight="1" x14ac:dyDescent="0.25">
      <c r="A138" s="1">
        <f t="shared" si="1"/>
        <v>126</v>
      </c>
      <c r="B138" s="132">
        <f>'Initial Client Information'!B138</f>
        <v>0</v>
      </c>
      <c r="C138" s="133">
        <f>'Initial Client Information'!C138</f>
        <v>0</v>
      </c>
      <c r="D138" s="134">
        <f>'Initial Client Information'!D138</f>
        <v>0</v>
      </c>
      <c r="E138" s="146">
        <f>'Initial Client Information'!E138</f>
        <v>0</v>
      </c>
      <c r="F138" s="156"/>
      <c r="G138" s="152"/>
      <c r="H138" s="152"/>
      <c r="I138" s="158"/>
      <c r="J138" s="174">
        <f>'Discharge Information'!F138</f>
        <v>0</v>
      </c>
      <c r="K138" s="99"/>
    </row>
    <row r="139" spans="1:11" ht="60" customHeight="1" x14ac:dyDescent="0.25">
      <c r="A139" s="1">
        <f t="shared" si="1"/>
        <v>127</v>
      </c>
      <c r="B139" s="132">
        <f>'Initial Client Information'!B139</f>
        <v>0</v>
      </c>
      <c r="C139" s="133">
        <f>'Initial Client Information'!C139</f>
        <v>0</v>
      </c>
      <c r="D139" s="134">
        <f>'Initial Client Information'!D139</f>
        <v>0</v>
      </c>
      <c r="E139" s="146">
        <f>'Initial Client Information'!E139</f>
        <v>0</v>
      </c>
      <c r="F139" s="156"/>
      <c r="G139" s="152"/>
      <c r="H139" s="152"/>
      <c r="I139" s="158"/>
      <c r="J139" s="174">
        <f>'Discharge Information'!F139</f>
        <v>0</v>
      </c>
      <c r="K139" s="99"/>
    </row>
    <row r="140" spans="1:11" ht="60" customHeight="1" x14ac:dyDescent="0.25">
      <c r="A140" s="1">
        <f t="shared" si="1"/>
        <v>128</v>
      </c>
      <c r="B140" s="132">
        <f>'Initial Client Information'!B140</f>
        <v>0</v>
      </c>
      <c r="C140" s="133">
        <f>'Initial Client Information'!C140</f>
        <v>0</v>
      </c>
      <c r="D140" s="134">
        <f>'Initial Client Information'!D140</f>
        <v>0</v>
      </c>
      <c r="E140" s="146">
        <f>'Initial Client Information'!E140</f>
        <v>0</v>
      </c>
      <c r="F140" s="156"/>
      <c r="G140" s="152"/>
      <c r="H140" s="152"/>
      <c r="I140" s="158"/>
      <c r="J140" s="174">
        <f>'Discharge Information'!F140</f>
        <v>0</v>
      </c>
      <c r="K140" s="99"/>
    </row>
    <row r="141" spans="1:11" ht="60" customHeight="1" x14ac:dyDescent="0.25">
      <c r="A141" s="1">
        <f t="shared" si="1"/>
        <v>129</v>
      </c>
      <c r="B141" s="132">
        <f>'Initial Client Information'!B141</f>
        <v>0</v>
      </c>
      <c r="C141" s="133">
        <f>'Initial Client Information'!C141</f>
        <v>0</v>
      </c>
      <c r="D141" s="134">
        <f>'Initial Client Information'!D141</f>
        <v>0</v>
      </c>
      <c r="E141" s="146">
        <f>'Initial Client Information'!E141</f>
        <v>0</v>
      </c>
      <c r="F141" s="156"/>
      <c r="G141" s="152"/>
      <c r="H141" s="152"/>
      <c r="I141" s="158"/>
      <c r="J141" s="174">
        <f>'Discharge Information'!F141</f>
        <v>0</v>
      </c>
      <c r="K141" s="99"/>
    </row>
    <row r="142" spans="1:11" ht="60" customHeight="1" x14ac:dyDescent="0.25">
      <c r="A142" s="1">
        <f t="shared" ref="A142:A205" si="2">ROW(A130)</f>
        <v>130</v>
      </c>
      <c r="B142" s="132">
        <f>'Initial Client Information'!B142</f>
        <v>0</v>
      </c>
      <c r="C142" s="133">
        <f>'Initial Client Information'!C142</f>
        <v>0</v>
      </c>
      <c r="D142" s="134">
        <f>'Initial Client Information'!D142</f>
        <v>0</v>
      </c>
      <c r="E142" s="146">
        <f>'Initial Client Information'!E142</f>
        <v>0</v>
      </c>
      <c r="F142" s="156"/>
      <c r="G142" s="152"/>
      <c r="H142" s="152"/>
      <c r="I142" s="158"/>
      <c r="J142" s="174">
        <f>'Discharge Information'!F142</f>
        <v>0</v>
      </c>
      <c r="K142" s="99"/>
    </row>
    <row r="143" spans="1:11" ht="60" customHeight="1" x14ac:dyDescent="0.25">
      <c r="A143" s="1">
        <f t="shared" si="2"/>
        <v>131</v>
      </c>
      <c r="B143" s="132">
        <f>'Initial Client Information'!B143</f>
        <v>0</v>
      </c>
      <c r="C143" s="133">
        <f>'Initial Client Information'!C143</f>
        <v>0</v>
      </c>
      <c r="D143" s="134">
        <f>'Initial Client Information'!D143</f>
        <v>0</v>
      </c>
      <c r="E143" s="146">
        <f>'Initial Client Information'!E143</f>
        <v>0</v>
      </c>
      <c r="F143" s="156"/>
      <c r="G143" s="152"/>
      <c r="H143" s="152"/>
      <c r="I143" s="158"/>
      <c r="J143" s="174">
        <f>'Discharge Information'!F143</f>
        <v>0</v>
      </c>
      <c r="K143" s="99"/>
    </row>
    <row r="144" spans="1:11" ht="60" customHeight="1" x14ac:dyDescent="0.25">
      <c r="A144" s="1">
        <f t="shared" si="2"/>
        <v>132</v>
      </c>
      <c r="B144" s="132">
        <f>'Initial Client Information'!B144</f>
        <v>0</v>
      </c>
      <c r="C144" s="133">
        <f>'Initial Client Information'!C144</f>
        <v>0</v>
      </c>
      <c r="D144" s="134">
        <f>'Initial Client Information'!D144</f>
        <v>0</v>
      </c>
      <c r="E144" s="146">
        <f>'Initial Client Information'!E144</f>
        <v>0</v>
      </c>
      <c r="F144" s="156"/>
      <c r="G144" s="152"/>
      <c r="H144" s="152"/>
      <c r="I144" s="158"/>
      <c r="J144" s="174">
        <f>'Discharge Information'!F144</f>
        <v>0</v>
      </c>
      <c r="K144" s="99"/>
    </row>
    <row r="145" spans="1:11" ht="60" customHeight="1" x14ac:dyDescent="0.25">
      <c r="A145" s="1">
        <f t="shared" si="2"/>
        <v>133</v>
      </c>
      <c r="B145" s="132">
        <f>'Initial Client Information'!B145</f>
        <v>0</v>
      </c>
      <c r="C145" s="133">
        <f>'Initial Client Information'!C145</f>
        <v>0</v>
      </c>
      <c r="D145" s="134">
        <f>'Initial Client Information'!D145</f>
        <v>0</v>
      </c>
      <c r="E145" s="146">
        <f>'Initial Client Information'!E145</f>
        <v>0</v>
      </c>
      <c r="F145" s="156"/>
      <c r="G145" s="152"/>
      <c r="H145" s="152"/>
      <c r="I145" s="158"/>
      <c r="J145" s="174">
        <f>'Discharge Information'!F145</f>
        <v>0</v>
      </c>
      <c r="K145" s="99"/>
    </row>
    <row r="146" spans="1:11" ht="60" customHeight="1" x14ac:dyDescent="0.25">
      <c r="A146" s="1">
        <f t="shared" si="2"/>
        <v>134</v>
      </c>
      <c r="B146" s="132">
        <f>'Initial Client Information'!B146</f>
        <v>0</v>
      </c>
      <c r="C146" s="133">
        <f>'Initial Client Information'!C146</f>
        <v>0</v>
      </c>
      <c r="D146" s="134">
        <f>'Initial Client Information'!D146</f>
        <v>0</v>
      </c>
      <c r="E146" s="146">
        <f>'Initial Client Information'!E146</f>
        <v>0</v>
      </c>
      <c r="F146" s="156"/>
      <c r="G146" s="152"/>
      <c r="H146" s="152"/>
      <c r="I146" s="158"/>
      <c r="J146" s="174">
        <f>'Discharge Information'!F146</f>
        <v>0</v>
      </c>
      <c r="K146" s="99"/>
    </row>
    <row r="147" spans="1:11" ht="60" customHeight="1" x14ac:dyDescent="0.25">
      <c r="A147" s="1">
        <f t="shared" si="2"/>
        <v>135</v>
      </c>
      <c r="B147" s="132">
        <f>'Initial Client Information'!B147</f>
        <v>0</v>
      </c>
      <c r="C147" s="133">
        <f>'Initial Client Information'!C147</f>
        <v>0</v>
      </c>
      <c r="D147" s="134">
        <f>'Initial Client Information'!D147</f>
        <v>0</v>
      </c>
      <c r="E147" s="146">
        <f>'Initial Client Information'!E147</f>
        <v>0</v>
      </c>
      <c r="F147" s="156"/>
      <c r="G147" s="152"/>
      <c r="H147" s="152"/>
      <c r="I147" s="158"/>
      <c r="J147" s="174">
        <f>'Discharge Information'!F147</f>
        <v>0</v>
      </c>
      <c r="K147" s="99"/>
    </row>
    <row r="148" spans="1:11" ht="60" customHeight="1" x14ac:dyDescent="0.25">
      <c r="A148" s="1">
        <f t="shared" si="2"/>
        <v>136</v>
      </c>
      <c r="B148" s="132">
        <f>'Initial Client Information'!B148</f>
        <v>0</v>
      </c>
      <c r="C148" s="133">
        <f>'Initial Client Information'!C148</f>
        <v>0</v>
      </c>
      <c r="D148" s="134">
        <f>'Initial Client Information'!D148</f>
        <v>0</v>
      </c>
      <c r="E148" s="146">
        <f>'Initial Client Information'!E148</f>
        <v>0</v>
      </c>
      <c r="F148" s="156"/>
      <c r="G148" s="152"/>
      <c r="H148" s="152"/>
      <c r="I148" s="158"/>
      <c r="J148" s="174">
        <f>'Discharge Information'!F148</f>
        <v>0</v>
      </c>
      <c r="K148" s="99"/>
    </row>
    <row r="149" spans="1:11" ht="60" customHeight="1" x14ac:dyDescent="0.25">
      <c r="A149" s="1">
        <f t="shared" si="2"/>
        <v>137</v>
      </c>
      <c r="B149" s="132">
        <f>'Initial Client Information'!B149</f>
        <v>0</v>
      </c>
      <c r="C149" s="133">
        <f>'Initial Client Information'!C149</f>
        <v>0</v>
      </c>
      <c r="D149" s="134">
        <f>'Initial Client Information'!D149</f>
        <v>0</v>
      </c>
      <c r="E149" s="146">
        <f>'Initial Client Information'!E149</f>
        <v>0</v>
      </c>
      <c r="F149" s="156"/>
      <c r="G149" s="152"/>
      <c r="H149" s="152"/>
      <c r="I149" s="158"/>
      <c r="J149" s="174">
        <f>'Discharge Information'!F149</f>
        <v>0</v>
      </c>
      <c r="K149" s="99"/>
    </row>
    <row r="150" spans="1:11" ht="60" customHeight="1" x14ac:dyDescent="0.25">
      <c r="A150" s="1">
        <f t="shared" si="2"/>
        <v>138</v>
      </c>
      <c r="B150" s="132">
        <f>'Initial Client Information'!B150</f>
        <v>0</v>
      </c>
      <c r="C150" s="133">
        <f>'Initial Client Information'!C150</f>
        <v>0</v>
      </c>
      <c r="D150" s="134">
        <f>'Initial Client Information'!D150</f>
        <v>0</v>
      </c>
      <c r="E150" s="146">
        <f>'Initial Client Information'!E150</f>
        <v>0</v>
      </c>
      <c r="F150" s="156"/>
      <c r="G150" s="152"/>
      <c r="H150" s="152"/>
      <c r="I150" s="158"/>
      <c r="J150" s="174">
        <f>'Discharge Information'!F150</f>
        <v>0</v>
      </c>
      <c r="K150" s="99"/>
    </row>
    <row r="151" spans="1:11" ht="60" customHeight="1" x14ac:dyDescent="0.25">
      <c r="A151" s="1">
        <f t="shared" si="2"/>
        <v>139</v>
      </c>
      <c r="B151" s="132">
        <f>'Initial Client Information'!B151</f>
        <v>0</v>
      </c>
      <c r="C151" s="133">
        <f>'Initial Client Information'!C151</f>
        <v>0</v>
      </c>
      <c r="D151" s="134">
        <f>'Initial Client Information'!D151</f>
        <v>0</v>
      </c>
      <c r="E151" s="146">
        <f>'Initial Client Information'!E151</f>
        <v>0</v>
      </c>
      <c r="F151" s="156"/>
      <c r="G151" s="152"/>
      <c r="H151" s="152"/>
      <c r="I151" s="158"/>
      <c r="J151" s="174">
        <f>'Discharge Information'!F151</f>
        <v>0</v>
      </c>
      <c r="K151" s="99"/>
    </row>
    <row r="152" spans="1:11" ht="60" customHeight="1" x14ac:dyDescent="0.25">
      <c r="A152" s="1">
        <f t="shared" si="2"/>
        <v>140</v>
      </c>
      <c r="B152" s="132">
        <f>'Initial Client Information'!B152</f>
        <v>0</v>
      </c>
      <c r="C152" s="133">
        <f>'Initial Client Information'!C152</f>
        <v>0</v>
      </c>
      <c r="D152" s="134">
        <f>'Initial Client Information'!D152</f>
        <v>0</v>
      </c>
      <c r="E152" s="146">
        <f>'Initial Client Information'!E152</f>
        <v>0</v>
      </c>
      <c r="F152" s="156"/>
      <c r="G152" s="152"/>
      <c r="H152" s="152"/>
      <c r="I152" s="158"/>
      <c r="J152" s="174">
        <f>'Discharge Information'!F152</f>
        <v>0</v>
      </c>
      <c r="K152" s="99"/>
    </row>
    <row r="153" spans="1:11" ht="60" customHeight="1" x14ac:dyDescent="0.25">
      <c r="A153" s="1">
        <f t="shared" si="2"/>
        <v>141</v>
      </c>
      <c r="B153" s="132">
        <f>'Initial Client Information'!B153</f>
        <v>0</v>
      </c>
      <c r="C153" s="133">
        <f>'Initial Client Information'!C153</f>
        <v>0</v>
      </c>
      <c r="D153" s="134">
        <f>'Initial Client Information'!D153</f>
        <v>0</v>
      </c>
      <c r="E153" s="146">
        <f>'Initial Client Information'!E153</f>
        <v>0</v>
      </c>
      <c r="F153" s="156"/>
      <c r="G153" s="152"/>
      <c r="H153" s="152"/>
      <c r="I153" s="158"/>
      <c r="J153" s="174">
        <f>'Discharge Information'!F153</f>
        <v>0</v>
      </c>
      <c r="K153" s="99"/>
    </row>
    <row r="154" spans="1:11" ht="60" customHeight="1" x14ac:dyDescent="0.25">
      <c r="A154" s="1">
        <f t="shared" si="2"/>
        <v>142</v>
      </c>
      <c r="B154" s="132">
        <f>'Initial Client Information'!B154</f>
        <v>0</v>
      </c>
      <c r="C154" s="133">
        <f>'Initial Client Information'!C154</f>
        <v>0</v>
      </c>
      <c r="D154" s="134">
        <f>'Initial Client Information'!D154</f>
        <v>0</v>
      </c>
      <c r="E154" s="146">
        <f>'Initial Client Information'!E154</f>
        <v>0</v>
      </c>
      <c r="F154" s="156"/>
      <c r="G154" s="152"/>
      <c r="H154" s="152"/>
      <c r="I154" s="158"/>
      <c r="J154" s="174">
        <f>'Discharge Information'!F154</f>
        <v>0</v>
      </c>
      <c r="K154" s="99"/>
    </row>
    <row r="155" spans="1:11" ht="60" customHeight="1" x14ac:dyDescent="0.25">
      <c r="A155" s="1">
        <f t="shared" si="2"/>
        <v>143</v>
      </c>
      <c r="B155" s="132">
        <f>'Initial Client Information'!B155</f>
        <v>0</v>
      </c>
      <c r="C155" s="133">
        <f>'Initial Client Information'!C155</f>
        <v>0</v>
      </c>
      <c r="D155" s="134">
        <f>'Initial Client Information'!D155</f>
        <v>0</v>
      </c>
      <c r="E155" s="146">
        <f>'Initial Client Information'!E155</f>
        <v>0</v>
      </c>
      <c r="F155" s="156"/>
      <c r="G155" s="152"/>
      <c r="H155" s="152"/>
      <c r="I155" s="158"/>
      <c r="J155" s="174">
        <f>'Discharge Information'!F155</f>
        <v>0</v>
      </c>
      <c r="K155" s="99"/>
    </row>
    <row r="156" spans="1:11" ht="60" customHeight="1" x14ac:dyDescent="0.25">
      <c r="A156" s="1">
        <f t="shared" si="2"/>
        <v>144</v>
      </c>
      <c r="B156" s="132">
        <f>'Initial Client Information'!B156</f>
        <v>0</v>
      </c>
      <c r="C156" s="133">
        <f>'Initial Client Information'!C156</f>
        <v>0</v>
      </c>
      <c r="D156" s="134">
        <f>'Initial Client Information'!D156</f>
        <v>0</v>
      </c>
      <c r="E156" s="146">
        <f>'Initial Client Information'!E156</f>
        <v>0</v>
      </c>
      <c r="F156" s="156"/>
      <c r="G156" s="152"/>
      <c r="H156" s="152"/>
      <c r="I156" s="158"/>
      <c r="J156" s="174">
        <f>'Discharge Information'!F156</f>
        <v>0</v>
      </c>
      <c r="K156" s="99"/>
    </row>
    <row r="157" spans="1:11" ht="60" customHeight="1" x14ac:dyDescent="0.25">
      <c r="A157" s="1">
        <f t="shared" si="2"/>
        <v>145</v>
      </c>
      <c r="B157" s="132">
        <f>'Initial Client Information'!B157</f>
        <v>0</v>
      </c>
      <c r="C157" s="133">
        <f>'Initial Client Information'!C157</f>
        <v>0</v>
      </c>
      <c r="D157" s="134">
        <f>'Initial Client Information'!D157</f>
        <v>0</v>
      </c>
      <c r="E157" s="146">
        <f>'Initial Client Information'!E157</f>
        <v>0</v>
      </c>
      <c r="F157" s="156"/>
      <c r="G157" s="152"/>
      <c r="H157" s="152"/>
      <c r="I157" s="158"/>
      <c r="J157" s="174">
        <f>'Discharge Information'!F157</f>
        <v>0</v>
      </c>
      <c r="K157" s="99"/>
    </row>
    <row r="158" spans="1:11" ht="60" customHeight="1" x14ac:dyDescent="0.25">
      <c r="A158" s="1">
        <f t="shared" si="2"/>
        <v>146</v>
      </c>
      <c r="B158" s="132">
        <f>'Initial Client Information'!B158</f>
        <v>0</v>
      </c>
      <c r="C158" s="133">
        <f>'Initial Client Information'!C158</f>
        <v>0</v>
      </c>
      <c r="D158" s="134">
        <f>'Initial Client Information'!D158</f>
        <v>0</v>
      </c>
      <c r="E158" s="146">
        <f>'Initial Client Information'!E158</f>
        <v>0</v>
      </c>
      <c r="F158" s="156"/>
      <c r="G158" s="152"/>
      <c r="H158" s="152"/>
      <c r="I158" s="158"/>
      <c r="J158" s="174">
        <f>'Discharge Information'!F158</f>
        <v>0</v>
      </c>
      <c r="K158" s="99"/>
    </row>
    <row r="159" spans="1:11" ht="60" customHeight="1" x14ac:dyDescent="0.25">
      <c r="A159" s="1">
        <f t="shared" si="2"/>
        <v>147</v>
      </c>
      <c r="B159" s="132">
        <f>'Initial Client Information'!B159</f>
        <v>0</v>
      </c>
      <c r="C159" s="133">
        <f>'Initial Client Information'!C159</f>
        <v>0</v>
      </c>
      <c r="D159" s="134">
        <f>'Initial Client Information'!D159</f>
        <v>0</v>
      </c>
      <c r="E159" s="146">
        <f>'Initial Client Information'!E159</f>
        <v>0</v>
      </c>
      <c r="F159" s="156"/>
      <c r="G159" s="152"/>
      <c r="H159" s="152"/>
      <c r="I159" s="158"/>
      <c r="J159" s="174">
        <f>'Discharge Information'!F159</f>
        <v>0</v>
      </c>
      <c r="K159" s="99"/>
    </row>
    <row r="160" spans="1:11" ht="60" customHeight="1" x14ac:dyDescent="0.25">
      <c r="A160" s="1">
        <f t="shared" si="2"/>
        <v>148</v>
      </c>
      <c r="B160" s="132">
        <f>'Initial Client Information'!B160</f>
        <v>0</v>
      </c>
      <c r="C160" s="133">
        <f>'Initial Client Information'!C160</f>
        <v>0</v>
      </c>
      <c r="D160" s="134">
        <f>'Initial Client Information'!D160</f>
        <v>0</v>
      </c>
      <c r="E160" s="146">
        <f>'Initial Client Information'!E160</f>
        <v>0</v>
      </c>
      <c r="F160" s="156"/>
      <c r="G160" s="152"/>
      <c r="H160" s="152"/>
      <c r="I160" s="158"/>
      <c r="J160" s="174">
        <f>'Discharge Information'!F160</f>
        <v>0</v>
      </c>
      <c r="K160" s="99"/>
    </row>
    <row r="161" spans="1:11" ht="60" customHeight="1" x14ac:dyDescent="0.25">
      <c r="A161" s="1">
        <f t="shared" si="2"/>
        <v>149</v>
      </c>
      <c r="B161" s="132">
        <f>'Initial Client Information'!B161</f>
        <v>0</v>
      </c>
      <c r="C161" s="133">
        <f>'Initial Client Information'!C161</f>
        <v>0</v>
      </c>
      <c r="D161" s="134">
        <f>'Initial Client Information'!D161</f>
        <v>0</v>
      </c>
      <c r="E161" s="146">
        <f>'Initial Client Information'!E161</f>
        <v>0</v>
      </c>
      <c r="F161" s="156"/>
      <c r="G161" s="152"/>
      <c r="H161" s="152"/>
      <c r="I161" s="158"/>
      <c r="J161" s="174">
        <f>'Discharge Information'!F161</f>
        <v>0</v>
      </c>
      <c r="K161" s="99"/>
    </row>
    <row r="162" spans="1:11" ht="60" customHeight="1" x14ac:dyDescent="0.25">
      <c r="A162" s="1">
        <f t="shared" si="2"/>
        <v>150</v>
      </c>
      <c r="B162" s="132">
        <f>'Initial Client Information'!B162</f>
        <v>0</v>
      </c>
      <c r="C162" s="133">
        <f>'Initial Client Information'!C162</f>
        <v>0</v>
      </c>
      <c r="D162" s="134">
        <f>'Initial Client Information'!D162</f>
        <v>0</v>
      </c>
      <c r="E162" s="146">
        <f>'Initial Client Information'!E162</f>
        <v>0</v>
      </c>
      <c r="F162" s="156"/>
      <c r="G162" s="152"/>
      <c r="H162" s="152"/>
      <c r="I162" s="158"/>
      <c r="J162" s="174">
        <f>'Discharge Information'!F162</f>
        <v>0</v>
      </c>
      <c r="K162" s="99"/>
    </row>
    <row r="163" spans="1:11" ht="60" customHeight="1" x14ac:dyDescent="0.25">
      <c r="A163" s="1">
        <f t="shared" si="2"/>
        <v>151</v>
      </c>
      <c r="B163" s="132">
        <f>'Initial Client Information'!B163</f>
        <v>0</v>
      </c>
      <c r="C163" s="133">
        <f>'Initial Client Information'!C163</f>
        <v>0</v>
      </c>
      <c r="D163" s="134">
        <f>'Initial Client Information'!D163</f>
        <v>0</v>
      </c>
      <c r="E163" s="146">
        <f>'Initial Client Information'!E163</f>
        <v>0</v>
      </c>
      <c r="F163" s="156"/>
      <c r="G163" s="152"/>
      <c r="H163" s="152"/>
      <c r="I163" s="158"/>
      <c r="J163" s="174">
        <f>'Discharge Information'!F163</f>
        <v>0</v>
      </c>
      <c r="K163" s="99"/>
    </row>
    <row r="164" spans="1:11" ht="60" customHeight="1" x14ac:dyDescent="0.25">
      <c r="A164" s="1">
        <f t="shared" si="2"/>
        <v>152</v>
      </c>
      <c r="B164" s="132">
        <f>'Initial Client Information'!B164</f>
        <v>0</v>
      </c>
      <c r="C164" s="133">
        <f>'Initial Client Information'!C164</f>
        <v>0</v>
      </c>
      <c r="D164" s="134">
        <f>'Initial Client Information'!D164</f>
        <v>0</v>
      </c>
      <c r="E164" s="146">
        <f>'Initial Client Information'!E164</f>
        <v>0</v>
      </c>
      <c r="F164" s="156"/>
      <c r="G164" s="152"/>
      <c r="H164" s="152"/>
      <c r="I164" s="158"/>
      <c r="J164" s="174">
        <f>'Discharge Information'!F164</f>
        <v>0</v>
      </c>
      <c r="K164" s="99"/>
    </row>
    <row r="165" spans="1:11" ht="60" customHeight="1" x14ac:dyDescent="0.25">
      <c r="A165" s="1">
        <f t="shared" si="2"/>
        <v>153</v>
      </c>
      <c r="B165" s="132">
        <f>'Initial Client Information'!B165</f>
        <v>0</v>
      </c>
      <c r="C165" s="133">
        <f>'Initial Client Information'!C165</f>
        <v>0</v>
      </c>
      <c r="D165" s="134">
        <f>'Initial Client Information'!D165</f>
        <v>0</v>
      </c>
      <c r="E165" s="146">
        <f>'Initial Client Information'!E165</f>
        <v>0</v>
      </c>
      <c r="F165" s="156"/>
      <c r="G165" s="152"/>
      <c r="H165" s="152"/>
      <c r="I165" s="158"/>
      <c r="J165" s="174">
        <f>'Discharge Information'!F165</f>
        <v>0</v>
      </c>
      <c r="K165" s="99"/>
    </row>
    <row r="166" spans="1:11" ht="60" customHeight="1" x14ac:dyDescent="0.25">
      <c r="A166" s="1">
        <f t="shared" si="2"/>
        <v>154</v>
      </c>
      <c r="B166" s="132">
        <f>'Initial Client Information'!B166</f>
        <v>0</v>
      </c>
      <c r="C166" s="133">
        <f>'Initial Client Information'!C166</f>
        <v>0</v>
      </c>
      <c r="D166" s="134">
        <f>'Initial Client Information'!D166</f>
        <v>0</v>
      </c>
      <c r="E166" s="146">
        <f>'Initial Client Information'!E166</f>
        <v>0</v>
      </c>
      <c r="F166" s="156"/>
      <c r="G166" s="152"/>
      <c r="H166" s="152"/>
      <c r="I166" s="158"/>
      <c r="J166" s="174">
        <f>'Discharge Information'!F166</f>
        <v>0</v>
      </c>
      <c r="K166" s="99"/>
    </row>
    <row r="167" spans="1:11" ht="60" customHeight="1" x14ac:dyDescent="0.25">
      <c r="A167" s="1">
        <f t="shared" si="2"/>
        <v>155</v>
      </c>
      <c r="B167" s="132">
        <f>'Initial Client Information'!B167</f>
        <v>0</v>
      </c>
      <c r="C167" s="133">
        <f>'Initial Client Information'!C167</f>
        <v>0</v>
      </c>
      <c r="D167" s="134">
        <f>'Initial Client Information'!D167</f>
        <v>0</v>
      </c>
      <c r="E167" s="146">
        <f>'Initial Client Information'!E167</f>
        <v>0</v>
      </c>
      <c r="F167" s="156"/>
      <c r="G167" s="152"/>
      <c r="H167" s="152"/>
      <c r="I167" s="158"/>
      <c r="J167" s="174">
        <f>'Discharge Information'!F167</f>
        <v>0</v>
      </c>
      <c r="K167" s="99"/>
    </row>
    <row r="168" spans="1:11" ht="60" customHeight="1" x14ac:dyDescent="0.25">
      <c r="A168" s="1">
        <f t="shared" si="2"/>
        <v>156</v>
      </c>
      <c r="B168" s="132">
        <f>'Initial Client Information'!B168</f>
        <v>0</v>
      </c>
      <c r="C168" s="133">
        <f>'Initial Client Information'!C168</f>
        <v>0</v>
      </c>
      <c r="D168" s="134">
        <f>'Initial Client Information'!D168</f>
        <v>0</v>
      </c>
      <c r="E168" s="146">
        <f>'Initial Client Information'!E168</f>
        <v>0</v>
      </c>
      <c r="F168" s="156"/>
      <c r="G168" s="152"/>
      <c r="H168" s="152"/>
      <c r="I168" s="158"/>
      <c r="J168" s="174">
        <f>'Discharge Information'!F168</f>
        <v>0</v>
      </c>
      <c r="K168" s="99"/>
    </row>
    <row r="169" spans="1:11" ht="60" customHeight="1" x14ac:dyDescent="0.25">
      <c r="A169" s="1">
        <f t="shared" si="2"/>
        <v>157</v>
      </c>
      <c r="B169" s="132">
        <f>'Initial Client Information'!B169</f>
        <v>0</v>
      </c>
      <c r="C169" s="133">
        <f>'Initial Client Information'!C169</f>
        <v>0</v>
      </c>
      <c r="D169" s="134">
        <f>'Initial Client Information'!D169</f>
        <v>0</v>
      </c>
      <c r="E169" s="146">
        <f>'Initial Client Information'!E169</f>
        <v>0</v>
      </c>
      <c r="F169" s="156"/>
      <c r="G169" s="152"/>
      <c r="H169" s="152"/>
      <c r="I169" s="158"/>
      <c r="J169" s="174">
        <f>'Discharge Information'!F169</f>
        <v>0</v>
      </c>
      <c r="K169" s="99"/>
    </row>
    <row r="170" spans="1:11" ht="60" customHeight="1" x14ac:dyDescent="0.25">
      <c r="A170" s="1">
        <f t="shared" si="2"/>
        <v>158</v>
      </c>
      <c r="B170" s="132">
        <f>'Initial Client Information'!B170</f>
        <v>0</v>
      </c>
      <c r="C170" s="133">
        <f>'Initial Client Information'!C170</f>
        <v>0</v>
      </c>
      <c r="D170" s="134">
        <f>'Initial Client Information'!D170</f>
        <v>0</v>
      </c>
      <c r="E170" s="146">
        <f>'Initial Client Information'!E170</f>
        <v>0</v>
      </c>
      <c r="F170" s="156"/>
      <c r="G170" s="152"/>
      <c r="H170" s="152"/>
      <c r="I170" s="158"/>
      <c r="J170" s="174">
        <f>'Discharge Information'!F170</f>
        <v>0</v>
      </c>
      <c r="K170" s="99"/>
    </row>
    <row r="171" spans="1:11" ht="60" customHeight="1" x14ac:dyDescent="0.25">
      <c r="A171" s="1">
        <f t="shared" si="2"/>
        <v>159</v>
      </c>
      <c r="B171" s="132">
        <f>'Initial Client Information'!B171</f>
        <v>0</v>
      </c>
      <c r="C171" s="133">
        <f>'Initial Client Information'!C171</f>
        <v>0</v>
      </c>
      <c r="D171" s="134">
        <f>'Initial Client Information'!D171</f>
        <v>0</v>
      </c>
      <c r="E171" s="146">
        <f>'Initial Client Information'!E171</f>
        <v>0</v>
      </c>
      <c r="F171" s="156"/>
      <c r="G171" s="152"/>
      <c r="H171" s="152"/>
      <c r="I171" s="158"/>
      <c r="J171" s="174">
        <f>'Discharge Information'!F171</f>
        <v>0</v>
      </c>
      <c r="K171" s="99"/>
    </row>
    <row r="172" spans="1:11" ht="60" customHeight="1" x14ac:dyDescent="0.25">
      <c r="A172" s="1">
        <f t="shared" si="2"/>
        <v>160</v>
      </c>
      <c r="B172" s="132">
        <f>'Initial Client Information'!B172</f>
        <v>0</v>
      </c>
      <c r="C172" s="133">
        <f>'Initial Client Information'!C172</f>
        <v>0</v>
      </c>
      <c r="D172" s="134">
        <f>'Initial Client Information'!D172</f>
        <v>0</v>
      </c>
      <c r="E172" s="146">
        <f>'Initial Client Information'!E172</f>
        <v>0</v>
      </c>
      <c r="F172" s="156"/>
      <c r="G172" s="152"/>
      <c r="H172" s="152"/>
      <c r="I172" s="158"/>
      <c r="J172" s="174">
        <f>'Discharge Information'!F172</f>
        <v>0</v>
      </c>
      <c r="K172" s="99"/>
    </row>
    <row r="173" spans="1:11" ht="60" customHeight="1" x14ac:dyDescent="0.25">
      <c r="A173" s="1">
        <f t="shared" si="2"/>
        <v>161</v>
      </c>
      <c r="B173" s="132">
        <f>'Initial Client Information'!B173</f>
        <v>0</v>
      </c>
      <c r="C173" s="133">
        <f>'Initial Client Information'!C173</f>
        <v>0</v>
      </c>
      <c r="D173" s="134">
        <f>'Initial Client Information'!D173</f>
        <v>0</v>
      </c>
      <c r="E173" s="146">
        <f>'Initial Client Information'!E173</f>
        <v>0</v>
      </c>
      <c r="F173" s="156"/>
      <c r="G173" s="152"/>
      <c r="H173" s="152"/>
      <c r="I173" s="158"/>
      <c r="J173" s="174">
        <f>'Discharge Information'!F173</f>
        <v>0</v>
      </c>
      <c r="K173" s="99"/>
    </row>
    <row r="174" spans="1:11" ht="60" customHeight="1" x14ac:dyDescent="0.25">
      <c r="A174" s="1">
        <f t="shared" si="2"/>
        <v>162</v>
      </c>
      <c r="B174" s="132">
        <f>'Initial Client Information'!B174</f>
        <v>0</v>
      </c>
      <c r="C174" s="133">
        <f>'Initial Client Information'!C174</f>
        <v>0</v>
      </c>
      <c r="D174" s="134">
        <f>'Initial Client Information'!D174</f>
        <v>0</v>
      </c>
      <c r="E174" s="146">
        <f>'Initial Client Information'!E174</f>
        <v>0</v>
      </c>
      <c r="F174" s="156"/>
      <c r="G174" s="152"/>
      <c r="H174" s="152"/>
      <c r="I174" s="158"/>
      <c r="J174" s="174">
        <f>'Discharge Information'!F174</f>
        <v>0</v>
      </c>
      <c r="K174" s="99"/>
    </row>
    <row r="175" spans="1:11" ht="60" customHeight="1" x14ac:dyDescent="0.25">
      <c r="A175" s="1">
        <f t="shared" si="2"/>
        <v>163</v>
      </c>
      <c r="B175" s="132">
        <f>'Initial Client Information'!B175</f>
        <v>0</v>
      </c>
      <c r="C175" s="133">
        <f>'Initial Client Information'!C175</f>
        <v>0</v>
      </c>
      <c r="D175" s="134">
        <f>'Initial Client Information'!D175</f>
        <v>0</v>
      </c>
      <c r="E175" s="146">
        <f>'Initial Client Information'!E175</f>
        <v>0</v>
      </c>
      <c r="F175" s="156"/>
      <c r="G175" s="152"/>
      <c r="H175" s="152"/>
      <c r="I175" s="158"/>
      <c r="J175" s="174">
        <f>'Discharge Information'!F175</f>
        <v>0</v>
      </c>
      <c r="K175" s="99"/>
    </row>
    <row r="176" spans="1:11" ht="60" customHeight="1" x14ac:dyDescent="0.25">
      <c r="A176" s="1">
        <f t="shared" si="2"/>
        <v>164</v>
      </c>
      <c r="B176" s="132">
        <f>'Initial Client Information'!B176</f>
        <v>0</v>
      </c>
      <c r="C176" s="133">
        <f>'Initial Client Information'!C176</f>
        <v>0</v>
      </c>
      <c r="D176" s="134">
        <f>'Initial Client Information'!D176</f>
        <v>0</v>
      </c>
      <c r="E176" s="146">
        <f>'Initial Client Information'!E176</f>
        <v>0</v>
      </c>
      <c r="F176" s="156"/>
      <c r="G176" s="152"/>
      <c r="H176" s="152"/>
      <c r="I176" s="158"/>
      <c r="J176" s="174">
        <f>'Discharge Information'!F176</f>
        <v>0</v>
      </c>
      <c r="K176" s="99"/>
    </row>
    <row r="177" spans="1:11" ht="60" customHeight="1" x14ac:dyDescent="0.25">
      <c r="A177" s="1">
        <f t="shared" si="2"/>
        <v>165</v>
      </c>
      <c r="B177" s="132">
        <f>'Initial Client Information'!B177</f>
        <v>0</v>
      </c>
      <c r="C177" s="133">
        <f>'Initial Client Information'!C177</f>
        <v>0</v>
      </c>
      <c r="D177" s="134">
        <f>'Initial Client Information'!D177</f>
        <v>0</v>
      </c>
      <c r="E177" s="146">
        <f>'Initial Client Information'!E177</f>
        <v>0</v>
      </c>
      <c r="F177" s="156"/>
      <c r="G177" s="152"/>
      <c r="H177" s="152"/>
      <c r="I177" s="158"/>
      <c r="J177" s="174">
        <f>'Discharge Information'!F177</f>
        <v>0</v>
      </c>
      <c r="K177" s="99"/>
    </row>
    <row r="178" spans="1:11" ht="60" customHeight="1" x14ac:dyDescent="0.25">
      <c r="A178" s="1">
        <f t="shared" si="2"/>
        <v>166</v>
      </c>
      <c r="B178" s="132">
        <f>'Initial Client Information'!B178</f>
        <v>0</v>
      </c>
      <c r="C178" s="133">
        <f>'Initial Client Information'!C178</f>
        <v>0</v>
      </c>
      <c r="D178" s="134">
        <f>'Initial Client Information'!D178</f>
        <v>0</v>
      </c>
      <c r="E178" s="146">
        <f>'Initial Client Information'!E178</f>
        <v>0</v>
      </c>
      <c r="F178" s="156"/>
      <c r="G178" s="152"/>
      <c r="H178" s="152"/>
      <c r="I178" s="158"/>
      <c r="J178" s="174">
        <f>'Discharge Information'!F178</f>
        <v>0</v>
      </c>
      <c r="K178" s="99"/>
    </row>
    <row r="179" spans="1:11" ht="60" customHeight="1" x14ac:dyDescent="0.25">
      <c r="A179" s="1">
        <f t="shared" si="2"/>
        <v>167</v>
      </c>
      <c r="B179" s="132">
        <f>'Initial Client Information'!B179</f>
        <v>0</v>
      </c>
      <c r="C179" s="133">
        <f>'Initial Client Information'!C179</f>
        <v>0</v>
      </c>
      <c r="D179" s="134">
        <f>'Initial Client Information'!D179</f>
        <v>0</v>
      </c>
      <c r="E179" s="146">
        <f>'Initial Client Information'!E179</f>
        <v>0</v>
      </c>
      <c r="F179" s="156"/>
      <c r="G179" s="152"/>
      <c r="H179" s="152"/>
      <c r="I179" s="158"/>
      <c r="J179" s="174">
        <f>'Discharge Information'!F179</f>
        <v>0</v>
      </c>
      <c r="K179" s="99"/>
    </row>
    <row r="180" spans="1:11" ht="60" customHeight="1" x14ac:dyDescent="0.25">
      <c r="A180" s="1">
        <f t="shared" si="2"/>
        <v>168</v>
      </c>
      <c r="B180" s="132">
        <f>'Initial Client Information'!B180</f>
        <v>0</v>
      </c>
      <c r="C180" s="133">
        <f>'Initial Client Information'!C180</f>
        <v>0</v>
      </c>
      <c r="D180" s="134">
        <f>'Initial Client Information'!D180</f>
        <v>0</v>
      </c>
      <c r="E180" s="146">
        <f>'Initial Client Information'!E180</f>
        <v>0</v>
      </c>
      <c r="F180" s="156"/>
      <c r="G180" s="152"/>
      <c r="H180" s="152"/>
      <c r="I180" s="158"/>
      <c r="J180" s="174">
        <f>'Discharge Information'!F180</f>
        <v>0</v>
      </c>
      <c r="K180" s="99"/>
    </row>
    <row r="181" spans="1:11" ht="60" customHeight="1" x14ac:dyDescent="0.25">
      <c r="A181" s="1">
        <f t="shared" si="2"/>
        <v>169</v>
      </c>
      <c r="B181" s="132">
        <f>'Initial Client Information'!B181</f>
        <v>0</v>
      </c>
      <c r="C181" s="133">
        <f>'Initial Client Information'!C181</f>
        <v>0</v>
      </c>
      <c r="D181" s="134">
        <f>'Initial Client Information'!D181</f>
        <v>0</v>
      </c>
      <c r="E181" s="146">
        <f>'Initial Client Information'!E181</f>
        <v>0</v>
      </c>
      <c r="F181" s="156"/>
      <c r="G181" s="152"/>
      <c r="H181" s="152"/>
      <c r="I181" s="158"/>
      <c r="J181" s="174">
        <f>'Discharge Information'!F181</f>
        <v>0</v>
      </c>
      <c r="K181" s="99"/>
    </row>
    <row r="182" spans="1:11" ht="60" customHeight="1" x14ac:dyDescent="0.25">
      <c r="A182" s="1">
        <f t="shared" si="2"/>
        <v>170</v>
      </c>
      <c r="B182" s="132">
        <f>'Initial Client Information'!B182</f>
        <v>0</v>
      </c>
      <c r="C182" s="133">
        <f>'Initial Client Information'!C182</f>
        <v>0</v>
      </c>
      <c r="D182" s="134">
        <f>'Initial Client Information'!D182</f>
        <v>0</v>
      </c>
      <c r="E182" s="146">
        <f>'Initial Client Information'!E182</f>
        <v>0</v>
      </c>
      <c r="F182" s="156"/>
      <c r="G182" s="152"/>
      <c r="H182" s="152"/>
      <c r="I182" s="158"/>
      <c r="J182" s="174">
        <f>'Discharge Information'!F182</f>
        <v>0</v>
      </c>
      <c r="K182" s="99"/>
    </row>
    <row r="183" spans="1:11" ht="60" customHeight="1" x14ac:dyDescent="0.25">
      <c r="A183" s="1">
        <f t="shared" si="2"/>
        <v>171</v>
      </c>
      <c r="B183" s="132">
        <f>'Initial Client Information'!B183</f>
        <v>0</v>
      </c>
      <c r="C183" s="133">
        <f>'Initial Client Information'!C183</f>
        <v>0</v>
      </c>
      <c r="D183" s="134">
        <f>'Initial Client Information'!D183</f>
        <v>0</v>
      </c>
      <c r="E183" s="146">
        <f>'Initial Client Information'!E183</f>
        <v>0</v>
      </c>
      <c r="F183" s="156"/>
      <c r="G183" s="152"/>
      <c r="H183" s="152"/>
      <c r="I183" s="158"/>
      <c r="J183" s="174">
        <f>'Discharge Information'!F183</f>
        <v>0</v>
      </c>
      <c r="K183" s="99"/>
    </row>
    <row r="184" spans="1:11" ht="60" customHeight="1" x14ac:dyDescent="0.25">
      <c r="A184" s="1">
        <f t="shared" si="2"/>
        <v>172</v>
      </c>
      <c r="B184" s="132">
        <f>'Initial Client Information'!B184</f>
        <v>0</v>
      </c>
      <c r="C184" s="133">
        <f>'Initial Client Information'!C184</f>
        <v>0</v>
      </c>
      <c r="D184" s="134">
        <f>'Initial Client Information'!D184</f>
        <v>0</v>
      </c>
      <c r="E184" s="146">
        <f>'Initial Client Information'!E184</f>
        <v>0</v>
      </c>
      <c r="F184" s="156"/>
      <c r="G184" s="152"/>
      <c r="H184" s="152"/>
      <c r="I184" s="158"/>
      <c r="J184" s="174">
        <f>'Discharge Information'!F184</f>
        <v>0</v>
      </c>
      <c r="K184" s="99"/>
    </row>
    <row r="185" spans="1:11" ht="60" customHeight="1" x14ac:dyDescent="0.25">
      <c r="A185" s="1">
        <f t="shared" si="2"/>
        <v>173</v>
      </c>
      <c r="B185" s="132">
        <f>'Initial Client Information'!B185</f>
        <v>0</v>
      </c>
      <c r="C185" s="133">
        <f>'Initial Client Information'!C185</f>
        <v>0</v>
      </c>
      <c r="D185" s="134">
        <f>'Initial Client Information'!D185</f>
        <v>0</v>
      </c>
      <c r="E185" s="146">
        <f>'Initial Client Information'!E185</f>
        <v>0</v>
      </c>
      <c r="F185" s="156"/>
      <c r="G185" s="152"/>
      <c r="H185" s="152"/>
      <c r="I185" s="158"/>
      <c r="J185" s="174">
        <f>'Discharge Information'!F185</f>
        <v>0</v>
      </c>
      <c r="K185" s="99"/>
    </row>
    <row r="186" spans="1:11" ht="60" customHeight="1" x14ac:dyDescent="0.25">
      <c r="A186" s="1">
        <f t="shared" si="2"/>
        <v>174</v>
      </c>
      <c r="B186" s="132">
        <f>'Initial Client Information'!B186</f>
        <v>0</v>
      </c>
      <c r="C186" s="133">
        <f>'Initial Client Information'!C186</f>
        <v>0</v>
      </c>
      <c r="D186" s="134">
        <f>'Initial Client Information'!D186</f>
        <v>0</v>
      </c>
      <c r="E186" s="146">
        <f>'Initial Client Information'!E186</f>
        <v>0</v>
      </c>
      <c r="F186" s="156"/>
      <c r="G186" s="152"/>
      <c r="H186" s="152"/>
      <c r="I186" s="158"/>
      <c r="J186" s="174">
        <f>'Discharge Information'!F186</f>
        <v>0</v>
      </c>
      <c r="K186" s="99"/>
    </row>
    <row r="187" spans="1:11" ht="60" customHeight="1" x14ac:dyDescent="0.25">
      <c r="A187" s="1">
        <f t="shared" si="2"/>
        <v>175</v>
      </c>
      <c r="B187" s="132">
        <f>'Initial Client Information'!B187</f>
        <v>0</v>
      </c>
      <c r="C187" s="133">
        <f>'Initial Client Information'!C187</f>
        <v>0</v>
      </c>
      <c r="D187" s="134">
        <f>'Initial Client Information'!D187</f>
        <v>0</v>
      </c>
      <c r="E187" s="146">
        <f>'Initial Client Information'!E187</f>
        <v>0</v>
      </c>
      <c r="F187" s="156"/>
      <c r="G187" s="152"/>
      <c r="H187" s="152"/>
      <c r="I187" s="158"/>
      <c r="J187" s="174">
        <f>'Discharge Information'!F187</f>
        <v>0</v>
      </c>
      <c r="K187" s="99"/>
    </row>
    <row r="188" spans="1:11" ht="60" customHeight="1" x14ac:dyDescent="0.25">
      <c r="A188" s="1">
        <f t="shared" si="2"/>
        <v>176</v>
      </c>
      <c r="B188" s="132">
        <f>'Initial Client Information'!B188</f>
        <v>0</v>
      </c>
      <c r="C188" s="133">
        <f>'Initial Client Information'!C188</f>
        <v>0</v>
      </c>
      <c r="D188" s="134">
        <f>'Initial Client Information'!D188</f>
        <v>0</v>
      </c>
      <c r="E188" s="146">
        <f>'Initial Client Information'!E188</f>
        <v>0</v>
      </c>
      <c r="F188" s="156"/>
      <c r="G188" s="152"/>
      <c r="H188" s="152"/>
      <c r="I188" s="158"/>
      <c r="J188" s="174">
        <f>'Discharge Information'!F188</f>
        <v>0</v>
      </c>
      <c r="K188" s="99"/>
    </row>
    <row r="189" spans="1:11" ht="60" customHeight="1" x14ac:dyDescent="0.25">
      <c r="A189" s="1">
        <f t="shared" si="2"/>
        <v>177</v>
      </c>
      <c r="B189" s="132">
        <f>'Initial Client Information'!B189</f>
        <v>0</v>
      </c>
      <c r="C189" s="133">
        <f>'Initial Client Information'!C189</f>
        <v>0</v>
      </c>
      <c r="D189" s="134">
        <f>'Initial Client Information'!D189</f>
        <v>0</v>
      </c>
      <c r="E189" s="146">
        <f>'Initial Client Information'!E189</f>
        <v>0</v>
      </c>
      <c r="F189" s="156"/>
      <c r="G189" s="152"/>
      <c r="H189" s="152"/>
      <c r="I189" s="158"/>
      <c r="J189" s="174">
        <f>'Discharge Information'!F189</f>
        <v>0</v>
      </c>
      <c r="K189" s="99"/>
    </row>
    <row r="190" spans="1:11" ht="60" customHeight="1" x14ac:dyDescent="0.25">
      <c r="A190" s="1">
        <f t="shared" si="2"/>
        <v>178</v>
      </c>
      <c r="B190" s="132">
        <f>'Initial Client Information'!B190</f>
        <v>0</v>
      </c>
      <c r="C190" s="133">
        <f>'Initial Client Information'!C190</f>
        <v>0</v>
      </c>
      <c r="D190" s="134">
        <f>'Initial Client Information'!D190</f>
        <v>0</v>
      </c>
      <c r="E190" s="146">
        <f>'Initial Client Information'!E190</f>
        <v>0</v>
      </c>
      <c r="F190" s="156"/>
      <c r="G190" s="152"/>
      <c r="H190" s="152"/>
      <c r="I190" s="158"/>
      <c r="J190" s="174">
        <f>'Discharge Information'!F190</f>
        <v>0</v>
      </c>
      <c r="K190" s="99"/>
    </row>
    <row r="191" spans="1:11" ht="60" customHeight="1" x14ac:dyDescent="0.25">
      <c r="A191" s="1">
        <f t="shared" si="2"/>
        <v>179</v>
      </c>
      <c r="B191" s="132">
        <f>'Initial Client Information'!B191</f>
        <v>0</v>
      </c>
      <c r="C191" s="133">
        <f>'Initial Client Information'!C191</f>
        <v>0</v>
      </c>
      <c r="D191" s="134">
        <f>'Initial Client Information'!D191</f>
        <v>0</v>
      </c>
      <c r="E191" s="146">
        <f>'Initial Client Information'!E191</f>
        <v>0</v>
      </c>
      <c r="F191" s="156"/>
      <c r="G191" s="152"/>
      <c r="H191" s="152"/>
      <c r="I191" s="158"/>
      <c r="J191" s="174">
        <f>'Discharge Information'!F191</f>
        <v>0</v>
      </c>
      <c r="K191" s="99"/>
    </row>
    <row r="192" spans="1:11" ht="60" customHeight="1" x14ac:dyDescent="0.25">
      <c r="A192" s="1">
        <f t="shared" si="2"/>
        <v>180</v>
      </c>
      <c r="B192" s="132">
        <f>'Initial Client Information'!B192</f>
        <v>0</v>
      </c>
      <c r="C192" s="133">
        <f>'Initial Client Information'!C192</f>
        <v>0</v>
      </c>
      <c r="D192" s="134">
        <f>'Initial Client Information'!D192</f>
        <v>0</v>
      </c>
      <c r="E192" s="146">
        <f>'Initial Client Information'!E192</f>
        <v>0</v>
      </c>
      <c r="F192" s="156"/>
      <c r="G192" s="152"/>
      <c r="H192" s="152"/>
      <c r="I192" s="158"/>
      <c r="J192" s="174">
        <f>'Discharge Information'!F192</f>
        <v>0</v>
      </c>
      <c r="K192" s="99"/>
    </row>
    <row r="193" spans="1:11" ht="60" customHeight="1" x14ac:dyDescent="0.25">
      <c r="A193" s="1">
        <f t="shared" si="2"/>
        <v>181</v>
      </c>
      <c r="B193" s="132">
        <f>'Initial Client Information'!B193</f>
        <v>0</v>
      </c>
      <c r="C193" s="133">
        <f>'Initial Client Information'!C193</f>
        <v>0</v>
      </c>
      <c r="D193" s="134">
        <f>'Initial Client Information'!D193</f>
        <v>0</v>
      </c>
      <c r="E193" s="146">
        <f>'Initial Client Information'!E193</f>
        <v>0</v>
      </c>
      <c r="F193" s="156"/>
      <c r="G193" s="152"/>
      <c r="H193" s="152"/>
      <c r="I193" s="158"/>
      <c r="J193" s="174">
        <f>'Discharge Information'!F193</f>
        <v>0</v>
      </c>
      <c r="K193" s="99"/>
    </row>
    <row r="194" spans="1:11" ht="60" customHeight="1" x14ac:dyDescent="0.25">
      <c r="A194" s="1">
        <f t="shared" si="2"/>
        <v>182</v>
      </c>
      <c r="B194" s="132">
        <f>'Initial Client Information'!B194</f>
        <v>0</v>
      </c>
      <c r="C194" s="133">
        <f>'Initial Client Information'!C194</f>
        <v>0</v>
      </c>
      <c r="D194" s="134">
        <f>'Initial Client Information'!D194</f>
        <v>0</v>
      </c>
      <c r="E194" s="146">
        <f>'Initial Client Information'!E194</f>
        <v>0</v>
      </c>
      <c r="F194" s="156"/>
      <c r="G194" s="152"/>
      <c r="H194" s="152"/>
      <c r="I194" s="158"/>
      <c r="J194" s="174">
        <f>'Discharge Information'!F194</f>
        <v>0</v>
      </c>
      <c r="K194" s="99"/>
    </row>
    <row r="195" spans="1:11" ht="60" customHeight="1" x14ac:dyDescent="0.25">
      <c r="A195" s="1">
        <f t="shared" si="2"/>
        <v>183</v>
      </c>
      <c r="B195" s="132">
        <f>'Initial Client Information'!B195</f>
        <v>0</v>
      </c>
      <c r="C195" s="133">
        <f>'Initial Client Information'!C195</f>
        <v>0</v>
      </c>
      <c r="D195" s="134">
        <f>'Initial Client Information'!D195</f>
        <v>0</v>
      </c>
      <c r="E195" s="146">
        <f>'Initial Client Information'!E195</f>
        <v>0</v>
      </c>
      <c r="F195" s="156"/>
      <c r="G195" s="152"/>
      <c r="H195" s="152"/>
      <c r="I195" s="158"/>
      <c r="J195" s="174">
        <f>'Discharge Information'!F195</f>
        <v>0</v>
      </c>
      <c r="K195" s="99"/>
    </row>
    <row r="196" spans="1:11" ht="60" customHeight="1" x14ac:dyDescent="0.25">
      <c r="A196" s="1">
        <f t="shared" si="2"/>
        <v>184</v>
      </c>
      <c r="B196" s="132">
        <f>'Initial Client Information'!B196</f>
        <v>0</v>
      </c>
      <c r="C196" s="133">
        <f>'Initial Client Information'!C196</f>
        <v>0</v>
      </c>
      <c r="D196" s="134">
        <f>'Initial Client Information'!D196</f>
        <v>0</v>
      </c>
      <c r="E196" s="146">
        <f>'Initial Client Information'!E196</f>
        <v>0</v>
      </c>
      <c r="F196" s="156"/>
      <c r="G196" s="152"/>
      <c r="H196" s="152"/>
      <c r="I196" s="158"/>
      <c r="J196" s="174">
        <f>'Discharge Information'!F196</f>
        <v>0</v>
      </c>
      <c r="K196" s="99"/>
    </row>
    <row r="197" spans="1:11" ht="60" customHeight="1" x14ac:dyDescent="0.25">
      <c r="A197" s="1">
        <f t="shared" si="2"/>
        <v>185</v>
      </c>
      <c r="B197" s="132">
        <f>'Initial Client Information'!B197</f>
        <v>0</v>
      </c>
      <c r="C197" s="133">
        <f>'Initial Client Information'!C197</f>
        <v>0</v>
      </c>
      <c r="D197" s="134">
        <f>'Initial Client Information'!D197</f>
        <v>0</v>
      </c>
      <c r="E197" s="146">
        <f>'Initial Client Information'!E197</f>
        <v>0</v>
      </c>
      <c r="F197" s="156"/>
      <c r="G197" s="152"/>
      <c r="H197" s="152"/>
      <c r="I197" s="158"/>
      <c r="J197" s="174">
        <f>'Discharge Information'!F197</f>
        <v>0</v>
      </c>
      <c r="K197" s="99"/>
    </row>
    <row r="198" spans="1:11" ht="60" customHeight="1" x14ac:dyDescent="0.25">
      <c r="A198" s="1">
        <f t="shared" si="2"/>
        <v>186</v>
      </c>
      <c r="B198" s="132">
        <f>'Initial Client Information'!B198</f>
        <v>0</v>
      </c>
      <c r="C198" s="133">
        <f>'Initial Client Information'!C198</f>
        <v>0</v>
      </c>
      <c r="D198" s="134">
        <f>'Initial Client Information'!D198</f>
        <v>0</v>
      </c>
      <c r="E198" s="146">
        <f>'Initial Client Information'!E198</f>
        <v>0</v>
      </c>
      <c r="F198" s="156"/>
      <c r="G198" s="152"/>
      <c r="H198" s="152"/>
      <c r="I198" s="158"/>
      <c r="J198" s="174">
        <f>'Discharge Information'!F198</f>
        <v>0</v>
      </c>
      <c r="K198" s="99"/>
    </row>
    <row r="199" spans="1:11" ht="60" customHeight="1" x14ac:dyDescent="0.25">
      <c r="A199" s="1">
        <f t="shared" si="2"/>
        <v>187</v>
      </c>
      <c r="B199" s="132">
        <f>'Initial Client Information'!B199</f>
        <v>0</v>
      </c>
      <c r="C199" s="133">
        <f>'Initial Client Information'!C199</f>
        <v>0</v>
      </c>
      <c r="D199" s="134">
        <f>'Initial Client Information'!D199</f>
        <v>0</v>
      </c>
      <c r="E199" s="146">
        <f>'Initial Client Information'!E199</f>
        <v>0</v>
      </c>
      <c r="F199" s="156"/>
      <c r="G199" s="152"/>
      <c r="H199" s="152"/>
      <c r="I199" s="158"/>
      <c r="J199" s="174">
        <f>'Discharge Information'!F199</f>
        <v>0</v>
      </c>
      <c r="K199" s="99"/>
    </row>
    <row r="200" spans="1:11" ht="60" customHeight="1" x14ac:dyDescent="0.25">
      <c r="A200" s="1">
        <f t="shared" si="2"/>
        <v>188</v>
      </c>
      <c r="B200" s="132">
        <f>'Initial Client Information'!B200</f>
        <v>0</v>
      </c>
      <c r="C200" s="133">
        <f>'Initial Client Information'!C200</f>
        <v>0</v>
      </c>
      <c r="D200" s="134">
        <f>'Initial Client Information'!D200</f>
        <v>0</v>
      </c>
      <c r="E200" s="146">
        <f>'Initial Client Information'!E200</f>
        <v>0</v>
      </c>
      <c r="F200" s="156"/>
      <c r="G200" s="152"/>
      <c r="H200" s="152"/>
      <c r="I200" s="158"/>
      <c r="J200" s="174">
        <f>'Discharge Information'!F200</f>
        <v>0</v>
      </c>
      <c r="K200" s="99"/>
    </row>
    <row r="201" spans="1:11" ht="60" customHeight="1" x14ac:dyDescent="0.25">
      <c r="A201" s="1">
        <f t="shared" si="2"/>
        <v>189</v>
      </c>
      <c r="B201" s="132">
        <f>'Initial Client Information'!B201</f>
        <v>0</v>
      </c>
      <c r="C201" s="133">
        <f>'Initial Client Information'!C201</f>
        <v>0</v>
      </c>
      <c r="D201" s="134">
        <f>'Initial Client Information'!D201</f>
        <v>0</v>
      </c>
      <c r="E201" s="146">
        <f>'Initial Client Information'!E201</f>
        <v>0</v>
      </c>
      <c r="F201" s="156"/>
      <c r="G201" s="152"/>
      <c r="H201" s="152"/>
      <c r="I201" s="158"/>
      <c r="J201" s="174">
        <f>'Discharge Information'!F201</f>
        <v>0</v>
      </c>
      <c r="K201" s="99"/>
    </row>
    <row r="202" spans="1:11" ht="60" customHeight="1" x14ac:dyDescent="0.25">
      <c r="A202" s="1">
        <f t="shared" si="2"/>
        <v>190</v>
      </c>
      <c r="B202" s="132">
        <f>'Initial Client Information'!B202</f>
        <v>0</v>
      </c>
      <c r="C202" s="133">
        <f>'Initial Client Information'!C202</f>
        <v>0</v>
      </c>
      <c r="D202" s="134">
        <f>'Initial Client Information'!D202</f>
        <v>0</v>
      </c>
      <c r="E202" s="146">
        <f>'Initial Client Information'!E202</f>
        <v>0</v>
      </c>
      <c r="F202" s="156"/>
      <c r="G202" s="152"/>
      <c r="H202" s="152"/>
      <c r="I202" s="158"/>
      <c r="J202" s="174">
        <f>'Discharge Information'!F202</f>
        <v>0</v>
      </c>
      <c r="K202" s="99"/>
    </row>
    <row r="203" spans="1:11" ht="60" customHeight="1" x14ac:dyDescent="0.25">
      <c r="A203" s="1">
        <f t="shared" si="2"/>
        <v>191</v>
      </c>
      <c r="B203" s="132">
        <f>'Initial Client Information'!B203</f>
        <v>0</v>
      </c>
      <c r="C203" s="133">
        <f>'Initial Client Information'!C203</f>
        <v>0</v>
      </c>
      <c r="D203" s="134">
        <f>'Initial Client Information'!D203</f>
        <v>0</v>
      </c>
      <c r="E203" s="146">
        <f>'Initial Client Information'!E203</f>
        <v>0</v>
      </c>
      <c r="F203" s="156"/>
      <c r="G203" s="152"/>
      <c r="H203" s="152"/>
      <c r="I203" s="158"/>
      <c r="J203" s="174">
        <f>'Discharge Information'!F203</f>
        <v>0</v>
      </c>
      <c r="K203" s="99"/>
    </row>
    <row r="204" spans="1:11" ht="60" customHeight="1" x14ac:dyDescent="0.25">
      <c r="A204" s="1">
        <f t="shared" si="2"/>
        <v>192</v>
      </c>
      <c r="B204" s="132">
        <f>'Initial Client Information'!B204</f>
        <v>0</v>
      </c>
      <c r="C204" s="133">
        <f>'Initial Client Information'!C204</f>
        <v>0</v>
      </c>
      <c r="D204" s="134">
        <f>'Initial Client Information'!D204</f>
        <v>0</v>
      </c>
      <c r="E204" s="146">
        <f>'Initial Client Information'!E204</f>
        <v>0</v>
      </c>
      <c r="F204" s="156"/>
      <c r="G204" s="152"/>
      <c r="H204" s="152"/>
      <c r="I204" s="158"/>
      <c r="J204" s="174">
        <f>'Discharge Information'!F204</f>
        <v>0</v>
      </c>
      <c r="K204" s="99"/>
    </row>
    <row r="205" spans="1:11" ht="60" customHeight="1" x14ac:dyDescent="0.25">
      <c r="A205" s="1">
        <f t="shared" si="2"/>
        <v>193</v>
      </c>
      <c r="B205" s="132">
        <f>'Initial Client Information'!B205</f>
        <v>0</v>
      </c>
      <c r="C205" s="133">
        <f>'Initial Client Information'!C205</f>
        <v>0</v>
      </c>
      <c r="D205" s="134">
        <f>'Initial Client Information'!D205</f>
        <v>0</v>
      </c>
      <c r="E205" s="146">
        <f>'Initial Client Information'!E205</f>
        <v>0</v>
      </c>
      <c r="F205" s="156"/>
      <c r="G205" s="152"/>
      <c r="H205" s="152"/>
      <c r="I205" s="158"/>
      <c r="J205" s="174">
        <f>'Discharge Information'!F205</f>
        <v>0</v>
      </c>
      <c r="K205" s="99"/>
    </row>
    <row r="206" spans="1:11" ht="60" customHeight="1" x14ac:dyDescent="0.25">
      <c r="A206" s="1">
        <f t="shared" ref="A206:A269" si="3">ROW(A194)</f>
        <v>194</v>
      </c>
      <c r="B206" s="132">
        <f>'Initial Client Information'!B206</f>
        <v>0</v>
      </c>
      <c r="C206" s="133">
        <f>'Initial Client Information'!C206</f>
        <v>0</v>
      </c>
      <c r="D206" s="134">
        <f>'Initial Client Information'!D206</f>
        <v>0</v>
      </c>
      <c r="E206" s="146">
        <f>'Initial Client Information'!E206</f>
        <v>0</v>
      </c>
      <c r="F206" s="156"/>
      <c r="G206" s="152"/>
      <c r="H206" s="152"/>
      <c r="I206" s="158"/>
      <c r="J206" s="174">
        <f>'Discharge Information'!F206</f>
        <v>0</v>
      </c>
      <c r="K206" s="99"/>
    </row>
    <row r="207" spans="1:11" ht="60" customHeight="1" x14ac:dyDescent="0.25">
      <c r="A207" s="1">
        <f t="shared" si="3"/>
        <v>195</v>
      </c>
      <c r="B207" s="132">
        <f>'Initial Client Information'!B207</f>
        <v>0</v>
      </c>
      <c r="C207" s="133">
        <f>'Initial Client Information'!C207</f>
        <v>0</v>
      </c>
      <c r="D207" s="134">
        <f>'Initial Client Information'!D207</f>
        <v>0</v>
      </c>
      <c r="E207" s="146">
        <f>'Initial Client Information'!E207</f>
        <v>0</v>
      </c>
      <c r="F207" s="156"/>
      <c r="G207" s="152"/>
      <c r="H207" s="152"/>
      <c r="I207" s="158"/>
      <c r="J207" s="174">
        <f>'Discharge Information'!F207</f>
        <v>0</v>
      </c>
      <c r="K207" s="99"/>
    </row>
    <row r="208" spans="1:11" ht="60" customHeight="1" x14ac:dyDescent="0.25">
      <c r="A208" s="1">
        <f t="shared" si="3"/>
        <v>196</v>
      </c>
      <c r="B208" s="132">
        <f>'Initial Client Information'!B208</f>
        <v>0</v>
      </c>
      <c r="C208" s="133">
        <f>'Initial Client Information'!C208</f>
        <v>0</v>
      </c>
      <c r="D208" s="134">
        <f>'Initial Client Information'!D208</f>
        <v>0</v>
      </c>
      <c r="E208" s="146">
        <f>'Initial Client Information'!E208</f>
        <v>0</v>
      </c>
      <c r="F208" s="156"/>
      <c r="G208" s="152"/>
      <c r="H208" s="152"/>
      <c r="I208" s="158"/>
      <c r="J208" s="174">
        <f>'Discharge Information'!F208</f>
        <v>0</v>
      </c>
      <c r="K208" s="99"/>
    </row>
    <row r="209" spans="1:11" ht="60" customHeight="1" x14ac:dyDescent="0.25">
      <c r="A209" s="1">
        <f t="shared" si="3"/>
        <v>197</v>
      </c>
      <c r="B209" s="132">
        <f>'Initial Client Information'!B209</f>
        <v>0</v>
      </c>
      <c r="C209" s="133">
        <f>'Initial Client Information'!C209</f>
        <v>0</v>
      </c>
      <c r="D209" s="134">
        <f>'Initial Client Information'!D209</f>
        <v>0</v>
      </c>
      <c r="E209" s="146">
        <f>'Initial Client Information'!E209</f>
        <v>0</v>
      </c>
      <c r="F209" s="156"/>
      <c r="G209" s="152"/>
      <c r="H209" s="152"/>
      <c r="I209" s="158"/>
      <c r="J209" s="174">
        <f>'Discharge Information'!F209</f>
        <v>0</v>
      </c>
      <c r="K209" s="99"/>
    </row>
    <row r="210" spans="1:11" ht="60" customHeight="1" x14ac:dyDescent="0.25">
      <c r="A210" s="1">
        <f t="shared" si="3"/>
        <v>198</v>
      </c>
      <c r="B210" s="132">
        <f>'Initial Client Information'!B210</f>
        <v>0</v>
      </c>
      <c r="C210" s="133">
        <f>'Initial Client Information'!C210</f>
        <v>0</v>
      </c>
      <c r="D210" s="134">
        <f>'Initial Client Information'!D210</f>
        <v>0</v>
      </c>
      <c r="E210" s="146">
        <f>'Initial Client Information'!E210</f>
        <v>0</v>
      </c>
      <c r="F210" s="156"/>
      <c r="G210" s="152"/>
      <c r="H210" s="152"/>
      <c r="I210" s="158"/>
      <c r="J210" s="174">
        <f>'Discharge Information'!F210</f>
        <v>0</v>
      </c>
      <c r="K210" s="99"/>
    </row>
    <row r="211" spans="1:11" ht="60" customHeight="1" x14ac:dyDescent="0.25">
      <c r="A211" s="1">
        <f t="shared" si="3"/>
        <v>199</v>
      </c>
      <c r="B211" s="132">
        <f>'Initial Client Information'!B211</f>
        <v>0</v>
      </c>
      <c r="C211" s="133">
        <f>'Initial Client Information'!C211</f>
        <v>0</v>
      </c>
      <c r="D211" s="134">
        <f>'Initial Client Information'!D211</f>
        <v>0</v>
      </c>
      <c r="E211" s="146">
        <f>'Initial Client Information'!E211</f>
        <v>0</v>
      </c>
      <c r="F211" s="156"/>
      <c r="G211" s="152"/>
      <c r="H211" s="152"/>
      <c r="I211" s="158"/>
      <c r="J211" s="174">
        <f>'Discharge Information'!F211</f>
        <v>0</v>
      </c>
      <c r="K211" s="99"/>
    </row>
    <row r="212" spans="1:11" ht="60" customHeight="1" x14ac:dyDescent="0.25">
      <c r="A212" s="1">
        <f t="shared" si="3"/>
        <v>200</v>
      </c>
      <c r="B212" s="132">
        <f>'Initial Client Information'!B212</f>
        <v>0</v>
      </c>
      <c r="C212" s="133">
        <f>'Initial Client Information'!C212</f>
        <v>0</v>
      </c>
      <c r="D212" s="134">
        <f>'Initial Client Information'!D212</f>
        <v>0</v>
      </c>
      <c r="E212" s="146">
        <f>'Initial Client Information'!E212</f>
        <v>0</v>
      </c>
      <c r="F212" s="156"/>
      <c r="G212" s="152"/>
      <c r="H212" s="152"/>
      <c r="I212" s="158"/>
      <c r="J212" s="174">
        <f>'Discharge Information'!F212</f>
        <v>0</v>
      </c>
      <c r="K212" s="99"/>
    </row>
    <row r="213" spans="1:11" ht="60" customHeight="1" x14ac:dyDescent="0.25">
      <c r="A213" s="1">
        <f t="shared" si="3"/>
        <v>201</v>
      </c>
      <c r="B213" s="132">
        <f>'Initial Client Information'!B213</f>
        <v>0</v>
      </c>
      <c r="C213" s="133">
        <f>'Initial Client Information'!C213</f>
        <v>0</v>
      </c>
      <c r="D213" s="134">
        <f>'Initial Client Information'!D213</f>
        <v>0</v>
      </c>
      <c r="E213" s="146">
        <f>'Initial Client Information'!E213</f>
        <v>0</v>
      </c>
      <c r="F213" s="156"/>
      <c r="G213" s="152"/>
      <c r="H213" s="152"/>
      <c r="I213" s="158"/>
      <c r="J213" s="174">
        <f>'Discharge Information'!F213</f>
        <v>0</v>
      </c>
      <c r="K213" s="99"/>
    </row>
    <row r="214" spans="1:11" ht="60" customHeight="1" x14ac:dyDescent="0.25">
      <c r="A214" s="1">
        <f t="shared" si="3"/>
        <v>202</v>
      </c>
      <c r="B214" s="132">
        <f>'Initial Client Information'!B214</f>
        <v>0</v>
      </c>
      <c r="C214" s="133">
        <f>'Initial Client Information'!C214</f>
        <v>0</v>
      </c>
      <c r="D214" s="134">
        <f>'Initial Client Information'!D214</f>
        <v>0</v>
      </c>
      <c r="E214" s="146">
        <f>'Initial Client Information'!E214</f>
        <v>0</v>
      </c>
      <c r="F214" s="156"/>
      <c r="G214" s="152"/>
      <c r="H214" s="152"/>
      <c r="I214" s="158"/>
      <c r="J214" s="174">
        <f>'Discharge Information'!F214</f>
        <v>0</v>
      </c>
      <c r="K214" s="99"/>
    </row>
    <row r="215" spans="1:11" ht="60" customHeight="1" x14ac:dyDescent="0.25">
      <c r="A215" s="1">
        <f t="shared" si="3"/>
        <v>203</v>
      </c>
      <c r="B215" s="132">
        <f>'Initial Client Information'!B215</f>
        <v>0</v>
      </c>
      <c r="C215" s="133">
        <f>'Initial Client Information'!C215</f>
        <v>0</v>
      </c>
      <c r="D215" s="134">
        <f>'Initial Client Information'!D215</f>
        <v>0</v>
      </c>
      <c r="E215" s="146">
        <f>'Initial Client Information'!E215</f>
        <v>0</v>
      </c>
      <c r="F215" s="156"/>
      <c r="G215" s="152"/>
      <c r="H215" s="152"/>
      <c r="I215" s="158"/>
      <c r="J215" s="174">
        <f>'Discharge Information'!F215</f>
        <v>0</v>
      </c>
      <c r="K215" s="99"/>
    </row>
    <row r="216" spans="1:11" ht="60" customHeight="1" x14ac:dyDescent="0.25">
      <c r="A216" s="1">
        <f t="shared" si="3"/>
        <v>204</v>
      </c>
      <c r="B216" s="132">
        <f>'Initial Client Information'!B216</f>
        <v>0</v>
      </c>
      <c r="C216" s="133">
        <f>'Initial Client Information'!C216</f>
        <v>0</v>
      </c>
      <c r="D216" s="134">
        <f>'Initial Client Information'!D216</f>
        <v>0</v>
      </c>
      <c r="E216" s="146">
        <f>'Initial Client Information'!E216</f>
        <v>0</v>
      </c>
      <c r="F216" s="156"/>
      <c r="G216" s="152"/>
      <c r="H216" s="152"/>
      <c r="I216" s="158"/>
      <c r="J216" s="174">
        <f>'Discharge Information'!F216</f>
        <v>0</v>
      </c>
      <c r="K216" s="99"/>
    </row>
    <row r="217" spans="1:11" ht="60" customHeight="1" x14ac:dyDescent="0.25">
      <c r="A217" s="1">
        <f t="shared" si="3"/>
        <v>205</v>
      </c>
      <c r="B217" s="132">
        <f>'Initial Client Information'!B217</f>
        <v>0</v>
      </c>
      <c r="C217" s="133">
        <f>'Initial Client Information'!C217</f>
        <v>0</v>
      </c>
      <c r="D217" s="134">
        <f>'Initial Client Information'!D217</f>
        <v>0</v>
      </c>
      <c r="E217" s="146">
        <f>'Initial Client Information'!E217</f>
        <v>0</v>
      </c>
      <c r="F217" s="156"/>
      <c r="G217" s="152"/>
      <c r="H217" s="152"/>
      <c r="I217" s="158"/>
      <c r="J217" s="174">
        <f>'Discharge Information'!F217</f>
        <v>0</v>
      </c>
      <c r="K217" s="99"/>
    </row>
    <row r="218" spans="1:11" ht="60" customHeight="1" x14ac:dyDescent="0.25">
      <c r="A218" s="1">
        <f t="shared" si="3"/>
        <v>206</v>
      </c>
      <c r="B218" s="132">
        <f>'Initial Client Information'!B218</f>
        <v>0</v>
      </c>
      <c r="C218" s="133">
        <f>'Initial Client Information'!C218</f>
        <v>0</v>
      </c>
      <c r="D218" s="134">
        <f>'Initial Client Information'!D218</f>
        <v>0</v>
      </c>
      <c r="E218" s="146">
        <f>'Initial Client Information'!E218</f>
        <v>0</v>
      </c>
      <c r="F218" s="156"/>
      <c r="G218" s="152"/>
      <c r="H218" s="152"/>
      <c r="I218" s="158"/>
      <c r="J218" s="174">
        <f>'Discharge Information'!F218</f>
        <v>0</v>
      </c>
      <c r="K218" s="99"/>
    </row>
    <row r="219" spans="1:11" ht="60" customHeight="1" x14ac:dyDescent="0.25">
      <c r="A219" s="1">
        <f t="shared" si="3"/>
        <v>207</v>
      </c>
      <c r="B219" s="132">
        <f>'Initial Client Information'!B219</f>
        <v>0</v>
      </c>
      <c r="C219" s="133">
        <f>'Initial Client Information'!C219</f>
        <v>0</v>
      </c>
      <c r="D219" s="134">
        <f>'Initial Client Information'!D219</f>
        <v>0</v>
      </c>
      <c r="E219" s="146">
        <f>'Initial Client Information'!E219</f>
        <v>0</v>
      </c>
      <c r="F219" s="156"/>
      <c r="G219" s="152"/>
      <c r="H219" s="152"/>
      <c r="I219" s="158"/>
      <c r="J219" s="174">
        <f>'Discharge Information'!F219</f>
        <v>0</v>
      </c>
      <c r="K219" s="99"/>
    </row>
    <row r="220" spans="1:11" ht="60" customHeight="1" x14ac:dyDescent="0.25">
      <c r="A220" s="1">
        <f t="shared" si="3"/>
        <v>208</v>
      </c>
      <c r="B220" s="132">
        <f>'Initial Client Information'!B220</f>
        <v>0</v>
      </c>
      <c r="C220" s="133">
        <f>'Initial Client Information'!C220</f>
        <v>0</v>
      </c>
      <c r="D220" s="134">
        <f>'Initial Client Information'!D220</f>
        <v>0</v>
      </c>
      <c r="E220" s="146">
        <f>'Initial Client Information'!E220</f>
        <v>0</v>
      </c>
      <c r="F220" s="156"/>
      <c r="G220" s="152"/>
      <c r="H220" s="152"/>
      <c r="I220" s="158"/>
      <c r="J220" s="174">
        <f>'Discharge Information'!F220</f>
        <v>0</v>
      </c>
      <c r="K220" s="99"/>
    </row>
    <row r="221" spans="1:11" ht="60" customHeight="1" x14ac:dyDescent="0.25">
      <c r="A221" s="1">
        <f t="shared" si="3"/>
        <v>209</v>
      </c>
      <c r="B221" s="132">
        <f>'Initial Client Information'!B221</f>
        <v>0</v>
      </c>
      <c r="C221" s="133">
        <f>'Initial Client Information'!C221</f>
        <v>0</v>
      </c>
      <c r="D221" s="134">
        <f>'Initial Client Information'!D221</f>
        <v>0</v>
      </c>
      <c r="E221" s="146">
        <f>'Initial Client Information'!E221</f>
        <v>0</v>
      </c>
      <c r="F221" s="156"/>
      <c r="G221" s="152"/>
      <c r="H221" s="152"/>
      <c r="I221" s="158"/>
      <c r="J221" s="174">
        <f>'Discharge Information'!F221</f>
        <v>0</v>
      </c>
      <c r="K221" s="99"/>
    </row>
    <row r="222" spans="1:11" ht="60" customHeight="1" x14ac:dyDescent="0.25">
      <c r="A222" s="1">
        <f t="shared" si="3"/>
        <v>210</v>
      </c>
      <c r="B222" s="132">
        <f>'Initial Client Information'!B222</f>
        <v>0</v>
      </c>
      <c r="C222" s="133">
        <f>'Initial Client Information'!C222</f>
        <v>0</v>
      </c>
      <c r="D222" s="134">
        <f>'Initial Client Information'!D222</f>
        <v>0</v>
      </c>
      <c r="E222" s="146">
        <f>'Initial Client Information'!E222</f>
        <v>0</v>
      </c>
      <c r="F222" s="156"/>
      <c r="G222" s="152"/>
      <c r="H222" s="152"/>
      <c r="I222" s="158"/>
      <c r="J222" s="174">
        <f>'Discharge Information'!F222</f>
        <v>0</v>
      </c>
      <c r="K222" s="99"/>
    </row>
    <row r="223" spans="1:11" ht="60" customHeight="1" x14ac:dyDescent="0.25">
      <c r="A223" s="1">
        <f t="shared" si="3"/>
        <v>211</v>
      </c>
      <c r="B223" s="132">
        <f>'Initial Client Information'!B223</f>
        <v>0</v>
      </c>
      <c r="C223" s="133">
        <f>'Initial Client Information'!C223</f>
        <v>0</v>
      </c>
      <c r="D223" s="134">
        <f>'Initial Client Information'!D223</f>
        <v>0</v>
      </c>
      <c r="E223" s="146">
        <f>'Initial Client Information'!E223</f>
        <v>0</v>
      </c>
      <c r="F223" s="156"/>
      <c r="G223" s="152"/>
      <c r="H223" s="152"/>
      <c r="I223" s="158"/>
      <c r="J223" s="174">
        <f>'Discharge Information'!F223</f>
        <v>0</v>
      </c>
      <c r="K223" s="99"/>
    </row>
    <row r="224" spans="1:11" ht="60" customHeight="1" x14ac:dyDescent="0.25">
      <c r="A224" s="1">
        <f t="shared" si="3"/>
        <v>212</v>
      </c>
      <c r="B224" s="132">
        <f>'Initial Client Information'!B224</f>
        <v>0</v>
      </c>
      <c r="C224" s="133">
        <f>'Initial Client Information'!C224</f>
        <v>0</v>
      </c>
      <c r="D224" s="134">
        <f>'Initial Client Information'!D224</f>
        <v>0</v>
      </c>
      <c r="E224" s="146">
        <f>'Initial Client Information'!E224</f>
        <v>0</v>
      </c>
      <c r="F224" s="156"/>
      <c r="G224" s="152"/>
      <c r="H224" s="152"/>
      <c r="I224" s="158"/>
      <c r="J224" s="174">
        <f>'Discharge Information'!F224</f>
        <v>0</v>
      </c>
      <c r="K224" s="99"/>
    </row>
    <row r="225" spans="1:11" ht="60" customHeight="1" x14ac:dyDescent="0.25">
      <c r="A225" s="1">
        <f t="shared" si="3"/>
        <v>213</v>
      </c>
      <c r="B225" s="132">
        <f>'Initial Client Information'!B225</f>
        <v>0</v>
      </c>
      <c r="C225" s="133">
        <f>'Initial Client Information'!C225</f>
        <v>0</v>
      </c>
      <c r="D225" s="134">
        <f>'Initial Client Information'!D225</f>
        <v>0</v>
      </c>
      <c r="E225" s="146">
        <f>'Initial Client Information'!E225</f>
        <v>0</v>
      </c>
      <c r="F225" s="156"/>
      <c r="G225" s="152"/>
      <c r="H225" s="152"/>
      <c r="I225" s="158"/>
      <c r="J225" s="174">
        <f>'Discharge Information'!F225</f>
        <v>0</v>
      </c>
      <c r="K225" s="99"/>
    </row>
    <row r="226" spans="1:11" ht="60" customHeight="1" x14ac:dyDescent="0.25">
      <c r="A226" s="1">
        <f t="shared" si="3"/>
        <v>214</v>
      </c>
      <c r="B226" s="132">
        <f>'Initial Client Information'!B226</f>
        <v>0</v>
      </c>
      <c r="C226" s="133">
        <f>'Initial Client Information'!C226</f>
        <v>0</v>
      </c>
      <c r="D226" s="134">
        <f>'Initial Client Information'!D226</f>
        <v>0</v>
      </c>
      <c r="E226" s="146">
        <f>'Initial Client Information'!E226</f>
        <v>0</v>
      </c>
      <c r="F226" s="156"/>
      <c r="G226" s="152"/>
      <c r="H226" s="152"/>
      <c r="I226" s="158"/>
      <c r="J226" s="174">
        <f>'Discharge Information'!F226</f>
        <v>0</v>
      </c>
      <c r="K226" s="99"/>
    </row>
    <row r="227" spans="1:11" ht="60" customHeight="1" x14ac:dyDescent="0.25">
      <c r="A227" s="1">
        <f t="shared" si="3"/>
        <v>215</v>
      </c>
      <c r="B227" s="132">
        <f>'Initial Client Information'!B227</f>
        <v>0</v>
      </c>
      <c r="C227" s="133">
        <f>'Initial Client Information'!C227</f>
        <v>0</v>
      </c>
      <c r="D227" s="134">
        <f>'Initial Client Information'!D227</f>
        <v>0</v>
      </c>
      <c r="E227" s="146">
        <f>'Initial Client Information'!E227</f>
        <v>0</v>
      </c>
      <c r="F227" s="156"/>
      <c r="G227" s="152"/>
      <c r="H227" s="152"/>
      <c r="I227" s="158"/>
      <c r="J227" s="174">
        <f>'Discharge Information'!F227</f>
        <v>0</v>
      </c>
      <c r="K227" s="99"/>
    </row>
    <row r="228" spans="1:11" ht="60" customHeight="1" x14ac:dyDescent="0.25">
      <c r="A228" s="1">
        <f t="shared" si="3"/>
        <v>216</v>
      </c>
      <c r="B228" s="132">
        <f>'Initial Client Information'!B228</f>
        <v>0</v>
      </c>
      <c r="C228" s="133">
        <f>'Initial Client Information'!C228</f>
        <v>0</v>
      </c>
      <c r="D228" s="134">
        <f>'Initial Client Information'!D228</f>
        <v>0</v>
      </c>
      <c r="E228" s="146">
        <f>'Initial Client Information'!E228</f>
        <v>0</v>
      </c>
      <c r="F228" s="156"/>
      <c r="G228" s="152"/>
      <c r="H228" s="152"/>
      <c r="I228" s="158"/>
      <c r="J228" s="174">
        <f>'Discharge Information'!F228</f>
        <v>0</v>
      </c>
      <c r="K228" s="99"/>
    </row>
    <row r="229" spans="1:11" ht="60" customHeight="1" x14ac:dyDescent="0.25">
      <c r="A229" s="1">
        <f t="shared" si="3"/>
        <v>217</v>
      </c>
      <c r="B229" s="132">
        <f>'Initial Client Information'!B229</f>
        <v>0</v>
      </c>
      <c r="C229" s="133">
        <f>'Initial Client Information'!C229</f>
        <v>0</v>
      </c>
      <c r="D229" s="134">
        <f>'Initial Client Information'!D229</f>
        <v>0</v>
      </c>
      <c r="E229" s="146">
        <f>'Initial Client Information'!E229</f>
        <v>0</v>
      </c>
      <c r="F229" s="156"/>
      <c r="G229" s="152"/>
      <c r="H229" s="152"/>
      <c r="I229" s="158"/>
      <c r="J229" s="174">
        <f>'Discharge Information'!F229</f>
        <v>0</v>
      </c>
      <c r="K229" s="99"/>
    </row>
    <row r="230" spans="1:11" ht="60" customHeight="1" x14ac:dyDescent="0.25">
      <c r="A230" s="1">
        <f t="shared" si="3"/>
        <v>218</v>
      </c>
      <c r="B230" s="132">
        <f>'Initial Client Information'!B230</f>
        <v>0</v>
      </c>
      <c r="C230" s="133">
        <f>'Initial Client Information'!C230</f>
        <v>0</v>
      </c>
      <c r="D230" s="134">
        <f>'Initial Client Information'!D230</f>
        <v>0</v>
      </c>
      <c r="E230" s="146">
        <f>'Initial Client Information'!E230</f>
        <v>0</v>
      </c>
      <c r="F230" s="156"/>
      <c r="G230" s="152"/>
      <c r="H230" s="152"/>
      <c r="I230" s="158"/>
      <c r="J230" s="174">
        <f>'Discharge Information'!F230</f>
        <v>0</v>
      </c>
      <c r="K230" s="99"/>
    </row>
    <row r="231" spans="1:11" ht="60" customHeight="1" x14ac:dyDescent="0.25">
      <c r="A231" s="1">
        <f t="shared" si="3"/>
        <v>219</v>
      </c>
      <c r="B231" s="132">
        <f>'Initial Client Information'!B231</f>
        <v>0</v>
      </c>
      <c r="C231" s="133">
        <f>'Initial Client Information'!C231</f>
        <v>0</v>
      </c>
      <c r="D231" s="134">
        <f>'Initial Client Information'!D231</f>
        <v>0</v>
      </c>
      <c r="E231" s="146">
        <f>'Initial Client Information'!E231</f>
        <v>0</v>
      </c>
      <c r="F231" s="156"/>
      <c r="G231" s="152"/>
      <c r="H231" s="152"/>
      <c r="I231" s="158"/>
      <c r="J231" s="174">
        <f>'Discharge Information'!F231</f>
        <v>0</v>
      </c>
      <c r="K231" s="99"/>
    </row>
    <row r="232" spans="1:11" ht="60" customHeight="1" x14ac:dyDescent="0.25">
      <c r="A232" s="1">
        <f t="shared" si="3"/>
        <v>220</v>
      </c>
      <c r="B232" s="132">
        <f>'Initial Client Information'!B232</f>
        <v>0</v>
      </c>
      <c r="C232" s="133">
        <f>'Initial Client Information'!C232</f>
        <v>0</v>
      </c>
      <c r="D232" s="134">
        <f>'Initial Client Information'!D232</f>
        <v>0</v>
      </c>
      <c r="E232" s="146">
        <f>'Initial Client Information'!E232</f>
        <v>0</v>
      </c>
      <c r="F232" s="156"/>
      <c r="G232" s="152"/>
      <c r="H232" s="152"/>
      <c r="I232" s="158"/>
      <c r="J232" s="174">
        <f>'Discharge Information'!F232</f>
        <v>0</v>
      </c>
      <c r="K232" s="99"/>
    </row>
    <row r="233" spans="1:11" ht="60" customHeight="1" x14ac:dyDescent="0.25">
      <c r="A233" s="1">
        <f t="shared" si="3"/>
        <v>221</v>
      </c>
      <c r="B233" s="132">
        <f>'Initial Client Information'!B233</f>
        <v>0</v>
      </c>
      <c r="C233" s="133">
        <f>'Initial Client Information'!C233</f>
        <v>0</v>
      </c>
      <c r="D233" s="134">
        <f>'Initial Client Information'!D233</f>
        <v>0</v>
      </c>
      <c r="E233" s="146">
        <f>'Initial Client Information'!E233</f>
        <v>0</v>
      </c>
      <c r="F233" s="156"/>
      <c r="G233" s="152"/>
      <c r="H233" s="152"/>
      <c r="I233" s="158"/>
      <c r="J233" s="174">
        <f>'Discharge Information'!F233</f>
        <v>0</v>
      </c>
      <c r="K233" s="99"/>
    </row>
    <row r="234" spans="1:11" ht="60" customHeight="1" x14ac:dyDescent="0.25">
      <c r="A234" s="1">
        <f t="shared" si="3"/>
        <v>222</v>
      </c>
      <c r="B234" s="132">
        <f>'Initial Client Information'!B234</f>
        <v>0</v>
      </c>
      <c r="C234" s="133">
        <f>'Initial Client Information'!C234</f>
        <v>0</v>
      </c>
      <c r="D234" s="134">
        <f>'Initial Client Information'!D234</f>
        <v>0</v>
      </c>
      <c r="E234" s="146">
        <f>'Initial Client Information'!E234</f>
        <v>0</v>
      </c>
      <c r="F234" s="156"/>
      <c r="G234" s="152"/>
      <c r="H234" s="152"/>
      <c r="I234" s="158"/>
      <c r="J234" s="174">
        <f>'Discharge Information'!F234</f>
        <v>0</v>
      </c>
      <c r="K234" s="99"/>
    </row>
    <row r="235" spans="1:11" ht="60" customHeight="1" x14ac:dyDescent="0.25">
      <c r="A235" s="1">
        <f t="shared" si="3"/>
        <v>223</v>
      </c>
      <c r="B235" s="132">
        <f>'Initial Client Information'!B235</f>
        <v>0</v>
      </c>
      <c r="C235" s="133">
        <f>'Initial Client Information'!C235</f>
        <v>0</v>
      </c>
      <c r="D235" s="134">
        <f>'Initial Client Information'!D235</f>
        <v>0</v>
      </c>
      <c r="E235" s="146">
        <f>'Initial Client Information'!E235</f>
        <v>0</v>
      </c>
      <c r="F235" s="156"/>
      <c r="G235" s="152"/>
      <c r="H235" s="152"/>
      <c r="I235" s="158"/>
      <c r="J235" s="174">
        <f>'Discharge Information'!F235</f>
        <v>0</v>
      </c>
      <c r="K235" s="99"/>
    </row>
    <row r="236" spans="1:11" ht="60" customHeight="1" x14ac:dyDescent="0.25">
      <c r="A236" s="1">
        <f t="shared" si="3"/>
        <v>224</v>
      </c>
      <c r="B236" s="132">
        <f>'Initial Client Information'!B236</f>
        <v>0</v>
      </c>
      <c r="C236" s="133">
        <f>'Initial Client Information'!C236</f>
        <v>0</v>
      </c>
      <c r="D236" s="134">
        <f>'Initial Client Information'!D236</f>
        <v>0</v>
      </c>
      <c r="E236" s="146">
        <f>'Initial Client Information'!E236</f>
        <v>0</v>
      </c>
      <c r="F236" s="156"/>
      <c r="G236" s="152"/>
      <c r="H236" s="152"/>
      <c r="I236" s="158"/>
      <c r="J236" s="174">
        <f>'Discharge Information'!F236</f>
        <v>0</v>
      </c>
      <c r="K236" s="99"/>
    </row>
    <row r="237" spans="1:11" ht="60" customHeight="1" x14ac:dyDescent="0.25">
      <c r="A237" s="1">
        <f t="shared" si="3"/>
        <v>225</v>
      </c>
      <c r="B237" s="132">
        <f>'Initial Client Information'!B237</f>
        <v>0</v>
      </c>
      <c r="C237" s="133">
        <f>'Initial Client Information'!C237</f>
        <v>0</v>
      </c>
      <c r="D237" s="134">
        <f>'Initial Client Information'!D237</f>
        <v>0</v>
      </c>
      <c r="E237" s="146">
        <f>'Initial Client Information'!E237</f>
        <v>0</v>
      </c>
      <c r="F237" s="156"/>
      <c r="G237" s="152"/>
      <c r="H237" s="152"/>
      <c r="I237" s="158"/>
      <c r="J237" s="174">
        <f>'Discharge Information'!F237</f>
        <v>0</v>
      </c>
      <c r="K237" s="99"/>
    </row>
    <row r="238" spans="1:11" ht="60" customHeight="1" x14ac:dyDescent="0.25">
      <c r="A238" s="1">
        <f t="shared" si="3"/>
        <v>226</v>
      </c>
      <c r="B238" s="132">
        <f>'Initial Client Information'!B238</f>
        <v>0</v>
      </c>
      <c r="C238" s="133">
        <f>'Initial Client Information'!C238</f>
        <v>0</v>
      </c>
      <c r="D238" s="134">
        <f>'Initial Client Information'!D238</f>
        <v>0</v>
      </c>
      <c r="E238" s="146">
        <f>'Initial Client Information'!E238</f>
        <v>0</v>
      </c>
      <c r="F238" s="156"/>
      <c r="G238" s="152"/>
      <c r="H238" s="152"/>
      <c r="I238" s="158"/>
      <c r="J238" s="174">
        <f>'Discharge Information'!F238</f>
        <v>0</v>
      </c>
      <c r="K238" s="99"/>
    </row>
    <row r="239" spans="1:11" ht="60" customHeight="1" x14ac:dyDescent="0.25">
      <c r="A239" s="1">
        <f t="shared" si="3"/>
        <v>227</v>
      </c>
      <c r="B239" s="132">
        <f>'Initial Client Information'!B239</f>
        <v>0</v>
      </c>
      <c r="C239" s="133">
        <f>'Initial Client Information'!C239</f>
        <v>0</v>
      </c>
      <c r="D239" s="134">
        <f>'Initial Client Information'!D239</f>
        <v>0</v>
      </c>
      <c r="E239" s="146">
        <f>'Initial Client Information'!E239</f>
        <v>0</v>
      </c>
      <c r="F239" s="156"/>
      <c r="G239" s="152"/>
      <c r="H239" s="152"/>
      <c r="I239" s="158"/>
      <c r="J239" s="174">
        <f>'Discharge Information'!F239</f>
        <v>0</v>
      </c>
      <c r="K239" s="99"/>
    </row>
    <row r="240" spans="1:11" ht="60" customHeight="1" x14ac:dyDescent="0.25">
      <c r="A240" s="1">
        <f t="shared" si="3"/>
        <v>228</v>
      </c>
      <c r="B240" s="132">
        <f>'Initial Client Information'!B240</f>
        <v>0</v>
      </c>
      <c r="C240" s="133">
        <f>'Initial Client Information'!C240</f>
        <v>0</v>
      </c>
      <c r="D240" s="134">
        <f>'Initial Client Information'!D240</f>
        <v>0</v>
      </c>
      <c r="E240" s="146">
        <f>'Initial Client Information'!E240</f>
        <v>0</v>
      </c>
      <c r="F240" s="156"/>
      <c r="G240" s="152"/>
      <c r="H240" s="152"/>
      <c r="I240" s="158"/>
      <c r="J240" s="174">
        <f>'Discharge Information'!F240</f>
        <v>0</v>
      </c>
      <c r="K240" s="99"/>
    </row>
    <row r="241" spans="1:11" ht="60" customHeight="1" x14ac:dyDescent="0.25">
      <c r="A241" s="1">
        <f t="shared" si="3"/>
        <v>229</v>
      </c>
      <c r="B241" s="132">
        <f>'Initial Client Information'!B241</f>
        <v>0</v>
      </c>
      <c r="C241" s="133">
        <f>'Initial Client Information'!C241</f>
        <v>0</v>
      </c>
      <c r="D241" s="134">
        <f>'Initial Client Information'!D241</f>
        <v>0</v>
      </c>
      <c r="E241" s="146">
        <f>'Initial Client Information'!E241</f>
        <v>0</v>
      </c>
      <c r="F241" s="156"/>
      <c r="G241" s="152"/>
      <c r="H241" s="152"/>
      <c r="I241" s="158"/>
      <c r="J241" s="174">
        <f>'Discharge Information'!F241</f>
        <v>0</v>
      </c>
      <c r="K241" s="99"/>
    </row>
    <row r="242" spans="1:11" ht="60" customHeight="1" x14ac:dyDescent="0.25">
      <c r="A242" s="1">
        <f t="shared" si="3"/>
        <v>230</v>
      </c>
      <c r="B242" s="132">
        <f>'Initial Client Information'!B242</f>
        <v>0</v>
      </c>
      <c r="C242" s="133">
        <f>'Initial Client Information'!C242</f>
        <v>0</v>
      </c>
      <c r="D242" s="134">
        <f>'Initial Client Information'!D242</f>
        <v>0</v>
      </c>
      <c r="E242" s="146">
        <f>'Initial Client Information'!E242</f>
        <v>0</v>
      </c>
      <c r="F242" s="156"/>
      <c r="G242" s="152"/>
      <c r="H242" s="152"/>
      <c r="I242" s="158"/>
      <c r="J242" s="174">
        <f>'Discharge Information'!F242</f>
        <v>0</v>
      </c>
      <c r="K242" s="99"/>
    </row>
    <row r="243" spans="1:11" ht="60" customHeight="1" x14ac:dyDescent="0.25">
      <c r="A243" s="1">
        <f t="shared" si="3"/>
        <v>231</v>
      </c>
      <c r="B243" s="132">
        <f>'Initial Client Information'!B243</f>
        <v>0</v>
      </c>
      <c r="C243" s="133">
        <f>'Initial Client Information'!C243</f>
        <v>0</v>
      </c>
      <c r="D243" s="134">
        <f>'Initial Client Information'!D243</f>
        <v>0</v>
      </c>
      <c r="E243" s="146">
        <f>'Initial Client Information'!E243</f>
        <v>0</v>
      </c>
      <c r="F243" s="156"/>
      <c r="G243" s="152"/>
      <c r="H243" s="152"/>
      <c r="I243" s="158"/>
      <c r="J243" s="174">
        <f>'Discharge Information'!F243</f>
        <v>0</v>
      </c>
      <c r="K243" s="99"/>
    </row>
    <row r="244" spans="1:11" ht="60" customHeight="1" x14ac:dyDescent="0.25">
      <c r="A244" s="1">
        <f t="shared" si="3"/>
        <v>232</v>
      </c>
      <c r="B244" s="132">
        <f>'Initial Client Information'!B244</f>
        <v>0</v>
      </c>
      <c r="C244" s="133">
        <f>'Initial Client Information'!C244</f>
        <v>0</v>
      </c>
      <c r="D244" s="134">
        <f>'Initial Client Information'!D244</f>
        <v>0</v>
      </c>
      <c r="E244" s="146">
        <f>'Initial Client Information'!E244</f>
        <v>0</v>
      </c>
      <c r="F244" s="156"/>
      <c r="G244" s="152"/>
      <c r="H244" s="152"/>
      <c r="I244" s="158"/>
      <c r="J244" s="174">
        <f>'Discharge Information'!F244</f>
        <v>0</v>
      </c>
      <c r="K244" s="99"/>
    </row>
    <row r="245" spans="1:11" ht="60" customHeight="1" x14ac:dyDescent="0.25">
      <c r="A245" s="1">
        <f t="shared" si="3"/>
        <v>233</v>
      </c>
      <c r="B245" s="132">
        <f>'Initial Client Information'!B245</f>
        <v>0</v>
      </c>
      <c r="C245" s="133">
        <f>'Initial Client Information'!C245</f>
        <v>0</v>
      </c>
      <c r="D245" s="134">
        <f>'Initial Client Information'!D245</f>
        <v>0</v>
      </c>
      <c r="E245" s="146">
        <f>'Initial Client Information'!E245</f>
        <v>0</v>
      </c>
      <c r="F245" s="156"/>
      <c r="G245" s="152"/>
      <c r="H245" s="152"/>
      <c r="I245" s="158"/>
      <c r="J245" s="174">
        <f>'Discharge Information'!F245</f>
        <v>0</v>
      </c>
      <c r="K245" s="99"/>
    </row>
    <row r="246" spans="1:11" ht="60" customHeight="1" x14ac:dyDescent="0.25">
      <c r="A246" s="1">
        <f t="shared" si="3"/>
        <v>234</v>
      </c>
      <c r="B246" s="132">
        <f>'Initial Client Information'!B246</f>
        <v>0</v>
      </c>
      <c r="C246" s="133">
        <f>'Initial Client Information'!C246</f>
        <v>0</v>
      </c>
      <c r="D246" s="134">
        <f>'Initial Client Information'!D246</f>
        <v>0</v>
      </c>
      <c r="E246" s="146">
        <f>'Initial Client Information'!E246</f>
        <v>0</v>
      </c>
      <c r="F246" s="156"/>
      <c r="G246" s="152"/>
      <c r="H246" s="152"/>
      <c r="I246" s="158"/>
      <c r="J246" s="174">
        <f>'Discharge Information'!F246</f>
        <v>0</v>
      </c>
      <c r="K246" s="99"/>
    </row>
    <row r="247" spans="1:11" ht="60" customHeight="1" x14ac:dyDescent="0.25">
      <c r="A247" s="1">
        <f t="shared" si="3"/>
        <v>235</v>
      </c>
      <c r="B247" s="132">
        <f>'Initial Client Information'!B247</f>
        <v>0</v>
      </c>
      <c r="C247" s="133">
        <f>'Initial Client Information'!C247</f>
        <v>0</v>
      </c>
      <c r="D247" s="134">
        <f>'Initial Client Information'!D247</f>
        <v>0</v>
      </c>
      <c r="E247" s="146">
        <f>'Initial Client Information'!E247</f>
        <v>0</v>
      </c>
      <c r="F247" s="156"/>
      <c r="G247" s="152"/>
      <c r="H247" s="152"/>
      <c r="I247" s="158"/>
      <c r="J247" s="174">
        <f>'Discharge Information'!F247</f>
        <v>0</v>
      </c>
      <c r="K247" s="99"/>
    </row>
    <row r="248" spans="1:11" ht="60" customHeight="1" x14ac:dyDescent="0.25">
      <c r="A248" s="1">
        <f t="shared" si="3"/>
        <v>236</v>
      </c>
      <c r="B248" s="132">
        <f>'Initial Client Information'!B248</f>
        <v>0</v>
      </c>
      <c r="C248" s="133">
        <f>'Initial Client Information'!C248</f>
        <v>0</v>
      </c>
      <c r="D248" s="134">
        <f>'Initial Client Information'!D248</f>
        <v>0</v>
      </c>
      <c r="E248" s="146">
        <f>'Initial Client Information'!E248</f>
        <v>0</v>
      </c>
      <c r="F248" s="156"/>
      <c r="G248" s="152"/>
      <c r="H248" s="152"/>
      <c r="I248" s="158"/>
      <c r="J248" s="174">
        <f>'Discharge Information'!F248</f>
        <v>0</v>
      </c>
      <c r="K248" s="99"/>
    </row>
    <row r="249" spans="1:11" ht="60" customHeight="1" x14ac:dyDescent="0.25">
      <c r="A249" s="1">
        <f t="shared" si="3"/>
        <v>237</v>
      </c>
      <c r="B249" s="132">
        <f>'Initial Client Information'!B249</f>
        <v>0</v>
      </c>
      <c r="C249" s="133">
        <f>'Initial Client Information'!C249</f>
        <v>0</v>
      </c>
      <c r="D249" s="134">
        <f>'Initial Client Information'!D249</f>
        <v>0</v>
      </c>
      <c r="E249" s="146">
        <f>'Initial Client Information'!E249</f>
        <v>0</v>
      </c>
      <c r="F249" s="156"/>
      <c r="G249" s="152"/>
      <c r="H249" s="152"/>
      <c r="I249" s="158"/>
      <c r="J249" s="174">
        <f>'Discharge Information'!F249</f>
        <v>0</v>
      </c>
      <c r="K249" s="99"/>
    </row>
    <row r="250" spans="1:11" ht="60" customHeight="1" x14ac:dyDescent="0.25">
      <c r="A250" s="1">
        <f t="shared" si="3"/>
        <v>238</v>
      </c>
      <c r="B250" s="132">
        <f>'Initial Client Information'!B250</f>
        <v>0</v>
      </c>
      <c r="C250" s="133">
        <f>'Initial Client Information'!C250</f>
        <v>0</v>
      </c>
      <c r="D250" s="134">
        <f>'Initial Client Information'!D250</f>
        <v>0</v>
      </c>
      <c r="E250" s="146">
        <f>'Initial Client Information'!E250</f>
        <v>0</v>
      </c>
      <c r="F250" s="156"/>
      <c r="G250" s="152"/>
      <c r="H250" s="152"/>
      <c r="I250" s="158"/>
      <c r="J250" s="174">
        <f>'Discharge Information'!F250</f>
        <v>0</v>
      </c>
      <c r="K250" s="99"/>
    </row>
    <row r="251" spans="1:11" ht="60" customHeight="1" x14ac:dyDescent="0.25">
      <c r="A251" s="1">
        <f t="shared" si="3"/>
        <v>239</v>
      </c>
      <c r="B251" s="132">
        <f>'Initial Client Information'!B251</f>
        <v>0</v>
      </c>
      <c r="C251" s="133">
        <f>'Initial Client Information'!C251</f>
        <v>0</v>
      </c>
      <c r="D251" s="134">
        <f>'Initial Client Information'!D251</f>
        <v>0</v>
      </c>
      <c r="E251" s="146">
        <f>'Initial Client Information'!E251</f>
        <v>0</v>
      </c>
      <c r="F251" s="156"/>
      <c r="G251" s="152"/>
      <c r="H251" s="152"/>
      <c r="I251" s="158"/>
      <c r="J251" s="174">
        <f>'Discharge Information'!F251</f>
        <v>0</v>
      </c>
      <c r="K251" s="99"/>
    </row>
    <row r="252" spans="1:11" ht="60" customHeight="1" x14ac:dyDescent="0.25">
      <c r="A252" s="1">
        <f t="shared" si="3"/>
        <v>240</v>
      </c>
      <c r="B252" s="132">
        <f>'Initial Client Information'!B252</f>
        <v>0</v>
      </c>
      <c r="C252" s="133">
        <f>'Initial Client Information'!C252</f>
        <v>0</v>
      </c>
      <c r="D252" s="134">
        <f>'Initial Client Information'!D252</f>
        <v>0</v>
      </c>
      <c r="E252" s="146">
        <f>'Initial Client Information'!E252</f>
        <v>0</v>
      </c>
      <c r="F252" s="156"/>
      <c r="G252" s="152"/>
      <c r="H252" s="152"/>
      <c r="I252" s="158"/>
      <c r="J252" s="174">
        <f>'Discharge Information'!F252</f>
        <v>0</v>
      </c>
      <c r="K252" s="99"/>
    </row>
    <row r="253" spans="1:11" ht="60" customHeight="1" x14ac:dyDescent="0.25">
      <c r="A253" s="1">
        <f t="shared" si="3"/>
        <v>241</v>
      </c>
      <c r="B253" s="132">
        <f>'Initial Client Information'!B253</f>
        <v>0</v>
      </c>
      <c r="C253" s="133">
        <f>'Initial Client Information'!C253</f>
        <v>0</v>
      </c>
      <c r="D253" s="134">
        <f>'Initial Client Information'!D253</f>
        <v>0</v>
      </c>
      <c r="E253" s="146">
        <f>'Initial Client Information'!E253</f>
        <v>0</v>
      </c>
      <c r="F253" s="156"/>
      <c r="G253" s="152"/>
      <c r="H253" s="152"/>
      <c r="I253" s="158"/>
      <c r="J253" s="174">
        <f>'Discharge Information'!F253</f>
        <v>0</v>
      </c>
      <c r="K253" s="99"/>
    </row>
    <row r="254" spans="1:11" ht="60" customHeight="1" x14ac:dyDescent="0.25">
      <c r="A254" s="1">
        <f t="shared" si="3"/>
        <v>242</v>
      </c>
      <c r="B254" s="132">
        <f>'Initial Client Information'!B254</f>
        <v>0</v>
      </c>
      <c r="C254" s="133">
        <f>'Initial Client Information'!C254</f>
        <v>0</v>
      </c>
      <c r="D254" s="134">
        <f>'Initial Client Information'!D254</f>
        <v>0</v>
      </c>
      <c r="E254" s="146">
        <f>'Initial Client Information'!E254</f>
        <v>0</v>
      </c>
      <c r="F254" s="156"/>
      <c r="G254" s="152"/>
      <c r="H254" s="152"/>
      <c r="I254" s="158"/>
      <c r="J254" s="174">
        <f>'Discharge Information'!F254</f>
        <v>0</v>
      </c>
      <c r="K254" s="99"/>
    </row>
    <row r="255" spans="1:11" ht="60" customHeight="1" x14ac:dyDescent="0.25">
      <c r="A255" s="1">
        <f t="shared" si="3"/>
        <v>243</v>
      </c>
      <c r="B255" s="132">
        <f>'Initial Client Information'!B255</f>
        <v>0</v>
      </c>
      <c r="C255" s="133">
        <f>'Initial Client Information'!C255</f>
        <v>0</v>
      </c>
      <c r="D255" s="134">
        <f>'Initial Client Information'!D255</f>
        <v>0</v>
      </c>
      <c r="E255" s="146">
        <f>'Initial Client Information'!E255</f>
        <v>0</v>
      </c>
      <c r="F255" s="156"/>
      <c r="G255" s="152"/>
      <c r="H255" s="152"/>
      <c r="I255" s="158"/>
      <c r="J255" s="174">
        <f>'Discharge Information'!F255</f>
        <v>0</v>
      </c>
      <c r="K255" s="99"/>
    </row>
    <row r="256" spans="1:11" ht="60" customHeight="1" x14ac:dyDescent="0.25">
      <c r="A256" s="1">
        <f t="shared" si="3"/>
        <v>244</v>
      </c>
      <c r="B256" s="132">
        <f>'Initial Client Information'!B256</f>
        <v>0</v>
      </c>
      <c r="C256" s="133">
        <f>'Initial Client Information'!C256</f>
        <v>0</v>
      </c>
      <c r="D256" s="134">
        <f>'Initial Client Information'!D256</f>
        <v>0</v>
      </c>
      <c r="E256" s="146">
        <f>'Initial Client Information'!E256</f>
        <v>0</v>
      </c>
      <c r="F256" s="156"/>
      <c r="G256" s="152"/>
      <c r="H256" s="152"/>
      <c r="I256" s="158"/>
      <c r="J256" s="174">
        <f>'Discharge Information'!F256</f>
        <v>0</v>
      </c>
      <c r="K256" s="99"/>
    </row>
    <row r="257" spans="1:11" ht="60" customHeight="1" x14ac:dyDescent="0.25">
      <c r="A257" s="1">
        <f t="shared" si="3"/>
        <v>245</v>
      </c>
      <c r="B257" s="132">
        <f>'Initial Client Information'!B257</f>
        <v>0</v>
      </c>
      <c r="C257" s="133">
        <f>'Initial Client Information'!C257</f>
        <v>0</v>
      </c>
      <c r="D257" s="134">
        <f>'Initial Client Information'!D257</f>
        <v>0</v>
      </c>
      <c r="E257" s="146">
        <f>'Initial Client Information'!E257</f>
        <v>0</v>
      </c>
      <c r="F257" s="156"/>
      <c r="G257" s="152"/>
      <c r="H257" s="152"/>
      <c r="I257" s="158"/>
      <c r="J257" s="174">
        <f>'Discharge Information'!F257</f>
        <v>0</v>
      </c>
      <c r="K257" s="99"/>
    </row>
    <row r="258" spans="1:11" ht="60" customHeight="1" x14ac:dyDescent="0.25">
      <c r="A258" s="1">
        <f t="shared" si="3"/>
        <v>246</v>
      </c>
      <c r="B258" s="132">
        <f>'Initial Client Information'!B258</f>
        <v>0</v>
      </c>
      <c r="C258" s="133">
        <f>'Initial Client Information'!C258</f>
        <v>0</v>
      </c>
      <c r="D258" s="134">
        <f>'Initial Client Information'!D258</f>
        <v>0</v>
      </c>
      <c r="E258" s="146">
        <f>'Initial Client Information'!E258</f>
        <v>0</v>
      </c>
      <c r="F258" s="156"/>
      <c r="G258" s="152"/>
      <c r="H258" s="152"/>
      <c r="I258" s="158"/>
      <c r="J258" s="174">
        <f>'Discharge Information'!F258</f>
        <v>0</v>
      </c>
      <c r="K258" s="99"/>
    </row>
    <row r="259" spans="1:11" ht="60" customHeight="1" x14ac:dyDescent="0.25">
      <c r="A259" s="1">
        <f t="shared" si="3"/>
        <v>247</v>
      </c>
      <c r="B259" s="132">
        <f>'Initial Client Information'!B259</f>
        <v>0</v>
      </c>
      <c r="C259" s="133">
        <f>'Initial Client Information'!C259</f>
        <v>0</v>
      </c>
      <c r="D259" s="134">
        <f>'Initial Client Information'!D259</f>
        <v>0</v>
      </c>
      <c r="E259" s="146">
        <f>'Initial Client Information'!E259</f>
        <v>0</v>
      </c>
      <c r="F259" s="156"/>
      <c r="G259" s="152"/>
      <c r="H259" s="152"/>
      <c r="I259" s="158"/>
      <c r="J259" s="174">
        <f>'Discharge Information'!F259</f>
        <v>0</v>
      </c>
      <c r="K259" s="99"/>
    </row>
    <row r="260" spans="1:11" ht="60" customHeight="1" x14ac:dyDescent="0.25">
      <c r="A260" s="1">
        <f t="shared" si="3"/>
        <v>248</v>
      </c>
      <c r="B260" s="132">
        <f>'Initial Client Information'!B260</f>
        <v>0</v>
      </c>
      <c r="C260" s="133">
        <f>'Initial Client Information'!C260</f>
        <v>0</v>
      </c>
      <c r="D260" s="134">
        <f>'Initial Client Information'!D260</f>
        <v>0</v>
      </c>
      <c r="E260" s="146">
        <f>'Initial Client Information'!E260</f>
        <v>0</v>
      </c>
      <c r="F260" s="156"/>
      <c r="G260" s="152"/>
      <c r="H260" s="152"/>
      <c r="I260" s="158"/>
      <c r="J260" s="174">
        <f>'Discharge Information'!F260</f>
        <v>0</v>
      </c>
      <c r="K260" s="99"/>
    </row>
    <row r="261" spans="1:11" ht="60" customHeight="1" x14ac:dyDescent="0.25">
      <c r="A261" s="1">
        <f t="shared" si="3"/>
        <v>249</v>
      </c>
      <c r="B261" s="132">
        <f>'Initial Client Information'!B261</f>
        <v>0</v>
      </c>
      <c r="C261" s="133">
        <f>'Initial Client Information'!C261</f>
        <v>0</v>
      </c>
      <c r="D261" s="134">
        <f>'Initial Client Information'!D261</f>
        <v>0</v>
      </c>
      <c r="E261" s="146">
        <f>'Initial Client Information'!E261</f>
        <v>0</v>
      </c>
      <c r="F261" s="156"/>
      <c r="G261" s="152"/>
      <c r="H261" s="152"/>
      <c r="I261" s="158"/>
      <c r="J261" s="174">
        <f>'Discharge Information'!F261</f>
        <v>0</v>
      </c>
      <c r="K261" s="99"/>
    </row>
    <row r="262" spans="1:11" ht="60" customHeight="1" x14ac:dyDescent="0.25">
      <c r="A262" s="1">
        <f t="shared" si="3"/>
        <v>250</v>
      </c>
      <c r="B262" s="132">
        <f>'Initial Client Information'!B262</f>
        <v>0</v>
      </c>
      <c r="C262" s="133">
        <f>'Initial Client Information'!C262</f>
        <v>0</v>
      </c>
      <c r="D262" s="134">
        <f>'Initial Client Information'!D262</f>
        <v>0</v>
      </c>
      <c r="E262" s="146">
        <f>'Initial Client Information'!E262</f>
        <v>0</v>
      </c>
      <c r="F262" s="156"/>
      <c r="G262" s="152"/>
      <c r="H262" s="152"/>
      <c r="I262" s="158"/>
      <c r="J262" s="174">
        <f>'Discharge Information'!F262</f>
        <v>0</v>
      </c>
      <c r="K262" s="99"/>
    </row>
    <row r="263" spans="1:11" ht="60" customHeight="1" x14ac:dyDescent="0.25">
      <c r="A263" s="1">
        <f t="shared" si="3"/>
        <v>251</v>
      </c>
      <c r="B263" s="132">
        <f>'Initial Client Information'!B263</f>
        <v>0</v>
      </c>
      <c r="C263" s="133">
        <f>'Initial Client Information'!C263</f>
        <v>0</v>
      </c>
      <c r="D263" s="134">
        <f>'Initial Client Information'!D263</f>
        <v>0</v>
      </c>
      <c r="E263" s="146">
        <f>'Initial Client Information'!E263</f>
        <v>0</v>
      </c>
      <c r="F263" s="156"/>
      <c r="G263" s="152"/>
      <c r="H263" s="152"/>
      <c r="I263" s="158"/>
      <c r="J263" s="174">
        <f>'Discharge Information'!F263</f>
        <v>0</v>
      </c>
      <c r="K263" s="99"/>
    </row>
    <row r="264" spans="1:11" ht="60" customHeight="1" x14ac:dyDescent="0.25">
      <c r="A264" s="1">
        <f t="shared" si="3"/>
        <v>252</v>
      </c>
      <c r="B264" s="132">
        <f>'Initial Client Information'!B264</f>
        <v>0</v>
      </c>
      <c r="C264" s="133">
        <f>'Initial Client Information'!C264</f>
        <v>0</v>
      </c>
      <c r="D264" s="134">
        <f>'Initial Client Information'!D264</f>
        <v>0</v>
      </c>
      <c r="E264" s="146">
        <f>'Initial Client Information'!E264</f>
        <v>0</v>
      </c>
      <c r="F264" s="156"/>
      <c r="G264" s="152"/>
      <c r="H264" s="152"/>
      <c r="I264" s="158"/>
      <c r="J264" s="174">
        <f>'Discharge Information'!F264</f>
        <v>0</v>
      </c>
      <c r="K264" s="99"/>
    </row>
    <row r="265" spans="1:11" ht="60" customHeight="1" x14ac:dyDescent="0.25">
      <c r="A265" s="1">
        <f t="shared" si="3"/>
        <v>253</v>
      </c>
      <c r="B265" s="132">
        <f>'Initial Client Information'!B265</f>
        <v>0</v>
      </c>
      <c r="C265" s="133">
        <f>'Initial Client Information'!C265</f>
        <v>0</v>
      </c>
      <c r="D265" s="134">
        <f>'Initial Client Information'!D265</f>
        <v>0</v>
      </c>
      <c r="E265" s="146">
        <f>'Initial Client Information'!E265</f>
        <v>0</v>
      </c>
      <c r="F265" s="156"/>
      <c r="G265" s="152"/>
      <c r="H265" s="152"/>
      <c r="I265" s="158"/>
      <c r="J265" s="174">
        <f>'Discharge Information'!F265</f>
        <v>0</v>
      </c>
      <c r="K265" s="99"/>
    </row>
    <row r="266" spans="1:11" ht="60" customHeight="1" x14ac:dyDescent="0.25">
      <c r="A266" s="1">
        <f t="shared" si="3"/>
        <v>254</v>
      </c>
      <c r="B266" s="132">
        <f>'Initial Client Information'!B266</f>
        <v>0</v>
      </c>
      <c r="C266" s="133">
        <f>'Initial Client Information'!C266</f>
        <v>0</v>
      </c>
      <c r="D266" s="134">
        <f>'Initial Client Information'!D266</f>
        <v>0</v>
      </c>
      <c r="E266" s="146">
        <f>'Initial Client Information'!E266</f>
        <v>0</v>
      </c>
      <c r="F266" s="156"/>
      <c r="G266" s="152"/>
      <c r="H266" s="152"/>
      <c r="I266" s="158"/>
      <c r="J266" s="174">
        <f>'Discharge Information'!F266</f>
        <v>0</v>
      </c>
      <c r="K266" s="99"/>
    </row>
    <row r="267" spans="1:11" ht="60" customHeight="1" x14ac:dyDescent="0.25">
      <c r="A267" s="1">
        <f t="shared" si="3"/>
        <v>255</v>
      </c>
      <c r="B267" s="132">
        <f>'Initial Client Information'!B267</f>
        <v>0</v>
      </c>
      <c r="C267" s="133">
        <f>'Initial Client Information'!C267</f>
        <v>0</v>
      </c>
      <c r="D267" s="134">
        <f>'Initial Client Information'!D267</f>
        <v>0</v>
      </c>
      <c r="E267" s="146">
        <f>'Initial Client Information'!E267</f>
        <v>0</v>
      </c>
      <c r="F267" s="156"/>
      <c r="G267" s="152"/>
      <c r="H267" s="152"/>
      <c r="I267" s="158"/>
      <c r="J267" s="174">
        <f>'Discharge Information'!F267</f>
        <v>0</v>
      </c>
      <c r="K267" s="99"/>
    </row>
    <row r="268" spans="1:11" ht="60" customHeight="1" x14ac:dyDescent="0.25">
      <c r="A268" s="1">
        <f t="shared" si="3"/>
        <v>256</v>
      </c>
      <c r="B268" s="132">
        <f>'Initial Client Information'!B268</f>
        <v>0</v>
      </c>
      <c r="C268" s="133">
        <f>'Initial Client Information'!C268</f>
        <v>0</v>
      </c>
      <c r="D268" s="134">
        <f>'Initial Client Information'!D268</f>
        <v>0</v>
      </c>
      <c r="E268" s="146">
        <f>'Initial Client Information'!E268</f>
        <v>0</v>
      </c>
      <c r="F268" s="156"/>
      <c r="G268" s="152"/>
      <c r="H268" s="152"/>
      <c r="I268" s="158"/>
      <c r="J268" s="174">
        <f>'Discharge Information'!F268</f>
        <v>0</v>
      </c>
      <c r="K268" s="99"/>
    </row>
    <row r="269" spans="1:11" ht="60" customHeight="1" x14ac:dyDescent="0.25">
      <c r="A269" s="1">
        <f t="shared" si="3"/>
        <v>257</v>
      </c>
      <c r="B269" s="132">
        <f>'Initial Client Information'!B269</f>
        <v>0</v>
      </c>
      <c r="C269" s="133">
        <f>'Initial Client Information'!C269</f>
        <v>0</v>
      </c>
      <c r="D269" s="134">
        <f>'Initial Client Information'!D269</f>
        <v>0</v>
      </c>
      <c r="E269" s="146">
        <f>'Initial Client Information'!E269</f>
        <v>0</v>
      </c>
      <c r="F269" s="156"/>
      <c r="G269" s="152"/>
      <c r="H269" s="152"/>
      <c r="I269" s="158"/>
      <c r="J269" s="174">
        <f>'Discharge Information'!F269</f>
        <v>0</v>
      </c>
      <c r="K269" s="99"/>
    </row>
    <row r="270" spans="1:11" ht="60" customHeight="1" x14ac:dyDescent="0.25">
      <c r="A270" s="1">
        <f t="shared" ref="A270:A333" si="4">ROW(A258)</f>
        <v>258</v>
      </c>
      <c r="B270" s="132">
        <f>'Initial Client Information'!B270</f>
        <v>0</v>
      </c>
      <c r="C270" s="133">
        <f>'Initial Client Information'!C270</f>
        <v>0</v>
      </c>
      <c r="D270" s="134">
        <f>'Initial Client Information'!D270</f>
        <v>0</v>
      </c>
      <c r="E270" s="146">
        <f>'Initial Client Information'!E270</f>
        <v>0</v>
      </c>
      <c r="F270" s="156"/>
      <c r="G270" s="152"/>
      <c r="H270" s="152"/>
      <c r="I270" s="158"/>
      <c r="J270" s="174">
        <f>'Discharge Information'!F270</f>
        <v>0</v>
      </c>
      <c r="K270" s="99"/>
    </row>
    <row r="271" spans="1:11" ht="60" customHeight="1" x14ac:dyDescent="0.25">
      <c r="A271" s="1">
        <f t="shared" si="4"/>
        <v>259</v>
      </c>
      <c r="B271" s="132">
        <f>'Initial Client Information'!B271</f>
        <v>0</v>
      </c>
      <c r="C271" s="133">
        <f>'Initial Client Information'!C271</f>
        <v>0</v>
      </c>
      <c r="D271" s="134">
        <f>'Initial Client Information'!D271</f>
        <v>0</v>
      </c>
      <c r="E271" s="146">
        <f>'Initial Client Information'!E271</f>
        <v>0</v>
      </c>
      <c r="F271" s="156"/>
      <c r="G271" s="152"/>
      <c r="H271" s="152"/>
      <c r="I271" s="158"/>
      <c r="J271" s="174">
        <f>'Discharge Information'!F271</f>
        <v>0</v>
      </c>
      <c r="K271" s="99"/>
    </row>
    <row r="272" spans="1:11" ht="60" customHeight="1" x14ac:dyDescent="0.25">
      <c r="A272" s="1">
        <f t="shared" si="4"/>
        <v>260</v>
      </c>
      <c r="B272" s="132">
        <f>'Initial Client Information'!B272</f>
        <v>0</v>
      </c>
      <c r="C272" s="133">
        <f>'Initial Client Information'!C272</f>
        <v>0</v>
      </c>
      <c r="D272" s="134">
        <f>'Initial Client Information'!D272</f>
        <v>0</v>
      </c>
      <c r="E272" s="146">
        <f>'Initial Client Information'!E272</f>
        <v>0</v>
      </c>
      <c r="F272" s="156"/>
      <c r="G272" s="152"/>
      <c r="H272" s="152"/>
      <c r="I272" s="158"/>
      <c r="J272" s="174">
        <f>'Discharge Information'!F272</f>
        <v>0</v>
      </c>
      <c r="K272" s="99"/>
    </row>
    <row r="273" spans="1:11" ht="60" customHeight="1" x14ac:dyDescent="0.25">
      <c r="A273" s="1">
        <f t="shared" si="4"/>
        <v>261</v>
      </c>
      <c r="B273" s="132">
        <f>'Initial Client Information'!B273</f>
        <v>0</v>
      </c>
      <c r="C273" s="133">
        <f>'Initial Client Information'!C273</f>
        <v>0</v>
      </c>
      <c r="D273" s="134">
        <f>'Initial Client Information'!D273</f>
        <v>0</v>
      </c>
      <c r="E273" s="146">
        <f>'Initial Client Information'!E273</f>
        <v>0</v>
      </c>
      <c r="F273" s="156"/>
      <c r="G273" s="152"/>
      <c r="H273" s="152"/>
      <c r="I273" s="158"/>
      <c r="J273" s="174">
        <f>'Discharge Information'!F273</f>
        <v>0</v>
      </c>
      <c r="K273" s="99"/>
    </row>
    <row r="274" spans="1:11" ht="60" customHeight="1" x14ac:dyDescent="0.25">
      <c r="A274" s="1">
        <f t="shared" si="4"/>
        <v>262</v>
      </c>
      <c r="B274" s="132">
        <f>'Initial Client Information'!B274</f>
        <v>0</v>
      </c>
      <c r="C274" s="133">
        <f>'Initial Client Information'!C274</f>
        <v>0</v>
      </c>
      <c r="D274" s="134">
        <f>'Initial Client Information'!D274</f>
        <v>0</v>
      </c>
      <c r="E274" s="146">
        <f>'Initial Client Information'!E274</f>
        <v>0</v>
      </c>
      <c r="F274" s="156"/>
      <c r="G274" s="152"/>
      <c r="H274" s="152"/>
      <c r="I274" s="158"/>
      <c r="J274" s="174">
        <f>'Discharge Information'!F274</f>
        <v>0</v>
      </c>
      <c r="K274" s="99"/>
    </row>
    <row r="275" spans="1:11" ht="60" customHeight="1" x14ac:dyDescent="0.25">
      <c r="A275" s="1">
        <f t="shared" si="4"/>
        <v>263</v>
      </c>
      <c r="B275" s="132">
        <f>'Initial Client Information'!B275</f>
        <v>0</v>
      </c>
      <c r="C275" s="133">
        <f>'Initial Client Information'!C275</f>
        <v>0</v>
      </c>
      <c r="D275" s="134">
        <f>'Initial Client Information'!D275</f>
        <v>0</v>
      </c>
      <c r="E275" s="146">
        <f>'Initial Client Information'!E275</f>
        <v>0</v>
      </c>
      <c r="F275" s="156"/>
      <c r="G275" s="152"/>
      <c r="H275" s="152"/>
      <c r="I275" s="158"/>
      <c r="J275" s="174">
        <f>'Discharge Information'!F275</f>
        <v>0</v>
      </c>
      <c r="K275" s="99"/>
    </row>
    <row r="276" spans="1:11" ht="60" customHeight="1" x14ac:dyDescent="0.25">
      <c r="A276" s="1">
        <f t="shared" si="4"/>
        <v>264</v>
      </c>
      <c r="B276" s="132">
        <f>'Initial Client Information'!B276</f>
        <v>0</v>
      </c>
      <c r="C276" s="133">
        <f>'Initial Client Information'!C276</f>
        <v>0</v>
      </c>
      <c r="D276" s="134">
        <f>'Initial Client Information'!D276</f>
        <v>0</v>
      </c>
      <c r="E276" s="146">
        <f>'Initial Client Information'!E276</f>
        <v>0</v>
      </c>
      <c r="F276" s="156"/>
      <c r="G276" s="152"/>
      <c r="H276" s="152"/>
      <c r="I276" s="158"/>
      <c r="J276" s="174">
        <f>'Discharge Information'!F276</f>
        <v>0</v>
      </c>
      <c r="K276" s="99"/>
    </row>
    <row r="277" spans="1:11" ht="60" customHeight="1" x14ac:dyDescent="0.25">
      <c r="A277" s="1">
        <f t="shared" si="4"/>
        <v>265</v>
      </c>
      <c r="B277" s="132">
        <f>'Initial Client Information'!B277</f>
        <v>0</v>
      </c>
      <c r="C277" s="133">
        <f>'Initial Client Information'!C277</f>
        <v>0</v>
      </c>
      <c r="D277" s="134">
        <f>'Initial Client Information'!D277</f>
        <v>0</v>
      </c>
      <c r="E277" s="146">
        <f>'Initial Client Information'!E277</f>
        <v>0</v>
      </c>
      <c r="F277" s="156"/>
      <c r="G277" s="152"/>
      <c r="H277" s="152"/>
      <c r="I277" s="158"/>
      <c r="J277" s="174">
        <f>'Discharge Information'!F277</f>
        <v>0</v>
      </c>
      <c r="K277" s="99"/>
    </row>
    <row r="278" spans="1:11" ht="60" customHeight="1" x14ac:dyDescent="0.25">
      <c r="A278" s="1">
        <f t="shared" si="4"/>
        <v>266</v>
      </c>
      <c r="B278" s="132">
        <f>'Initial Client Information'!B278</f>
        <v>0</v>
      </c>
      <c r="C278" s="133">
        <f>'Initial Client Information'!C278</f>
        <v>0</v>
      </c>
      <c r="D278" s="134">
        <f>'Initial Client Information'!D278</f>
        <v>0</v>
      </c>
      <c r="E278" s="146">
        <f>'Initial Client Information'!E278</f>
        <v>0</v>
      </c>
      <c r="F278" s="156"/>
      <c r="G278" s="152"/>
      <c r="H278" s="152"/>
      <c r="I278" s="158"/>
      <c r="J278" s="174">
        <f>'Discharge Information'!F278</f>
        <v>0</v>
      </c>
      <c r="K278" s="99"/>
    </row>
    <row r="279" spans="1:11" ht="60" customHeight="1" x14ac:dyDescent="0.25">
      <c r="A279" s="1">
        <f t="shared" si="4"/>
        <v>267</v>
      </c>
      <c r="B279" s="132">
        <f>'Initial Client Information'!B279</f>
        <v>0</v>
      </c>
      <c r="C279" s="133">
        <f>'Initial Client Information'!C279</f>
        <v>0</v>
      </c>
      <c r="D279" s="134">
        <f>'Initial Client Information'!D279</f>
        <v>0</v>
      </c>
      <c r="E279" s="146">
        <f>'Initial Client Information'!E279</f>
        <v>0</v>
      </c>
      <c r="F279" s="156"/>
      <c r="G279" s="152"/>
      <c r="H279" s="152"/>
      <c r="I279" s="158"/>
      <c r="J279" s="174">
        <f>'Discharge Information'!F279</f>
        <v>0</v>
      </c>
      <c r="K279" s="99"/>
    </row>
    <row r="280" spans="1:11" ht="60" customHeight="1" x14ac:dyDescent="0.25">
      <c r="A280" s="1">
        <f t="shared" si="4"/>
        <v>268</v>
      </c>
      <c r="B280" s="132">
        <f>'Initial Client Information'!B280</f>
        <v>0</v>
      </c>
      <c r="C280" s="133">
        <f>'Initial Client Information'!C280</f>
        <v>0</v>
      </c>
      <c r="D280" s="134">
        <f>'Initial Client Information'!D280</f>
        <v>0</v>
      </c>
      <c r="E280" s="146">
        <f>'Initial Client Information'!E280</f>
        <v>0</v>
      </c>
      <c r="F280" s="156"/>
      <c r="G280" s="152"/>
      <c r="H280" s="152"/>
      <c r="I280" s="158"/>
      <c r="J280" s="174">
        <f>'Discharge Information'!F280</f>
        <v>0</v>
      </c>
      <c r="K280" s="99"/>
    </row>
    <row r="281" spans="1:11" ht="60" customHeight="1" x14ac:dyDescent="0.25">
      <c r="A281" s="1">
        <f t="shared" si="4"/>
        <v>269</v>
      </c>
      <c r="B281" s="132">
        <f>'Initial Client Information'!B281</f>
        <v>0</v>
      </c>
      <c r="C281" s="133">
        <f>'Initial Client Information'!C281</f>
        <v>0</v>
      </c>
      <c r="D281" s="134">
        <f>'Initial Client Information'!D281</f>
        <v>0</v>
      </c>
      <c r="E281" s="146">
        <f>'Initial Client Information'!E281</f>
        <v>0</v>
      </c>
      <c r="F281" s="156"/>
      <c r="G281" s="152"/>
      <c r="H281" s="152"/>
      <c r="I281" s="158"/>
      <c r="J281" s="174">
        <f>'Discharge Information'!F281</f>
        <v>0</v>
      </c>
      <c r="K281" s="99"/>
    </row>
    <row r="282" spans="1:11" ht="60" customHeight="1" x14ac:dyDescent="0.25">
      <c r="A282" s="1">
        <f t="shared" si="4"/>
        <v>270</v>
      </c>
      <c r="B282" s="132">
        <f>'Initial Client Information'!B282</f>
        <v>0</v>
      </c>
      <c r="C282" s="133">
        <f>'Initial Client Information'!C282</f>
        <v>0</v>
      </c>
      <c r="D282" s="134">
        <f>'Initial Client Information'!D282</f>
        <v>0</v>
      </c>
      <c r="E282" s="146">
        <f>'Initial Client Information'!E282</f>
        <v>0</v>
      </c>
      <c r="F282" s="156"/>
      <c r="G282" s="152"/>
      <c r="H282" s="152"/>
      <c r="I282" s="158"/>
      <c r="J282" s="174">
        <f>'Discharge Information'!F282</f>
        <v>0</v>
      </c>
      <c r="K282" s="99"/>
    </row>
    <row r="283" spans="1:11" ht="60" customHeight="1" x14ac:dyDescent="0.25">
      <c r="A283" s="1">
        <f t="shared" si="4"/>
        <v>271</v>
      </c>
      <c r="B283" s="132">
        <f>'Initial Client Information'!B283</f>
        <v>0</v>
      </c>
      <c r="C283" s="133">
        <f>'Initial Client Information'!C283</f>
        <v>0</v>
      </c>
      <c r="D283" s="134">
        <f>'Initial Client Information'!D283</f>
        <v>0</v>
      </c>
      <c r="E283" s="146">
        <f>'Initial Client Information'!E283</f>
        <v>0</v>
      </c>
      <c r="F283" s="156"/>
      <c r="G283" s="152"/>
      <c r="H283" s="152"/>
      <c r="I283" s="158"/>
      <c r="J283" s="174">
        <f>'Discharge Information'!F283</f>
        <v>0</v>
      </c>
      <c r="K283" s="99"/>
    </row>
    <row r="284" spans="1:11" ht="60" customHeight="1" x14ac:dyDescent="0.25">
      <c r="A284" s="1">
        <f t="shared" si="4"/>
        <v>272</v>
      </c>
      <c r="B284" s="132">
        <f>'Initial Client Information'!B284</f>
        <v>0</v>
      </c>
      <c r="C284" s="133">
        <f>'Initial Client Information'!C284</f>
        <v>0</v>
      </c>
      <c r="D284" s="134">
        <f>'Initial Client Information'!D284</f>
        <v>0</v>
      </c>
      <c r="E284" s="146">
        <f>'Initial Client Information'!E284</f>
        <v>0</v>
      </c>
      <c r="F284" s="156"/>
      <c r="G284" s="152"/>
      <c r="H284" s="152"/>
      <c r="I284" s="158"/>
      <c r="J284" s="174">
        <f>'Discharge Information'!F284</f>
        <v>0</v>
      </c>
      <c r="K284" s="99"/>
    </row>
    <row r="285" spans="1:11" ht="60" customHeight="1" x14ac:dyDescent="0.25">
      <c r="A285" s="1">
        <f t="shared" si="4"/>
        <v>273</v>
      </c>
      <c r="B285" s="132">
        <f>'Initial Client Information'!B285</f>
        <v>0</v>
      </c>
      <c r="C285" s="133">
        <f>'Initial Client Information'!C285</f>
        <v>0</v>
      </c>
      <c r="D285" s="134">
        <f>'Initial Client Information'!D285</f>
        <v>0</v>
      </c>
      <c r="E285" s="146">
        <f>'Initial Client Information'!E285</f>
        <v>0</v>
      </c>
      <c r="F285" s="156"/>
      <c r="G285" s="152"/>
      <c r="H285" s="152"/>
      <c r="I285" s="158"/>
      <c r="J285" s="174">
        <f>'Discharge Information'!F285</f>
        <v>0</v>
      </c>
      <c r="K285" s="99"/>
    </row>
    <row r="286" spans="1:11" ht="60" customHeight="1" x14ac:dyDescent="0.25">
      <c r="A286" s="1">
        <f t="shared" si="4"/>
        <v>274</v>
      </c>
      <c r="B286" s="132">
        <f>'Initial Client Information'!B286</f>
        <v>0</v>
      </c>
      <c r="C286" s="133">
        <f>'Initial Client Information'!C286</f>
        <v>0</v>
      </c>
      <c r="D286" s="134">
        <f>'Initial Client Information'!D286</f>
        <v>0</v>
      </c>
      <c r="E286" s="146">
        <f>'Initial Client Information'!E286</f>
        <v>0</v>
      </c>
      <c r="F286" s="156"/>
      <c r="G286" s="152"/>
      <c r="H286" s="152"/>
      <c r="I286" s="158"/>
      <c r="J286" s="174">
        <f>'Discharge Information'!F286</f>
        <v>0</v>
      </c>
      <c r="K286" s="99"/>
    </row>
    <row r="287" spans="1:11" ht="60" customHeight="1" x14ac:dyDescent="0.25">
      <c r="A287" s="1">
        <f t="shared" si="4"/>
        <v>275</v>
      </c>
      <c r="B287" s="132">
        <f>'Initial Client Information'!B287</f>
        <v>0</v>
      </c>
      <c r="C287" s="133">
        <f>'Initial Client Information'!C287</f>
        <v>0</v>
      </c>
      <c r="D287" s="134">
        <f>'Initial Client Information'!D287</f>
        <v>0</v>
      </c>
      <c r="E287" s="146">
        <f>'Initial Client Information'!E287</f>
        <v>0</v>
      </c>
      <c r="F287" s="156"/>
      <c r="G287" s="152"/>
      <c r="H287" s="152"/>
      <c r="I287" s="158"/>
      <c r="J287" s="174">
        <f>'Discharge Information'!F287</f>
        <v>0</v>
      </c>
      <c r="K287" s="99"/>
    </row>
    <row r="288" spans="1:11" ht="60" customHeight="1" x14ac:dyDescent="0.25">
      <c r="A288" s="1">
        <f t="shared" si="4"/>
        <v>276</v>
      </c>
      <c r="B288" s="132">
        <f>'Initial Client Information'!B288</f>
        <v>0</v>
      </c>
      <c r="C288" s="133">
        <f>'Initial Client Information'!C288</f>
        <v>0</v>
      </c>
      <c r="D288" s="134">
        <f>'Initial Client Information'!D288</f>
        <v>0</v>
      </c>
      <c r="E288" s="146">
        <f>'Initial Client Information'!E288</f>
        <v>0</v>
      </c>
      <c r="F288" s="156"/>
      <c r="G288" s="152"/>
      <c r="H288" s="152"/>
      <c r="I288" s="158"/>
      <c r="J288" s="174">
        <f>'Discharge Information'!F288</f>
        <v>0</v>
      </c>
      <c r="K288" s="99"/>
    </row>
    <row r="289" spans="1:11" ht="60" customHeight="1" x14ac:dyDescent="0.25">
      <c r="A289" s="1">
        <f t="shared" si="4"/>
        <v>277</v>
      </c>
      <c r="B289" s="132">
        <f>'Initial Client Information'!B289</f>
        <v>0</v>
      </c>
      <c r="C289" s="133">
        <f>'Initial Client Information'!C289</f>
        <v>0</v>
      </c>
      <c r="D289" s="134">
        <f>'Initial Client Information'!D289</f>
        <v>0</v>
      </c>
      <c r="E289" s="146">
        <f>'Initial Client Information'!E289</f>
        <v>0</v>
      </c>
      <c r="F289" s="156"/>
      <c r="G289" s="152"/>
      <c r="H289" s="152"/>
      <c r="I289" s="158"/>
      <c r="J289" s="174">
        <f>'Discharge Information'!F289</f>
        <v>0</v>
      </c>
      <c r="K289" s="99"/>
    </row>
    <row r="290" spans="1:11" ht="60" customHeight="1" x14ac:dyDescent="0.25">
      <c r="A290" s="1">
        <f t="shared" si="4"/>
        <v>278</v>
      </c>
      <c r="B290" s="132">
        <f>'Initial Client Information'!B290</f>
        <v>0</v>
      </c>
      <c r="C290" s="133">
        <f>'Initial Client Information'!C290</f>
        <v>0</v>
      </c>
      <c r="D290" s="134">
        <f>'Initial Client Information'!D290</f>
        <v>0</v>
      </c>
      <c r="E290" s="146">
        <f>'Initial Client Information'!E290</f>
        <v>0</v>
      </c>
      <c r="F290" s="156"/>
      <c r="G290" s="152"/>
      <c r="H290" s="152"/>
      <c r="I290" s="158"/>
      <c r="J290" s="174">
        <f>'Discharge Information'!F290</f>
        <v>0</v>
      </c>
      <c r="K290" s="99"/>
    </row>
    <row r="291" spans="1:11" ht="60" customHeight="1" x14ac:dyDescent="0.25">
      <c r="A291" s="1">
        <f t="shared" si="4"/>
        <v>279</v>
      </c>
      <c r="B291" s="132">
        <f>'Initial Client Information'!B291</f>
        <v>0</v>
      </c>
      <c r="C291" s="133">
        <f>'Initial Client Information'!C291</f>
        <v>0</v>
      </c>
      <c r="D291" s="134">
        <f>'Initial Client Information'!D291</f>
        <v>0</v>
      </c>
      <c r="E291" s="146">
        <f>'Initial Client Information'!E291</f>
        <v>0</v>
      </c>
      <c r="F291" s="156"/>
      <c r="G291" s="152"/>
      <c r="H291" s="152"/>
      <c r="I291" s="158"/>
      <c r="J291" s="174">
        <f>'Discharge Information'!F291</f>
        <v>0</v>
      </c>
      <c r="K291" s="99"/>
    </row>
    <row r="292" spans="1:11" ht="60" customHeight="1" x14ac:dyDescent="0.25">
      <c r="A292" s="1">
        <f t="shared" si="4"/>
        <v>280</v>
      </c>
      <c r="B292" s="132">
        <f>'Initial Client Information'!B292</f>
        <v>0</v>
      </c>
      <c r="C292" s="133">
        <f>'Initial Client Information'!C292</f>
        <v>0</v>
      </c>
      <c r="D292" s="134">
        <f>'Initial Client Information'!D292</f>
        <v>0</v>
      </c>
      <c r="E292" s="146">
        <f>'Initial Client Information'!E292</f>
        <v>0</v>
      </c>
      <c r="F292" s="156"/>
      <c r="G292" s="152"/>
      <c r="H292" s="152"/>
      <c r="I292" s="158"/>
      <c r="J292" s="174">
        <f>'Discharge Information'!F292</f>
        <v>0</v>
      </c>
      <c r="K292" s="99"/>
    </row>
    <row r="293" spans="1:11" ht="60" customHeight="1" x14ac:dyDescent="0.25">
      <c r="A293" s="1">
        <f t="shared" si="4"/>
        <v>281</v>
      </c>
      <c r="B293" s="132">
        <f>'Initial Client Information'!B293</f>
        <v>0</v>
      </c>
      <c r="C293" s="133">
        <f>'Initial Client Information'!C293</f>
        <v>0</v>
      </c>
      <c r="D293" s="134">
        <f>'Initial Client Information'!D293</f>
        <v>0</v>
      </c>
      <c r="E293" s="146">
        <f>'Initial Client Information'!E293</f>
        <v>0</v>
      </c>
      <c r="F293" s="156"/>
      <c r="G293" s="152"/>
      <c r="H293" s="152"/>
      <c r="I293" s="158"/>
      <c r="J293" s="174">
        <f>'Discharge Information'!F293</f>
        <v>0</v>
      </c>
      <c r="K293" s="99"/>
    </row>
    <row r="294" spans="1:11" ht="60" customHeight="1" x14ac:dyDescent="0.25">
      <c r="A294" s="1">
        <f t="shared" si="4"/>
        <v>282</v>
      </c>
      <c r="B294" s="132">
        <f>'Initial Client Information'!B294</f>
        <v>0</v>
      </c>
      <c r="C294" s="133">
        <f>'Initial Client Information'!C294</f>
        <v>0</v>
      </c>
      <c r="D294" s="134">
        <f>'Initial Client Information'!D294</f>
        <v>0</v>
      </c>
      <c r="E294" s="146">
        <f>'Initial Client Information'!E294</f>
        <v>0</v>
      </c>
      <c r="F294" s="156"/>
      <c r="G294" s="152"/>
      <c r="H294" s="152"/>
      <c r="I294" s="158"/>
      <c r="J294" s="174">
        <f>'Discharge Information'!F294</f>
        <v>0</v>
      </c>
      <c r="K294" s="99"/>
    </row>
    <row r="295" spans="1:11" ht="60" customHeight="1" x14ac:dyDescent="0.25">
      <c r="A295" s="1">
        <f t="shared" si="4"/>
        <v>283</v>
      </c>
      <c r="B295" s="132">
        <f>'Initial Client Information'!B295</f>
        <v>0</v>
      </c>
      <c r="C295" s="133">
        <f>'Initial Client Information'!C295</f>
        <v>0</v>
      </c>
      <c r="D295" s="134">
        <f>'Initial Client Information'!D295</f>
        <v>0</v>
      </c>
      <c r="E295" s="146">
        <f>'Initial Client Information'!E295</f>
        <v>0</v>
      </c>
      <c r="F295" s="156"/>
      <c r="G295" s="152"/>
      <c r="H295" s="152"/>
      <c r="I295" s="158"/>
      <c r="J295" s="174">
        <f>'Discharge Information'!F295</f>
        <v>0</v>
      </c>
      <c r="K295" s="99"/>
    </row>
    <row r="296" spans="1:11" ht="60" customHeight="1" x14ac:dyDescent="0.25">
      <c r="A296" s="1">
        <f t="shared" si="4"/>
        <v>284</v>
      </c>
      <c r="B296" s="132">
        <f>'Initial Client Information'!B296</f>
        <v>0</v>
      </c>
      <c r="C296" s="133">
        <f>'Initial Client Information'!C296</f>
        <v>0</v>
      </c>
      <c r="D296" s="134">
        <f>'Initial Client Information'!D296</f>
        <v>0</v>
      </c>
      <c r="E296" s="146">
        <f>'Initial Client Information'!E296</f>
        <v>0</v>
      </c>
      <c r="F296" s="156"/>
      <c r="G296" s="152"/>
      <c r="H296" s="152"/>
      <c r="I296" s="158"/>
      <c r="J296" s="174">
        <f>'Discharge Information'!F296</f>
        <v>0</v>
      </c>
      <c r="K296" s="99"/>
    </row>
    <row r="297" spans="1:11" ht="60" customHeight="1" x14ac:dyDescent="0.25">
      <c r="A297" s="1">
        <f t="shared" si="4"/>
        <v>285</v>
      </c>
      <c r="B297" s="132">
        <f>'Initial Client Information'!B297</f>
        <v>0</v>
      </c>
      <c r="C297" s="133">
        <f>'Initial Client Information'!C297</f>
        <v>0</v>
      </c>
      <c r="D297" s="134">
        <f>'Initial Client Information'!D297</f>
        <v>0</v>
      </c>
      <c r="E297" s="146">
        <f>'Initial Client Information'!E297</f>
        <v>0</v>
      </c>
      <c r="F297" s="156"/>
      <c r="G297" s="152"/>
      <c r="H297" s="152"/>
      <c r="I297" s="158"/>
      <c r="J297" s="174">
        <f>'Discharge Information'!F297</f>
        <v>0</v>
      </c>
      <c r="K297" s="99"/>
    </row>
    <row r="298" spans="1:11" ht="60" customHeight="1" x14ac:dyDescent="0.25">
      <c r="A298" s="1">
        <f t="shared" si="4"/>
        <v>286</v>
      </c>
      <c r="B298" s="132">
        <f>'Initial Client Information'!B298</f>
        <v>0</v>
      </c>
      <c r="C298" s="133">
        <f>'Initial Client Information'!C298</f>
        <v>0</v>
      </c>
      <c r="D298" s="134">
        <f>'Initial Client Information'!D298</f>
        <v>0</v>
      </c>
      <c r="E298" s="146">
        <f>'Initial Client Information'!E298</f>
        <v>0</v>
      </c>
      <c r="F298" s="156"/>
      <c r="G298" s="152"/>
      <c r="H298" s="152"/>
      <c r="I298" s="158"/>
      <c r="J298" s="174">
        <f>'Discharge Information'!F298</f>
        <v>0</v>
      </c>
      <c r="K298" s="99"/>
    </row>
    <row r="299" spans="1:11" ht="60" customHeight="1" x14ac:dyDescent="0.25">
      <c r="A299" s="1">
        <f t="shared" si="4"/>
        <v>287</v>
      </c>
      <c r="B299" s="132">
        <f>'Initial Client Information'!B299</f>
        <v>0</v>
      </c>
      <c r="C299" s="133">
        <f>'Initial Client Information'!C299</f>
        <v>0</v>
      </c>
      <c r="D299" s="134">
        <f>'Initial Client Information'!D299</f>
        <v>0</v>
      </c>
      <c r="E299" s="146">
        <f>'Initial Client Information'!E299</f>
        <v>0</v>
      </c>
      <c r="F299" s="156"/>
      <c r="G299" s="152"/>
      <c r="H299" s="152"/>
      <c r="I299" s="158"/>
      <c r="J299" s="174">
        <f>'Discharge Information'!F299</f>
        <v>0</v>
      </c>
      <c r="K299" s="99"/>
    </row>
    <row r="300" spans="1:11" ht="60" customHeight="1" x14ac:dyDescent="0.25">
      <c r="A300" s="1">
        <f t="shared" si="4"/>
        <v>288</v>
      </c>
      <c r="B300" s="132">
        <f>'Initial Client Information'!B300</f>
        <v>0</v>
      </c>
      <c r="C300" s="133">
        <f>'Initial Client Information'!C300</f>
        <v>0</v>
      </c>
      <c r="D300" s="134">
        <f>'Initial Client Information'!D300</f>
        <v>0</v>
      </c>
      <c r="E300" s="146">
        <f>'Initial Client Information'!E300</f>
        <v>0</v>
      </c>
      <c r="F300" s="156"/>
      <c r="G300" s="152"/>
      <c r="H300" s="152"/>
      <c r="I300" s="158"/>
      <c r="J300" s="174">
        <f>'Discharge Information'!F300</f>
        <v>0</v>
      </c>
      <c r="K300" s="99"/>
    </row>
    <row r="301" spans="1:11" ht="60" customHeight="1" x14ac:dyDescent="0.25">
      <c r="A301" s="1">
        <f t="shared" si="4"/>
        <v>289</v>
      </c>
      <c r="B301" s="132">
        <f>'Initial Client Information'!B301</f>
        <v>0</v>
      </c>
      <c r="C301" s="133">
        <f>'Initial Client Information'!C301</f>
        <v>0</v>
      </c>
      <c r="D301" s="134">
        <f>'Initial Client Information'!D301</f>
        <v>0</v>
      </c>
      <c r="E301" s="146">
        <f>'Initial Client Information'!E301</f>
        <v>0</v>
      </c>
      <c r="F301" s="156"/>
      <c r="G301" s="152"/>
      <c r="H301" s="152"/>
      <c r="I301" s="158"/>
      <c r="J301" s="174">
        <f>'Discharge Information'!F301</f>
        <v>0</v>
      </c>
      <c r="K301" s="99"/>
    </row>
    <row r="302" spans="1:11" ht="60" customHeight="1" x14ac:dyDescent="0.25">
      <c r="A302" s="1">
        <f t="shared" si="4"/>
        <v>290</v>
      </c>
      <c r="B302" s="132">
        <f>'Initial Client Information'!B302</f>
        <v>0</v>
      </c>
      <c r="C302" s="133">
        <f>'Initial Client Information'!C302</f>
        <v>0</v>
      </c>
      <c r="D302" s="134">
        <f>'Initial Client Information'!D302</f>
        <v>0</v>
      </c>
      <c r="E302" s="146">
        <f>'Initial Client Information'!E302</f>
        <v>0</v>
      </c>
      <c r="F302" s="156"/>
      <c r="G302" s="152"/>
      <c r="H302" s="152"/>
      <c r="I302" s="158"/>
      <c r="J302" s="174">
        <f>'Discharge Information'!F302</f>
        <v>0</v>
      </c>
      <c r="K302" s="99"/>
    </row>
    <row r="303" spans="1:11" ht="60" customHeight="1" x14ac:dyDescent="0.25">
      <c r="A303" s="1">
        <f t="shared" si="4"/>
        <v>291</v>
      </c>
      <c r="B303" s="132">
        <f>'Initial Client Information'!B303</f>
        <v>0</v>
      </c>
      <c r="C303" s="133">
        <f>'Initial Client Information'!C303</f>
        <v>0</v>
      </c>
      <c r="D303" s="134">
        <f>'Initial Client Information'!D303</f>
        <v>0</v>
      </c>
      <c r="E303" s="146">
        <f>'Initial Client Information'!E303</f>
        <v>0</v>
      </c>
      <c r="F303" s="156"/>
      <c r="G303" s="152"/>
      <c r="H303" s="152"/>
      <c r="I303" s="158"/>
      <c r="J303" s="174">
        <f>'Discharge Information'!F303</f>
        <v>0</v>
      </c>
      <c r="K303" s="99"/>
    </row>
    <row r="304" spans="1:11" ht="60" customHeight="1" x14ac:dyDescent="0.25">
      <c r="A304" s="1">
        <f t="shared" si="4"/>
        <v>292</v>
      </c>
      <c r="B304" s="132">
        <f>'Initial Client Information'!B304</f>
        <v>0</v>
      </c>
      <c r="C304" s="133">
        <f>'Initial Client Information'!C304</f>
        <v>0</v>
      </c>
      <c r="D304" s="134">
        <f>'Initial Client Information'!D304</f>
        <v>0</v>
      </c>
      <c r="E304" s="146">
        <f>'Initial Client Information'!E304</f>
        <v>0</v>
      </c>
      <c r="F304" s="156"/>
      <c r="G304" s="152"/>
      <c r="H304" s="152"/>
      <c r="I304" s="158"/>
      <c r="J304" s="174">
        <f>'Discharge Information'!F304</f>
        <v>0</v>
      </c>
      <c r="K304" s="99"/>
    </row>
    <row r="305" spans="1:11" ht="60" customHeight="1" x14ac:dyDescent="0.25">
      <c r="A305" s="1">
        <f t="shared" si="4"/>
        <v>293</v>
      </c>
      <c r="B305" s="132">
        <f>'Initial Client Information'!B305</f>
        <v>0</v>
      </c>
      <c r="C305" s="133">
        <f>'Initial Client Information'!C305</f>
        <v>0</v>
      </c>
      <c r="D305" s="134">
        <f>'Initial Client Information'!D305</f>
        <v>0</v>
      </c>
      <c r="E305" s="146">
        <f>'Initial Client Information'!E305</f>
        <v>0</v>
      </c>
      <c r="F305" s="156"/>
      <c r="G305" s="152"/>
      <c r="H305" s="152"/>
      <c r="I305" s="158"/>
      <c r="J305" s="174">
        <f>'Discharge Information'!F305</f>
        <v>0</v>
      </c>
      <c r="K305" s="99"/>
    </row>
    <row r="306" spans="1:11" ht="60" customHeight="1" x14ac:dyDescent="0.25">
      <c r="A306" s="1">
        <f t="shared" si="4"/>
        <v>294</v>
      </c>
      <c r="B306" s="132">
        <f>'Initial Client Information'!B306</f>
        <v>0</v>
      </c>
      <c r="C306" s="133">
        <f>'Initial Client Information'!C306</f>
        <v>0</v>
      </c>
      <c r="D306" s="134">
        <f>'Initial Client Information'!D306</f>
        <v>0</v>
      </c>
      <c r="E306" s="146">
        <f>'Initial Client Information'!E306</f>
        <v>0</v>
      </c>
      <c r="F306" s="156"/>
      <c r="G306" s="152"/>
      <c r="H306" s="152"/>
      <c r="I306" s="158"/>
      <c r="J306" s="174">
        <f>'Discharge Information'!F306</f>
        <v>0</v>
      </c>
      <c r="K306" s="99"/>
    </row>
    <row r="307" spans="1:11" ht="60" customHeight="1" x14ac:dyDescent="0.25">
      <c r="A307" s="1">
        <f t="shared" si="4"/>
        <v>295</v>
      </c>
      <c r="B307" s="132">
        <f>'Initial Client Information'!B307</f>
        <v>0</v>
      </c>
      <c r="C307" s="133">
        <f>'Initial Client Information'!C307</f>
        <v>0</v>
      </c>
      <c r="D307" s="134">
        <f>'Initial Client Information'!D307</f>
        <v>0</v>
      </c>
      <c r="E307" s="146">
        <f>'Initial Client Information'!E307</f>
        <v>0</v>
      </c>
      <c r="F307" s="156"/>
      <c r="G307" s="152"/>
      <c r="H307" s="152"/>
      <c r="I307" s="158"/>
      <c r="J307" s="174">
        <f>'Discharge Information'!F307</f>
        <v>0</v>
      </c>
      <c r="K307" s="99"/>
    </row>
    <row r="308" spans="1:11" ht="60" customHeight="1" x14ac:dyDescent="0.25">
      <c r="A308" s="1">
        <f t="shared" si="4"/>
        <v>296</v>
      </c>
      <c r="B308" s="132">
        <f>'Initial Client Information'!B308</f>
        <v>0</v>
      </c>
      <c r="C308" s="133">
        <f>'Initial Client Information'!C308</f>
        <v>0</v>
      </c>
      <c r="D308" s="134">
        <f>'Initial Client Information'!D308</f>
        <v>0</v>
      </c>
      <c r="E308" s="146">
        <f>'Initial Client Information'!E308</f>
        <v>0</v>
      </c>
      <c r="F308" s="156"/>
      <c r="G308" s="152"/>
      <c r="H308" s="152"/>
      <c r="I308" s="158"/>
      <c r="J308" s="174">
        <f>'Discharge Information'!F308</f>
        <v>0</v>
      </c>
      <c r="K308" s="99"/>
    </row>
    <row r="309" spans="1:11" ht="60" customHeight="1" x14ac:dyDescent="0.25">
      <c r="A309" s="1">
        <f t="shared" si="4"/>
        <v>297</v>
      </c>
      <c r="B309" s="132">
        <f>'Initial Client Information'!B309</f>
        <v>0</v>
      </c>
      <c r="C309" s="133">
        <f>'Initial Client Information'!C309</f>
        <v>0</v>
      </c>
      <c r="D309" s="134">
        <f>'Initial Client Information'!D309</f>
        <v>0</v>
      </c>
      <c r="E309" s="146">
        <f>'Initial Client Information'!E309</f>
        <v>0</v>
      </c>
      <c r="F309" s="156"/>
      <c r="G309" s="152"/>
      <c r="H309" s="152"/>
      <c r="I309" s="158"/>
      <c r="J309" s="174">
        <f>'Discharge Information'!F309</f>
        <v>0</v>
      </c>
      <c r="K309" s="99"/>
    </row>
    <row r="310" spans="1:11" ht="60" customHeight="1" x14ac:dyDescent="0.25">
      <c r="A310" s="1">
        <f t="shared" si="4"/>
        <v>298</v>
      </c>
      <c r="B310" s="132">
        <f>'Initial Client Information'!B310</f>
        <v>0</v>
      </c>
      <c r="C310" s="133">
        <f>'Initial Client Information'!C310</f>
        <v>0</v>
      </c>
      <c r="D310" s="134">
        <f>'Initial Client Information'!D310</f>
        <v>0</v>
      </c>
      <c r="E310" s="146">
        <f>'Initial Client Information'!E310</f>
        <v>0</v>
      </c>
      <c r="F310" s="156"/>
      <c r="G310" s="152"/>
      <c r="H310" s="152"/>
      <c r="I310" s="158"/>
      <c r="J310" s="174">
        <f>'Discharge Information'!F310</f>
        <v>0</v>
      </c>
      <c r="K310" s="99"/>
    </row>
    <row r="311" spans="1:11" ht="60" customHeight="1" x14ac:dyDescent="0.25">
      <c r="A311" s="1">
        <f t="shared" si="4"/>
        <v>299</v>
      </c>
      <c r="B311" s="132">
        <f>'Initial Client Information'!B311</f>
        <v>0</v>
      </c>
      <c r="C311" s="133">
        <f>'Initial Client Information'!C311</f>
        <v>0</v>
      </c>
      <c r="D311" s="134">
        <f>'Initial Client Information'!D311</f>
        <v>0</v>
      </c>
      <c r="E311" s="146">
        <f>'Initial Client Information'!E311</f>
        <v>0</v>
      </c>
      <c r="F311" s="156"/>
      <c r="G311" s="152"/>
      <c r="H311" s="152"/>
      <c r="I311" s="158"/>
      <c r="J311" s="174">
        <f>'Discharge Information'!F311</f>
        <v>0</v>
      </c>
      <c r="K311" s="99"/>
    </row>
    <row r="312" spans="1:11" ht="60" customHeight="1" x14ac:dyDescent="0.25">
      <c r="A312" s="1">
        <f t="shared" si="4"/>
        <v>300</v>
      </c>
      <c r="B312" s="132">
        <f>'Initial Client Information'!B312</f>
        <v>0</v>
      </c>
      <c r="C312" s="133">
        <f>'Initial Client Information'!C312</f>
        <v>0</v>
      </c>
      <c r="D312" s="134">
        <f>'Initial Client Information'!D312</f>
        <v>0</v>
      </c>
      <c r="E312" s="146">
        <f>'Initial Client Information'!E312</f>
        <v>0</v>
      </c>
      <c r="F312" s="156"/>
      <c r="G312" s="152"/>
      <c r="H312" s="152"/>
      <c r="I312" s="158"/>
      <c r="J312" s="174">
        <f>'Discharge Information'!F312</f>
        <v>0</v>
      </c>
      <c r="K312" s="99"/>
    </row>
    <row r="313" spans="1:11" ht="60" customHeight="1" x14ac:dyDescent="0.25">
      <c r="A313" s="1">
        <f t="shared" si="4"/>
        <v>301</v>
      </c>
      <c r="B313" s="132">
        <f>'Initial Client Information'!B313</f>
        <v>0</v>
      </c>
      <c r="C313" s="133">
        <f>'Initial Client Information'!C313</f>
        <v>0</v>
      </c>
      <c r="D313" s="134">
        <f>'Initial Client Information'!D313</f>
        <v>0</v>
      </c>
      <c r="E313" s="146">
        <f>'Initial Client Information'!E313</f>
        <v>0</v>
      </c>
      <c r="F313" s="156"/>
      <c r="G313" s="152"/>
      <c r="H313" s="152"/>
      <c r="I313" s="158"/>
      <c r="J313" s="174">
        <f>'Discharge Information'!F313</f>
        <v>0</v>
      </c>
      <c r="K313" s="99"/>
    </row>
    <row r="314" spans="1:11" ht="60" customHeight="1" x14ac:dyDescent="0.25">
      <c r="A314" s="1">
        <f t="shared" si="4"/>
        <v>302</v>
      </c>
      <c r="B314" s="132">
        <f>'Initial Client Information'!B314</f>
        <v>0</v>
      </c>
      <c r="C314" s="133">
        <f>'Initial Client Information'!C314</f>
        <v>0</v>
      </c>
      <c r="D314" s="134">
        <f>'Initial Client Information'!D314</f>
        <v>0</v>
      </c>
      <c r="E314" s="146">
        <f>'Initial Client Information'!E314</f>
        <v>0</v>
      </c>
      <c r="F314" s="156"/>
      <c r="G314" s="152"/>
      <c r="H314" s="152"/>
      <c r="I314" s="158"/>
      <c r="J314" s="174">
        <f>'Discharge Information'!F314</f>
        <v>0</v>
      </c>
      <c r="K314" s="99"/>
    </row>
    <row r="315" spans="1:11" ht="60" customHeight="1" x14ac:dyDescent="0.25">
      <c r="A315" s="1">
        <f t="shared" si="4"/>
        <v>303</v>
      </c>
      <c r="B315" s="132">
        <f>'Initial Client Information'!B315</f>
        <v>0</v>
      </c>
      <c r="C315" s="133">
        <f>'Initial Client Information'!C315</f>
        <v>0</v>
      </c>
      <c r="D315" s="134">
        <f>'Initial Client Information'!D315</f>
        <v>0</v>
      </c>
      <c r="E315" s="146">
        <f>'Initial Client Information'!E315</f>
        <v>0</v>
      </c>
      <c r="F315" s="156"/>
      <c r="G315" s="152"/>
      <c r="H315" s="152"/>
      <c r="I315" s="158"/>
      <c r="J315" s="174">
        <f>'Discharge Information'!F315</f>
        <v>0</v>
      </c>
      <c r="K315" s="99"/>
    </row>
    <row r="316" spans="1:11" ht="60" customHeight="1" x14ac:dyDescent="0.25">
      <c r="A316" s="1">
        <f t="shared" si="4"/>
        <v>304</v>
      </c>
      <c r="B316" s="132">
        <f>'Initial Client Information'!B316</f>
        <v>0</v>
      </c>
      <c r="C316" s="133">
        <f>'Initial Client Information'!C316</f>
        <v>0</v>
      </c>
      <c r="D316" s="134">
        <f>'Initial Client Information'!D316</f>
        <v>0</v>
      </c>
      <c r="E316" s="146">
        <f>'Initial Client Information'!E316</f>
        <v>0</v>
      </c>
      <c r="F316" s="156"/>
      <c r="G316" s="152"/>
      <c r="H316" s="152"/>
      <c r="I316" s="158"/>
      <c r="J316" s="174">
        <f>'Discharge Information'!F316</f>
        <v>0</v>
      </c>
      <c r="K316" s="99"/>
    </row>
    <row r="317" spans="1:11" ht="60" customHeight="1" x14ac:dyDescent="0.25">
      <c r="A317" s="1">
        <f t="shared" si="4"/>
        <v>305</v>
      </c>
      <c r="B317" s="132">
        <f>'Initial Client Information'!B317</f>
        <v>0</v>
      </c>
      <c r="C317" s="133">
        <f>'Initial Client Information'!C317</f>
        <v>0</v>
      </c>
      <c r="D317" s="134">
        <f>'Initial Client Information'!D317</f>
        <v>0</v>
      </c>
      <c r="E317" s="146">
        <f>'Initial Client Information'!E317</f>
        <v>0</v>
      </c>
      <c r="F317" s="156"/>
      <c r="G317" s="152"/>
      <c r="H317" s="152"/>
      <c r="I317" s="158"/>
      <c r="J317" s="174">
        <f>'Discharge Information'!F317</f>
        <v>0</v>
      </c>
      <c r="K317" s="99"/>
    </row>
    <row r="318" spans="1:11" ht="60" customHeight="1" x14ac:dyDescent="0.25">
      <c r="A318" s="1">
        <f t="shared" si="4"/>
        <v>306</v>
      </c>
      <c r="B318" s="132">
        <f>'Initial Client Information'!B318</f>
        <v>0</v>
      </c>
      <c r="C318" s="133">
        <f>'Initial Client Information'!C318</f>
        <v>0</v>
      </c>
      <c r="D318" s="134">
        <f>'Initial Client Information'!D318</f>
        <v>0</v>
      </c>
      <c r="E318" s="146">
        <f>'Initial Client Information'!E318</f>
        <v>0</v>
      </c>
      <c r="F318" s="156"/>
      <c r="G318" s="152"/>
      <c r="H318" s="152"/>
      <c r="I318" s="158"/>
      <c r="J318" s="174">
        <f>'Discharge Information'!F318</f>
        <v>0</v>
      </c>
      <c r="K318" s="99"/>
    </row>
    <row r="319" spans="1:11" ht="60" customHeight="1" x14ac:dyDescent="0.25">
      <c r="A319" s="1">
        <f t="shared" si="4"/>
        <v>307</v>
      </c>
      <c r="B319" s="132">
        <f>'Initial Client Information'!B319</f>
        <v>0</v>
      </c>
      <c r="C319" s="133">
        <f>'Initial Client Information'!C319</f>
        <v>0</v>
      </c>
      <c r="D319" s="134">
        <f>'Initial Client Information'!D319</f>
        <v>0</v>
      </c>
      <c r="E319" s="146">
        <f>'Initial Client Information'!E319</f>
        <v>0</v>
      </c>
      <c r="F319" s="156"/>
      <c r="G319" s="152"/>
      <c r="H319" s="152"/>
      <c r="I319" s="158"/>
      <c r="J319" s="174">
        <f>'Discharge Information'!F319</f>
        <v>0</v>
      </c>
      <c r="K319" s="99"/>
    </row>
    <row r="320" spans="1:11" ht="60" customHeight="1" x14ac:dyDescent="0.25">
      <c r="A320" s="1">
        <f t="shared" si="4"/>
        <v>308</v>
      </c>
      <c r="B320" s="132">
        <f>'Initial Client Information'!B320</f>
        <v>0</v>
      </c>
      <c r="C320" s="133">
        <f>'Initial Client Information'!C320</f>
        <v>0</v>
      </c>
      <c r="D320" s="134">
        <f>'Initial Client Information'!D320</f>
        <v>0</v>
      </c>
      <c r="E320" s="146">
        <f>'Initial Client Information'!E320</f>
        <v>0</v>
      </c>
      <c r="F320" s="156"/>
      <c r="G320" s="152"/>
      <c r="H320" s="152"/>
      <c r="I320" s="158"/>
      <c r="J320" s="174">
        <f>'Discharge Information'!F320</f>
        <v>0</v>
      </c>
      <c r="K320" s="99"/>
    </row>
    <row r="321" spans="1:11" ht="60" customHeight="1" x14ac:dyDescent="0.25">
      <c r="A321" s="1">
        <f t="shared" si="4"/>
        <v>309</v>
      </c>
      <c r="B321" s="132">
        <f>'Initial Client Information'!B321</f>
        <v>0</v>
      </c>
      <c r="C321" s="133">
        <f>'Initial Client Information'!C321</f>
        <v>0</v>
      </c>
      <c r="D321" s="134">
        <f>'Initial Client Information'!D321</f>
        <v>0</v>
      </c>
      <c r="E321" s="146">
        <f>'Initial Client Information'!E321</f>
        <v>0</v>
      </c>
      <c r="F321" s="156"/>
      <c r="G321" s="152"/>
      <c r="H321" s="152"/>
      <c r="I321" s="158"/>
      <c r="J321" s="174">
        <f>'Discharge Information'!F321</f>
        <v>0</v>
      </c>
      <c r="K321" s="99"/>
    </row>
    <row r="322" spans="1:11" ht="60" customHeight="1" x14ac:dyDescent="0.25">
      <c r="A322" s="1">
        <f t="shared" si="4"/>
        <v>310</v>
      </c>
      <c r="B322" s="132">
        <f>'Initial Client Information'!B322</f>
        <v>0</v>
      </c>
      <c r="C322" s="133">
        <f>'Initial Client Information'!C322</f>
        <v>0</v>
      </c>
      <c r="D322" s="134">
        <f>'Initial Client Information'!D322</f>
        <v>0</v>
      </c>
      <c r="E322" s="146">
        <f>'Initial Client Information'!E322</f>
        <v>0</v>
      </c>
      <c r="F322" s="156"/>
      <c r="G322" s="152"/>
      <c r="H322" s="152"/>
      <c r="I322" s="158"/>
      <c r="J322" s="174">
        <f>'Discharge Information'!F322</f>
        <v>0</v>
      </c>
      <c r="K322" s="99"/>
    </row>
    <row r="323" spans="1:11" ht="60" customHeight="1" x14ac:dyDescent="0.25">
      <c r="A323" s="1">
        <f t="shared" si="4"/>
        <v>311</v>
      </c>
      <c r="B323" s="132">
        <f>'Initial Client Information'!B323</f>
        <v>0</v>
      </c>
      <c r="C323" s="133">
        <f>'Initial Client Information'!C323</f>
        <v>0</v>
      </c>
      <c r="D323" s="134">
        <f>'Initial Client Information'!D323</f>
        <v>0</v>
      </c>
      <c r="E323" s="146">
        <f>'Initial Client Information'!E323</f>
        <v>0</v>
      </c>
      <c r="F323" s="156"/>
      <c r="G323" s="152"/>
      <c r="H323" s="152"/>
      <c r="I323" s="158"/>
      <c r="J323" s="174">
        <f>'Discharge Information'!F323</f>
        <v>0</v>
      </c>
      <c r="K323" s="99"/>
    </row>
    <row r="324" spans="1:11" ht="60" customHeight="1" x14ac:dyDescent="0.25">
      <c r="A324" s="1">
        <f t="shared" si="4"/>
        <v>312</v>
      </c>
      <c r="B324" s="132">
        <f>'Initial Client Information'!B324</f>
        <v>0</v>
      </c>
      <c r="C324" s="133">
        <f>'Initial Client Information'!C324</f>
        <v>0</v>
      </c>
      <c r="D324" s="134">
        <f>'Initial Client Information'!D324</f>
        <v>0</v>
      </c>
      <c r="E324" s="146">
        <f>'Initial Client Information'!E324</f>
        <v>0</v>
      </c>
      <c r="F324" s="156"/>
      <c r="G324" s="152"/>
      <c r="H324" s="152"/>
      <c r="I324" s="158"/>
      <c r="J324" s="174">
        <f>'Discharge Information'!F324</f>
        <v>0</v>
      </c>
      <c r="K324" s="99"/>
    </row>
    <row r="325" spans="1:11" ht="60" customHeight="1" x14ac:dyDescent="0.25">
      <c r="A325" s="1">
        <f t="shared" si="4"/>
        <v>313</v>
      </c>
      <c r="B325" s="132">
        <f>'Initial Client Information'!B325</f>
        <v>0</v>
      </c>
      <c r="C325" s="133">
        <f>'Initial Client Information'!C325</f>
        <v>0</v>
      </c>
      <c r="D325" s="134">
        <f>'Initial Client Information'!D325</f>
        <v>0</v>
      </c>
      <c r="E325" s="146">
        <f>'Initial Client Information'!E325</f>
        <v>0</v>
      </c>
      <c r="F325" s="156"/>
      <c r="G325" s="152"/>
      <c r="H325" s="152"/>
      <c r="I325" s="158"/>
      <c r="J325" s="174">
        <f>'Discharge Information'!F325</f>
        <v>0</v>
      </c>
      <c r="K325" s="99"/>
    </row>
    <row r="326" spans="1:11" ht="60" customHeight="1" x14ac:dyDescent="0.25">
      <c r="A326" s="1">
        <f t="shared" si="4"/>
        <v>314</v>
      </c>
      <c r="B326" s="132">
        <f>'Initial Client Information'!B326</f>
        <v>0</v>
      </c>
      <c r="C326" s="133">
        <f>'Initial Client Information'!C326</f>
        <v>0</v>
      </c>
      <c r="D326" s="134">
        <f>'Initial Client Information'!D326</f>
        <v>0</v>
      </c>
      <c r="E326" s="146">
        <f>'Initial Client Information'!E326</f>
        <v>0</v>
      </c>
      <c r="F326" s="156"/>
      <c r="G326" s="152"/>
      <c r="H326" s="152"/>
      <c r="I326" s="158"/>
      <c r="J326" s="174">
        <f>'Discharge Information'!F326</f>
        <v>0</v>
      </c>
      <c r="K326" s="99"/>
    </row>
    <row r="327" spans="1:11" ht="60" customHeight="1" x14ac:dyDescent="0.25">
      <c r="A327" s="1">
        <f t="shared" si="4"/>
        <v>315</v>
      </c>
      <c r="B327" s="132">
        <f>'Initial Client Information'!B327</f>
        <v>0</v>
      </c>
      <c r="C327" s="133">
        <f>'Initial Client Information'!C327</f>
        <v>0</v>
      </c>
      <c r="D327" s="134">
        <f>'Initial Client Information'!D327</f>
        <v>0</v>
      </c>
      <c r="E327" s="146">
        <f>'Initial Client Information'!E327</f>
        <v>0</v>
      </c>
      <c r="F327" s="156"/>
      <c r="G327" s="152"/>
      <c r="H327" s="152"/>
      <c r="I327" s="158"/>
      <c r="J327" s="174">
        <f>'Discharge Information'!F327</f>
        <v>0</v>
      </c>
      <c r="K327" s="99"/>
    </row>
    <row r="328" spans="1:11" ht="60" customHeight="1" x14ac:dyDescent="0.25">
      <c r="A328" s="1">
        <f t="shared" si="4"/>
        <v>316</v>
      </c>
      <c r="B328" s="132">
        <f>'Initial Client Information'!B328</f>
        <v>0</v>
      </c>
      <c r="C328" s="133">
        <f>'Initial Client Information'!C328</f>
        <v>0</v>
      </c>
      <c r="D328" s="134">
        <f>'Initial Client Information'!D328</f>
        <v>0</v>
      </c>
      <c r="E328" s="146">
        <f>'Initial Client Information'!E328</f>
        <v>0</v>
      </c>
      <c r="F328" s="156"/>
      <c r="G328" s="152"/>
      <c r="H328" s="152"/>
      <c r="I328" s="158"/>
      <c r="J328" s="174">
        <f>'Discharge Information'!F328</f>
        <v>0</v>
      </c>
      <c r="K328" s="99"/>
    </row>
    <row r="329" spans="1:11" ht="60" customHeight="1" x14ac:dyDescent="0.25">
      <c r="A329" s="1">
        <f t="shared" si="4"/>
        <v>317</v>
      </c>
      <c r="B329" s="132">
        <f>'Initial Client Information'!B329</f>
        <v>0</v>
      </c>
      <c r="C329" s="133">
        <f>'Initial Client Information'!C329</f>
        <v>0</v>
      </c>
      <c r="D329" s="134">
        <f>'Initial Client Information'!D329</f>
        <v>0</v>
      </c>
      <c r="E329" s="146">
        <f>'Initial Client Information'!E329</f>
        <v>0</v>
      </c>
      <c r="F329" s="156"/>
      <c r="G329" s="152"/>
      <c r="H329" s="152"/>
      <c r="I329" s="158"/>
      <c r="J329" s="174">
        <f>'Discharge Information'!F329</f>
        <v>0</v>
      </c>
      <c r="K329" s="99"/>
    </row>
    <row r="330" spans="1:11" ht="60" customHeight="1" x14ac:dyDescent="0.25">
      <c r="A330" s="1">
        <f t="shared" si="4"/>
        <v>318</v>
      </c>
      <c r="B330" s="132">
        <f>'Initial Client Information'!B330</f>
        <v>0</v>
      </c>
      <c r="C330" s="133">
        <f>'Initial Client Information'!C330</f>
        <v>0</v>
      </c>
      <c r="D330" s="134">
        <f>'Initial Client Information'!D330</f>
        <v>0</v>
      </c>
      <c r="E330" s="146">
        <f>'Initial Client Information'!E330</f>
        <v>0</v>
      </c>
      <c r="F330" s="156"/>
      <c r="G330" s="152"/>
      <c r="H330" s="152"/>
      <c r="I330" s="158"/>
      <c r="J330" s="174">
        <f>'Discharge Information'!F330</f>
        <v>0</v>
      </c>
      <c r="K330" s="99"/>
    </row>
    <row r="331" spans="1:11" ht="60" customHeight="1" x14ac:dyDescent="0.25">
      <c r="A331" s="1">
        <f t="shared" si="4"/>
        <v>319</v>
      </c>
      <c r="B331" s="132">
        <f>'Initial Client Information'!B331</f>
        <v>0</v>
      </c>
      <c r="C331" s="133">
        <f>'Initial Client Information'!C331</f>
        <v>0</v>
      </c>
      <c r="D331" s="134">
        <f>'Initial Client Information'!D331</f>
        <v>0</v>
      </c>
      <c r="E331" s="146">
        <f>'Initial Client Information'!E331</f>
        <v>0</v>
      </c>
      <c r="F331" s="156"/>
      <c r="G331" s="152"/>
      <c r="H331" s="152"/>
      <c r="I331" s="158"/>
      <c r="J331" s="174">
        <f>'Discharge Information'!F331</f>
        <v>0</v>
      </c>
      <c r="K331" s="99"/>
    </row>
    <row r="332" spans="1:11" ht="60" customHeight="1" x14ac:dyDescent="0.25">
      <c r="A332" s="1">
        <f t="shared" si="4"/>
        <v>320</v>
      </c>
      <c r="B332" s="132">
        <f>'Initial Client Information'!B332</f>
        <v>0</v>
      </c>
      <c r="C332" s="133">
        <f>'Initial Client Information'!C332</f>
        <v>0</v>
      </c>
      <c r="D332" s="134">
        <f>'Initial Client Information'!D332</f>
        <v>0</v>
      </c>
      <c r="E332" s="146">
        <f>'Initial Client Information'!E332</f>
        <v>0</v>
      </c>
      <c r="F332" s="156"/>
      <c r="G332" s="152"/>
      <c r="H332" s="152"/>
      <c r="I332" s="158"/>
      <c r="J332" s="174">
        <f>'Discharge Information'!F332</f>
        <v>0</v>
      </c>
      <c r="K332" s="99"/>
    </row>
    <row r="333" spans="1:11" ht="60" customHeight="1" x14ac:dyDescent="0.25">
      <c r="A333" s="1">
        <f t="shared" si="4"/>
        <v>321</v>
      </c>
      <c r="B333" s="132">
        <f>'Initial Client Information'!B333</f>
        <v>0</v>
      </c>
      <c r="C333" s="133">
        <f>'Initial Client Information'!C333</f>
        <v>0</v>
      </c>
      <c r="D333" s="134">
        <f>'Initial Client Information'!D333</f>
        <v>0</v>
      </c>
      <c r="E333" s="146">
        <f>'Initial Client Information'!E333</f>
        <v>0</v>
      </c>
      <c r="F333" s="156"/>
      <c r="G333" s="152"/>
      <c r="H333" s="152"/>
      <c r="I333" s="158"/>
      <c r="J333" s="174">
        <f>'Discharge Information'!F333</f>
        <v>0</v>
      </c>
      <c r="K333" s="99"/>
    </row>
    <row r="334" spans="1:11" ht="60" customHeight="1" x14ac:dyDescent="0.25">
      <c r="A334" s="1">
        <f t="shared" ref="A334:A397" si="5">ROW(A322)</f>
        <v>322</v>
      </c>
      <c r="B334" s="132">
        <f>'Initial Client Information'!B334</f>
        <v>0</v>
      </c>
      <c r="C334" s="133">
        <f>'Initial Client Information'!C334</f>
        <v>0</v>
      </c>
      <c r="D334" s="134">
        <f>'Initial Client Information'!D334</f>
        <v>0</v>
      </c>
      <c r="E334" s="146">
        <f>'Initial Client Information'!E334</f>
        <v>0</v>
      </c>
      <c r="F334" s="156"/>
      <c r="G334" s="152"/>
      <c r="H334" s="152"/>
      <c r="I334" s="158"/>
      <c r="J334" s="174">
        <f>'Discharge Information'!F334</f>
        <v>0</v>
      </c>
      <c r="K334" s="99"/>
    </row>
    <row r="335" spans="1:11" ht="60" customHeight="1" x14ac:dyDescent="0.25">
      <c r="A335" s="1">
        <f t="shared" si="5"/>
        <v>323</v>
      </c>
      <c r="B335" s="132">
        <f>'Initial Client Information'!B335</f>
        <v>0</v>
      </c>
      <c r="C335" s="133">
        <f>'Initial Client Information'!C335</f>
        <v>0</v>
      </c>
      <c r="D335" s="134">
        <f>'Initial Client Information'!D335</f>
        <v>0</v>
      </c>
      <c r="E335" s="146">
        <f>'Initial Client Information'!E335</f>
        <v>0</v>
      </c>
      <c r="F335" s="156"/>
      <c r="G335" s="152"/>
      <c r="H335" s="152"/>
      <c r="I335" s="158"/>
      <c r="J335" s="174">
        <f>'Discharge Information'!F335</f>
        <v>0</v>
      </c>
      <c r="K335" s="99"/>
    </row>
    <row r="336" spans="1:11" ht="60" customHeight="1" x14ac:dyDescent="0.25">
      <c r="A336" s="1">
        <f t="shared" si="5"/>
        <v>324</v>
      </c>
      <c r="B336" s="132">
        <f>'Initial Client Information'!B336</f>
        <v>0</v>
      </c>
      <c r="C336" s="133">
        <f>'Initial Client Information'!C336</f>
        <v>0</v>
      </c>
      <c r="D336" s="134">
        <f>'Initial Client Information'!D336</f>
        <v>0</v>
      </c>
      <c r="E336" s="146">
        <f>'Initial Client Information'!E336</f>
        <v>0</v>
      </c>
      <c r="F336" s="156"/>
      <c r="G336" s="152"/>
      <c r="H336" s="152"/>
      <c r="I336" s="158"/>
      <c r="J336" s="174">
        <f>'Discharge Information'!F336</f>
        <v>0</v>
      </c>
      <c r="K336" s="99"/>
    </row>
    <row r="337" spans="1:11" ht="60" customHeight="1" x14ac:dyDescent="0.25">
      <c r="A337" s="1">
        <f t="shared" si="5"/>
        <v>325</v>
      </c>
      <c r="B337" s="132">
        <f>'Initial Client Information'!B337</f>
        <v>0</v>
      </c>
      <c r="C337" s="133">
        <f>'Initial Client Information'!C337</f>
        <v>0</v>
      </c>
      <c r="D337" s="134">
        <f>'Initial Client Information'!D337</f>
        <v>0</v>
      </c>
      <c r="E337" s="146">
        <f>'Initial Client Information'!E337</f>
        <v>0</v>
      </c>
      <c r="F337" s="156"/>
      <c r="G337" s="152"/>
      <c r="H337" s="152"/>
      <c r="I337" s="158"/>
      <c r="J337" s="174">
        <f>'Discharge Information'!F337</f>
        <v>0</v>
      </c>
      <c r="K337" s="99"/>
    </row>
    <row r="338" spans="1:11" ht="60" customHeight="1" x14ac:dyDescent="0.25">
      <c r="A338" s="1">
        <f t="shared" si="5"/>
        <v>326</v>
      </c>
      <c r="B338" s="132">
        <f>'Initial Client Information'!B338</f>
        <v>0</v>
      </c>
      <c r="C338" s="133">
        <f>'Initial Client Information'!C338</f>
        <v>0</v>
      </c>
      <c r="D338" s="134">
        <f>'Initial Client Information'!D338</f>
        <v>0</v>
      </c>
      <c r="E338" s="146">
        <f>'Initial Client Information'!E338</f>
        <v>0</v>
      </c>
      <c r="F338" s="156"/>
      <c r="G338" s="152"/>
      <c r="H338" s="152"/>
      <c r="I338" s="158"/>
      <c r="J338" s="174">
        <f>'Discharge Information'!F338</f>
        <v>0</v>
      </c>
      <c r="K338" s="99"/>
    </row>
    <row r="339" spans="1:11" ht="60" customHeight="1" x14ac:dyDescent="0.25">
      <c r="A339" s="1">
        <f t="shared" si="5"/>
        <v>327</v>
      </c>
      <c r="B339" s="132">
        <f>'Initial Client Information'!B339</f>
        <v>0</v>
      </c>
      <c r="C339" s="133">
        <f>'Initial Client Information'!C339</f>
        <v>0</v>
      </c>
      <c r="D339" s="134">
        <f>'Initial Client Information'!D339</f>
        <v>0</v>
      </c>
      <c r="E339" s="146">
        <f>'Initial Client Information'!E339</f>
        <v>0</v>
      </c>
      <c r="F339" s="156"/>
      <c r="G339" s="152"/>
      <c r="H339" s="152"/>
      <c r="I339" s="158"/>
      <c r="J339" s="174">
        <f>'Discharge Information'!F339</f>
        <v>0</v>
      </c>
      <c r="K339" s="99"/>
    </row>
    <row r="340" spans="1:11" ht="60" customHeight="1" x14ac:dyDescent="0.25">
      <c r="A340" s="1">
        <f t="shared" si="5"/>
        <v>328</v>
      </c>
      <c r="B340" s="132">
        <f>'Initial Client Information'!B340</f>
        <v>0</v>
      </c>
      <c r="C340" s="133">
        <f>'Initial Client Information'!C340</f>
        <v>0</v>
      </c>
      <c r="D340" s="134">
        <f>'Initial Client Information'!D340</f>
        <v>0</v>
      </c>
      <c r="E340" s="146">
        <f>'Initial Client Information'!E340</f>
        <v>0</v>
      </c>
      <c r="F340" s="156"/>
      <c r="G340" s="152"/>
      <c r="H340" s="152"/>
      <c r="I340" s="158"/>
      <c r="J340" s="174">
        <f>'Discharge Information'!F340</f>
        <v>0</v>
      </c>
      <c r="K340" s="99"/>
    </row>
    <row r="341" spans="1:11" ht="60" customHeight="1" x14ac:dyDescent="0.25">
      <c r="A341" s="1">
        <f t="shared" si="5"/>
        <v>329</v>
      </c>
      <c r="B341" s="132">
        <f>'Initial Client Information'!B341</f>
        <v>0</v>
      </c>
      <c r="C341" s="133">
        <f>'Initial Client Information'!C341</f>
        <v>0</v>
      </c>
      <c r="D341" s="134">
        <f>'Initial Client Information'!D341</f>
        <v>0</v>
      </c>
      <c r="E341" s="146">
        <f>'Initial Client Information'!E341</f>
        <v>0</v>
      </c>
      <c r="F341" s="156"/>
      <c r="G341" s="152"/>
      <c r="H341" s="152"/>
      <c r="I341" s="158"/>
      <c r="J341" s="174">
        <f>'Discharge Information'!F341</f>
        <v>0</v>
      </c>
      <c r="K341" s="99"/>
    </row>
    <row r="342" spans="1:11" ht="60" customHeight="1" x14ac:dyDescent="0.25">
      <c r="A342" s="1">
        <f t="shared" si="5"/>
        <v>330</v>
      </c>
      <c r="B342" s="132">
        <f>'Initial Client Information'!B342</f>
        <v>0</v>
      </c>
      <c r="C342" s="133">
        <f>'Initial Client Information'!C342</f>
        <v>0</v>
      </c>
      <c r="D342" s="134">
        <f>'Initial Client Information'!D342</f>
        <v>0</v>
      </c>
      <c r="E342" s="146">
        <f>'Initial Client Information'!E342</f>
        <v>0</v>
      </c>
      <c r="F342" s="156"/>
      <c r="G342" s="152"/>
      <c r="H342" s="152"/>
      <c r="I342" s="158"/>
      <c r="J342" s="174">
        <f>'Discharge Information'!F342</f>
        <v>0</v>
      </c>
      <c r="K342" s="99"/>
    </row>
    <row r="343" spans="1:11" ht="60" customHeight="1" x14ac:dyDescent="0.25">
      <c r="A343" s="1">
        <f t="shared" si="5"/>
        <v>331</v>
      </c>
      <c r="B343" s="132">
        <f>'Initial Client Information'!B343</f>
        <v>0</v>
      </c>
      <c r="C343" s="133">
        <f>'Initial Client Information'!C343</f>
        <v>0</v>
      </c>
      <c r="D343" s="134">
        <f>'Initial Client Information'!D343</f>
        <v>0</v>
      </c>
      <c r="E343" s="146">
        <f>'Initial Client Information'!E343</f>
        <v>0</v>
      </c>
      <c r="F343" s="156"/>
      <c r="G343" s="152"/>
      <c r="H343" s="152"/>
      <c r="I343" s="158"/>
      <c r="J343" s="174">
        <f>'Discharge Information'!F343</f>
        <v>0</v>
      </c>
      <c r="K343" s="99"/>
    </row>
    <row r="344" spans="1:11" ht="60" customHeight="1" x14ac:dyDescent="0.25">
      <c r="A344" s="1">
        <f t="shared" si="5"/>
        <v>332</v>
      </c>
      <c r="B344" s="132">
        <f>'Initial Client Information'!B344</f>
        <v>0</v>
      </c>
      <c r="C344" s="133">
        <f>'Initial Client Information'!C344</f>
        <v>0</v>
      </c>
      <c r="D344" s="134">
        <f>'Initial Client Information'!D344</f>
        <v>0</v>
      </c>
      <c r="E344" s="146">
        <f>'Initial Client Information'!E344</f>
        <v>0</v>
      </c>
      <c r="F344" s="156"/>
      <c r="G344" s="152"/>
      <c r="H344" s="152"/>
      <c r="I344" s="158"/>
      <c r="J344" s="174">
        <f>'Discharge Information'!F344</f>
        <v>0</v>
      </c>
      <c r="K344" s="99"/>
    </row>
    <row r="345" spans="1:11" ht="60" customHeight="1" x14ac:dyDescent="0.25">
      <c r="A345" s="1">
        <f t="shared" si="5"/>
        <v>333</v>
      </c>
      <c r="B345" s="132">
        <f>'Initial Client Information'!B345</f>
        <v>0</v>
      </c>
      <c r="C345" s="133">
        <f>'Initial Client Information'!C345</f>
        <v>0</v>
      </c>
      <c r="D345" s="134">
        <f>'Initial Client Information'!D345</f>
        <v>0</v>
      </c>
      <c r="E345" s="146">
        <f>'Initial Client Information'!E345</f>
        <v>0</v>
      </c>
      <c r="F345" s="156"/>
      <c r="G345" s="152"/>
      <c r="H345" s="152"/>
      <c r="I345" s="158"/>
      <c r="J345" s="174">
        <f>'Discharge Information'!F345</f>
        <v>0</v>
      </c>
      <c r="K345" s="99"/>
    </row>
    <row r="346" spans="1:11" ht="60" customHeight="1" x14ac:dyDescent="0.25">
      <c r="A346" s="1">
        <f t="shared" si="5"/>
        <v>334</v>
      </c>
      <c r="B346" s="132">
        <f>'Initial Client Information'!B346</f>
        <v>0</v>
      </c>
      <c r="C346" s="133">
        <f>'Initial Client Information'!C346</f>
        <v>0</v>
      </c>
      <c r="D346" s="134">
        <f>'Initial Client Information'!D346</f>
        <v>0</v>
      </c>
      <c r="E346" s="146">
        <f>'Initial Client Information'!E346</f>
        <v>0</v>
      </c>
      <c r="F346" s="156"/>
      <c r="G346" s="152"/>
      <c r="H346" s="152"/>
      <c r="I346" s="158"/>
      <c r="J346" s="174">
        <f>'Discharge Information'!F346</f>
        <v>0</v>
      </c>
      <c r="K346" s="99"/>
    </row>
    <row r="347" spans="1:11" ht="60" customHeight="1" x14ac:dyDescent="0.25">
      <c r="A347" s="1">
        <f t="shared" si="5"/>
        <v>335</v>
      </c>
      <c r="B347" s="132">
        <f>'Initial Client Information'!B347</f>
        <v>0</v>
      </c>
      <c r="C347" s="133">
        <f>'Initial Client Information'!C347</f>
        <v>0</v>
      </c>
      <c r="D347" s="134">
        <f>'Initial Client Information'!D347</f>
        <v>0</v>
      </c>
      <c r="E347" s="146">
        <f>'Initial Client Information'!E347</f>
        <v>0</v>
      </c>
      <c r="F347" s="156"/>
      <c r="G347" s="152"/>
      <c r="H347" s="152"/>
      <c r="I347" s="158"/>
      <c r="J347" s="174">
        <f>'Discharge Information'!F347</f>
        <v>0</v>
      </c>
      <c r="K347" s="99"/>
    </row>
    <row r="348" spans="1:11" ht="60" customHeight="1" x14ac:dyDescent="0.25">
      <c r="A348" s="1">
        <f t="shared" si="5"/>
        <v>336</v>
      </c>
      <c r="B348" s="132">
        <f>'Initial Client Information'!B348</f>
        <v>0</v>
      </c>
      <c r="C348" s="133">
        <f>'Initial Client Information'!C348</f>
        <v>0</v>
      </c>
      <c r="D348" s="134">
        <f>'Initial Client Information'!D348</f>
        <v>0</v>
      </c>
      <c r="E348" s="146">
        <f>'Initial Client Information'!E348</f>
        <v>0</v>
      </c>
      <c r="F348" s="156"/>
      <c r="G348" s="152"/>
      <c r="H348" s="152"/>
      <c r="I348" s="158"/>
      <c r="J348" s="174">
        <f>'Discharge Information'!F348</f>
        <v>0</v>
      </c>
      <c r="K348" s="99"/>
    </row>
    <row r="349" spans="1:11" ht="60" customHeight="1" x14ac:dyDescent="0.25">
      <c r="A349" s="1">
        <f t="shared" si="5"/>
        <v>337</v>
      </c>
      <c r="B349" s="132">
        <f>'Initial Client Information'!B349</f>
        <v>0</v>
      </c>
      <c r="C349" s="133">
        <f>'Initial Client Information'!C349</f>
        <v>0</v>
      </c>
      <c r="D349" s="134">
        <f>'Initial Client Information'!D349</f>
        <v>0</v>
      </c>
      <c r="E349" s="146">
        <f>'Initial Client Information'!E349</f>
        <v>0</v>
      </c>
      <c r="F349" s="156"/>
      <c r="G349" s="152"/>
      <c r="H349" s="152"/>
      <c r="I349" s="158"/>
      <c r="J349" s="174">
        <f>'Discharge Information'!F349</f>
        <v>0</v>
      </c>
      <c r="K349" s="99"/>
    </row>
    <row r="350" spans="1:11" ht="60" customHeight="1" x14ac:dyDescent="0.25">
      <c r="A350" s="1">
        <f t="shared" si="5"/>
        <v>338</v>
      </c>
      <c r="B350" s="132">
        <f>'Initial Client Information'!B350</f>
        <v>0</v>
      </c>
      <c r="C350" s="133">
        <f>'Initial Client Information'!C350</f>
        <v>0</v>
      </c>
      <c r="D350" s="134">
        <f>'Initial Client Information'!D350</f>
        <v>0</v>
      </c>
      <c r="E350" s="146">
        <f>'Initial Client Information'!E350</f>
        <v>0</v>
      </c>
      <c r="F350" s="156"/>
      <c r="G350" s="152"/>
      <c r="H350" s="152"/>
      <c r="I350" s="158"/>
      <c r="J350" s="174">
        <f>'Discharge Information'!F350</f>
        <v>0</v>
      </c>
      <c r="K350" s="99"/>
    </row>
    <row r="351" spans="1:11" ht="60" customHeight="1" x14ac:dyDescent="0.25">
      <c r="A351" s="1">
        <f t="shared" si="5"/>
        <v>339</v>
      </c>
      <c r="B351" s="132">
        <f>'Initial Client Information'!B351</f>
        <v>0</v>
      </c>
      <c r="C351" s="133">
        <f>'Initial Client Information'!C351</f>
        <v>0</v>
      </c>
      <c r="D351" s="134">
        <f>'Initial Client Information'!D351</f>
        <v>0</v>
      </c>
      <c r="E351" s="146">
        <f>'Initial Client Information'!E351</f>
        <v>0</v>
      </c>
      <c r="F351" s="156"/>
      <c r="G351" s="152"/>
      <c r="H351" s="152"/>
      <c r="I351" s="158"/>
      <c r="J351" s="174">
        <f>'Discharge Information'!F351</f>
        <v>0</v>
      </c>
      <c r="K351" s="99"/>
    </row>
    <row r="352" spans="1:11" ht="60" customHeight="1" x14ac:dyDescent="0.25">
      <c r="A352" s="1">
        <f t="shared" si="5"/>
        <v>340</v>
      </c>
      <c r="B352" s="132">
        <f>'Initial Client Information'!B352</f>
        <v>0</v>
      </c>
      <c r="C352" s="133">
        <f>'Initial Client Information'!C352</f>
        <v>0</v>
      </c>
      <c r="D352" s="134">
        <f>'Initial Client Information'!D352</f>
        <v>0</v>
      </c>
      <c r="E352" s="146">
        <f>'Initial Client Information'!E352</f>
        <v>0</v>
      </c>
      <c r="F352" s="156"/>
      <c r="G352" s="152"/>
      <c r="H352" s="152"/>
      <c r="I352" s="158"/>
      <c r="J352" s="174">
        <f>'Discharge Information'!F352</f>
        <v>0</v>
      </c>
      <c r="K352" s="99"/>
    </row>
    <row r="353" spans="1:11" ht="60" customHeight="1" x14ac:dyDescent="0.25">
      <c r="A353" s="1">
        <f t="shared" si="5"/>
        <v>341</v>
      </c>
      <c r="B353" s="132">
        <f>'Initial Client Information'!B353</f>
        <v>0</v>
      </c>
      <c r="C353" s="133">
        <f>'Initial Client Information'!C353</f>
        <v>0</v>
      </c>
      <c r="D353" s="134">
        <f>'Initial Client Information'!D353</f>
        <v>0</v>
      </c>
      <c r="E353" s="146">
        <f>'Initial Client Information'!E353</f>
        <v>0</v>
      </c>
      <c r="F353" s="156"/>
      <c r="G353" s="152"/>
      <c r="H353" s="152"/>
      <c r="I353" s="158"/>
      <c r="J353" s="174">
        <f>'Discharge Information'!F353</f>
        <v>0</v>
      </c>
      <c r="K353" s="99"/>
    </row>
    <row r="354" spans="1:11" ht="60" customHeight="1" x14ac:dyDescent="0.25">
      <c r="A354" s="1">
        <f t="shared" si="5"/>
        <v>342</v>
      </c>
      <c r="B354" s="132">
        <f>'Initial Client Information'!B354</f>
        <v>0</v>
      </c>
      <c r="C354" s="133">
        <f>'Initial Client Information'!C354</f>
        <v>0</v>
      </c>
      <c r="D354" s="134">
        <f>'Initial Client Information'!D354</f>
        <v>0</v>
      </c>
      <c r="E354" s="146">
        <f>'Initial Client Information'!E354</f>
        <v>0</v>
      </c>
      <c r="F354" s="156"/>
      <c r="G354" s="152"/>
      <c r="H354" s="152"/>
      <c r="I354" s="158"/>
      <c r="J354" s="174">
        <f>'Discharge Information'!F354</f>
        <v>0</v>
      </c>
      <c r="K354" s="99"/>
    </row>
    <row r="355" spans="1:11" ht="60" customHeight="1" x14ac:dyDescent="0.25">
      <c r="A355" s="1">
        <f t="shared" si="5"/>
        <v>343</v>
      </c>
      <c r="B355" s="132">
        <f>'Initial Client Information'!B355</f>
        <v>0</v>
      </c>
      <c r="C355" s="133">
        <f>'Initial Client Information'!C355</f>
        <v>0</v>
      </c>
      <c r="D355" s="134">
        <f>'Initial Client Information'!D355</f>
        <v>0</v>
      </c>
      <c r="E355" s="146">
        <f>'Initial Client Information'!E355</f>
        <v>0</v>
      </c>
      <c r="F355" s="156"/>
      <c r="G355" s="152"/>
      <c r="H355" s="152"/>
      <c r="I355" s="158"/>
      <c r="J355" s="174">
        <f>'Discharge Information'!F355</f>
        <v>0</v>
      </c>
      <c r="K355" s="99"/>
    </row>
    <row r="356" spans="1:11" ht="60" customHeight="1" x14ac:dyDescent="0.25">
      <c r="A356" s="1">
        <f t="shared" si="5"/>
        <v>344</v>
      </c>
      <c r="B356" s="132">
        <f>'Initial Client Information'!B356</f>
        <v>0</v>
      </c>
      <c r="C356" s="133">
        <f>'Initial Client Information'!C356</f>
        <v>0</v>
      </c>
      <c r="D356" s="134">
        <f>'Initial Client Information'!D356</f>
        <v>0</v>
      </c>
      <c r="E356" s="146">
        <f>'Initial Client Information'!E356</f>
        <v>0</v>
      </c>
      <c r="F356" s="156"/>
      <c r="G356" s="152"/>
      <c r="H356" s="152"/>
      <c r="I356" s="158"/>
      <c r="J356" s="174">
        <f>'Discharge Information'!F356</f>
        <v>0</v>
      </c>
      <c r="K356" s="99"/>
    </row>
    <row r="357" spans="1:11" ht="60" customHeight="1" x14ac:dyDescent="0.25">
      <c r="A357" s="1">
        <f t="shared" si="5"/>
        <v>345</v>
      </c>
      <c r="B357" s="132">
        <f>'Initial Client Information'!B357</f>
        <v>0</v>
      </c>
      <c r="C357" s="133">
        <f>'Initial Client Information'!C357</f>
        <v>0</v>
      </c>
      <c r="D357" s="134">
        <f>'Initial Client Information'!D357</f>
        <v>0</v>
      </c>
      <c r="E357" s="146">
        <f>'Initial Client Information'!E357</f>
        <v>0</v>
      </c>
      <c r="F357" s="156"/>
      <c r="G357" s="152"/>
      <c r="H357" s="152"/>
      <c r="I357" s="158"/>
      <c r="J357" s="174">
        <f>'Discharge Information'!F357</f>
        <v>0</v>
      </c>
      <c r="K357" s="99"/>
    </row>
    <row r="358" spans="1:11" ht="60" customHeight="1" x14ac:dyDescent="0.25">
      <c r="A358" s="1">
        <f t="shared" si="5"/>
        <v>346</v>
      </c>
      <c r="B358" s="132">
        <f>'Initial Client Information'!B358</f>
        <v>0</v>
      </c>
      <c r="C358" s="133">
        <f>'Initial Client Information'!C358</f>
        <v>0</v>
      </c>
      <c r="D358" s="134">
        <f>'Initial Client Information'!D358</f>
        <v>0</v>
      </c>
      <c r="E358" s="146">
        <f>'Initial Client Information'!E358</f>
        <v>0</v>
      </c>
      <c r="F358" s="156"/>
      <c r="G358" s="152"/>
      <c r="H358" s="152"/>
      <c r="I358" s="158"/>
      <c r="J358" s="174">
        <f>'Discharge Information'!F358</f>
        <v>0</v>
      </c>
      <c r="K358" s="99"/>
    </row>
    <row r="359" spans="1:11" ht="60" customHeight="1" x14ac:dyDescent="0.25">
      <c r="A359" s="1">
        <f t="shared" si="5"/>
        <v>347</v>
      </c>
      <c r="B359" s="132">
        <f>'Initial Client Information'!B359</f>
        <v>0</v>
      </c>
      <c r="C359" s="133">
        <f>'Initial Client Information'!C359</f>
        <v>0</v>
      </c>
      <c r="D359" s="134">
        <f>'Initial Client Information'!D359</f>
        <v>0</v>
      </c>
      <c r="E359" s="146">
        <f>'Initial Client Information'!E359</f>
        <v>0</v>
      </c>
      <c r="F359" s="156"/>
      <c r="G359" s="152"/>
      <c r="H359" s="152"/>
      <c r="I359" s="158"/>
      <c r="J359" s="174">
        <f>'Discharge Information'!F359</f>
        <v>0</v>
      </c>
      <c r="K359" s="99"/>
    </row>
    <row r="360" spans="1:11" ht="60" customHeight="1" x14ac:dyDescent="0.25">
      <c r="A360" s="1">
        <f t="shared" si="5"/>
        <v>348</v>
      </c>
      <c r="B360" s="132">
        <f>'Initial Client Information'!B360</f>
        <v>0</v>
      </c>
      <c r="C360" s="133">
        <f>'Initial Client Information'!C360</f>
        <v>0</v>
      </c>
      <c r="D360" s="134">
        <f>'Initial Client Information'!D360</f>
        <v>0</v>
      </c>
      <c r="E360" s="146">
        <f>'Initial Client Information'!E360</f>
        <v>0</v>
      </c>
      <c r="F360" s="156"/>
      <c r="G360" s="152"/>
      <c r="H360" s="152"/>
      <c r="I360" s="158"/>
      <c r="J360" s="174">
        <f>'Discharge Information'!F360</f>
        <v>0</v>
      </c>
      <c r="K360" s="99"/>
    </row>
    <row r="361" spans="1:11" ht="60" customHeight="1" x14ac:dyDescent="0.25">
      <c r="A361" s="1">
        <f t="shared" si="5"/>
        <v>349</v>
      </c>
      <c r="B361" s="132">
        <f>'Initial Client Information'!B361</f>
        <v>0</v>
      </c>
      <c r="C361" s="133">
        <f>'Initial Client Information'!C361</f>
        <v>0</v>
      </c>
      <c r="D361" s="134">
        <f>'Initial Client Information'!D361</f>
        <v>0</v>
      </c>
      <c r="E361" s="146">
        <f>'Initial Client Information'!E361</f>
        <v>0</v>
      </c>
      <c r="F361" s="156"/>
      <c r="G361" s="152"/>
      <c r="H361" s="152"/>
      <c r="I361" s="158"/>
      <c r="J361" s="174">
        <f>'Discharge Information'!F361</f>
        <v>0</v>
      </c>
      <c r="K361" s="99"/>
    </row>
    <row r="362" spans="1:11" ht="60" customHeight="1" x14ac:dyDescent="0.25">
      <c r="A362" s="1">
        <f t="shared" si="5"/>
        <v>350</v>
      </c>
      <c r="B362" s="132">
        <f>'Initial Client Information'!B362</f>
        <v>0</v>
      </c>
      <c r="C362" s="133">
        <f>'Initial Client Information'!C362</f>
        <v>0</v>
      </c>
      <c r="D362" s="134">
        <f>'Initial Client Information'!D362</f>
        <v>0</v>
      </c>
      <c r="E362" s="146">
        <f>'Initial Client Information'!E362</f>
        <v>0</v>
      </c>
      <c r="F362" s="156"/>
      <c r="G362" s="152"/>
      <c r="H362" s="152"/>
      <c r="I362" s="158"/>
      <c r="J362" s="174">
        <f>'Discharge Information'!F362</f>
        <v>0</v>
      </c>
      <c r="K362" s="99"/>
    </row>
    <row r="363" spans="1:11" ht="60" customHeight="1" x14ac:dyDescent="0.25">
      <c r="A363" s="1">
        <f t="shared" si="5"/>
        <v>351</v>
      </c>
      <c r="B363" s="132">
        <f>'Initial Client Information'!B363</f>
        <v>0</v>
      </c>
      <c r="C363" s="133">
        <f>'Initial Client Information'!C363</f>
        <v>0</v>
      </c>
      <c r="D363" s="134">
        <f>'Initial Client Information'!D363</f>
        <v>0</v>
      </c>
      <c r="E363" s="146">
        <f>'Initial Client Information'!E363</f>
        <v>0</v>
      </c>
      <c r="F363" s="156"/>
      <c r="G363" s="152"/>
      <c r="H363" s="152"/>
      <c r="I363" s="158"/>
      <c r="J363" s="174">
        <f>'Discharge Information'!F363</f>
        <v>0</v>
      </c>
      <c r="K363" s="99"/>
    </row>
    <row r="364" spans="1:11" ht="60" customHeight="1" x14ac:dyDescent="0.25">
      <c r="A364" s="1">
        <f t="shared" si="5"/>
        <v>352</v>
      </c>
      <c r="B364" s="132">
        <f>'Initial Client Information'!B364</f>
        <v>0</v>
      </c>
      <c r="C364" s="133">
        <f>'Initial Client Information'!C364</f>
        <v>0</v>
      </c>
      <c r="D364" s="134">
        <f>'Initial Client Information'!D364</f>
        <v>0</v>
      </c>
      <c r="E364" s="146">
        <f>'Initial Client Information'!E364</f>
        <v>0</v>
      </c>
      <c r="F364" s="156"/>
      <c r="G364" s="152"/>
      <c r="H364" s="152"/>
      <c r="I364" s="158"/>
      <c r="J364" s="174">
        <f>'Discharge Information'!F364</f>
        <v>0</v>
      </c>
      <c r="K364" s="99"/>
    </row>
    <row r="365" spans="1:11" ht="60" customHeight="1" x14ac:dyDescent="0.25">
      <c r="A365" s="1">
        <f t="shared" si="5"/>
        <v>353</v>
      </c>
      <c r="B365" s="132">
        <f>'Initial Client Information'!B365</f>
        <v>0</v>
      </c>
      <c r="C365" s="133">
        <f>'Initial Client Information'!C365</f>
        <v>0</v>
      </c>
      <c r="D365" s="134">
        <f>'Initial Client Information'!D365</f>
        <v>0</v>
      </c>
      <c r="E365" s="146">
        <f>'Initial Client Information'!E365</f>
        <v>0</v>
      </c>
      <c r="F365" s="156"/>
      <c r="G365" s="152"/>
      <c r="H365" s="152"/>
      <c r="I365" s="158"/>
      <c r="J365" s="174">
        <f>'Discharge Information'!F365</f>
        <v>0</v>
      </c>
      <c r="K365" s="99"/>
    </row>
    <row r="366" spans="1:11" ht="60" customHeight="1" x14ac:dyDescent="0.25">
      <c r="A366" s="1">
        <f t="shared" si="5"/>
        <v>354</v>
      </c>
      <c r="B366" s="132">
        <f>'Initial Client Information'!B366</f>
        <v>0</v>
      </c>
      <c r="C366" s="133">
        <f>'Initial Client Information'!C366</f>
        <v>0</v>
      </c>
      <c r="D366" s="134">
        <f>'Initial Client Information'!D366</f>
        <v>0</v>
      </c>
      <c r="E366" s="146">
        <f>'Initial Client Information'!E366</f>
        <v>0</v>
      </c>
      <c r="F366" s="156"/>
      <c r="G366" s="152"/>
      <c r="H366" s="152"/>
      <c r="I366" s="158"/>
      <c r="J366" s="174">
        <f>'Discharge Information'!F366</f>
        <v>0</v>
      </c>
      <c r="K366" s="99"/>
    </row>
    <row r="367" spans="1:11" ht="60" customHeight="1" x14ac:dyDescent="0.25">
      <c r="A367" s="1">
        <f t="shared" si="5"/>
        <v>355</v>
      </c>
      <c r="B367" s="132">
        <f>'Initial Client Information'!B367</f>
        <v>0</v>
      </c>
      <c r="C367" s="133">
        <f>'Initial Client Information'!C367</f>
        <v>0</v>
      </c>
      <c r="D367" s="134">
        <f>'Initial Client Information'!D367</f>
        <v>0</v>
      </c>
      <c r="E367" s="146">
        <f>'Initial Client Information'!E367</f>
        <v>0</v>
      </c>
      <c r="F367" s="156"/>
      <c r="G367" s="152"/>
      <c r="H367" s="152"/>
      <c r="I367" s="158"/>
      <c r="J367" s="174">
        <f>'Discharge Information'!F367</f>
        <v>0</v>
      </c>
      <c r="K367" s="99"/>
    </row>
    <row r="368" spans="1:11" ht="60" customHeight="1" x14ac:dyDescent="0.25">
      <c r="A368" s="1">
        <f t="shared" si="5"/>
        <v>356</v>
      </c>
      <c r="B368" s="132">
        <f>'Initial Client Information'!B368</f>
        <v>0</v>
      </c>
      <c r="C368" s="133">
        <f>'Initial Client Information'!C368</f>
        <v>0</v>
      </c>
      <c r="D368" s="134">
        <f>'Initial Client Information'!D368</f>
        <v>0</v>
      </c>
      <c r="E368" s="146">
        <f>'Initial Client Information'!E368</f>
        <v>0</v>
      </c>
      <c r="F368" s="156"/>
      <c r="G368" s="152"/>
      <c r="H368" s="152"/>
      <c r="I368" s="158"/>
      <c r="J368" s="174">
        <f>'Discharge Information'!F368</f>
        <v>0</v>
      </c>
      <c r="K368" s="99"/>
    </row>
    <row r="369" spans="1:11" ht="60" customHeight="1" x14ac:dyDescent="0.25">
      <c r="A369" s="1">
        <f t="shared" si="5"/>
        <v>357</v>
      </c>
      <c r="B369" s="132">
        <f>'Initial Client Information'!B369</f>
        <v>0</v>
      </c>
      <c r="C369" s="133">
        <f>'Initial Client Information'!C369</f>
        <v>0</v>
      </c>
      <c r="D369" s="134">
        <f>'Initial Client Information'!D369</f>
        <v>0</v>
      </c>
      <c r="E369" s="146">
        <f>'Initial Client Information'!E369</f>
        <v>0</v>
      </c>
      <c r="F369" s="156"/>
      <c r="G369" s="152"/>
      <c r="H369" s="152"/>
      <c r="I369" s="158"/>
      <c r="J369" s="174">
        <f>'Discharge Information'!F369</f>
        <v>0</v>
      </c>
      <c r="K369" s="99"/>
    </row>
    <row r="370" spans="1:11" ht="60" customHeight="1" x14ac:dyDescent="0.25">
      <c r="A370" s="1">
        <f t="shared" si="5"/>
        <v>358</v>
      </c>
      <c r="B370" s="132">
        <f>'Initial Client Information'!B370</f>
        <v>0</v>
      </c>
      <c r="C370" s="133">
        <f>'Initial Client Information'!C370</f>
        <v>0</v>
      </c>
      <c r="D370" s="134">
        <f>'Initial Client Information'!D370</f>
        <v>0</v>
      </c>
      <c r="E370" s="146">
        <f>'Initial Client Information'!E370</f>
        <v>0</v>
      </c>
      <c r="F370" s="156"/>
      <c r="G370" s="152"/>
      <c r="H370" s="152"/>
      <c r="I370" s="158"/>
      <c r="J370" s="174">
        <f>'Discharge Information'!F370</f>
        <v>0</v>
      </c>
      <c r="K370" s="99"/>
    </row>
    <row r="371" spans="1:11" ht="60" customHeight="1" x14ac:dyDescent="0.25">
      <c r="A371" s="1">
        <f t="shared" si="5"/>
        <v>359</v>
      </c>
      <c r="B371" s="132">
        <f>'Initial Client Information'!B371</f>
        <v>0</v>
      </c>
      <c r="C371" s="133">
        <f>'Initial Client Information'!C371</f>
        <v>0</v>
      </c>
      <c r="D371" s="134">
        <f>'Initial Client Information'!D371</f>
        <v>0</v>
      </c>
      <c r="E371" s="146">
        <f>'Initial Client Information'!E371</f>
        <v>0</v>
      </c>
      <c r="F371" s="156"/>
      <c r="G371" s="152"/>
      <c r="H371" s="152"/>
      <c r="I371" s="158"/>
      <c r="J371" s="174">
        <f>'Discharge Information'!F371</f>
        <v>0</v>
      </c>
      <c r="K371" s="99"/>
    </row>
    <row r="372" spans="1:11" ht="60" customHeight="1" x14ac:dyDescent="0.25">
      <c r="A372" s="1">
        <f t="shared" si="5"/>
        <v>360</v>
      </c>
      <c r="B372" s="132">
        <f>'Initial Client Information'!B372</f>
        <v>0</v>
      </c>
      <c r="C372" s="133">
        <f>'Initial Client Information'!C372</f>
        <v>0</v>
      </c>
      <c r="D372" s="134">
        <f>'Initial Client Information'!D372</f>
        <v>0</v>
      </c>
      <c r="E372" s="146">
        <f>'Initial Client Information'!E372</f>
        <v>0</v>
      </c>
      <c r="F372" s="156"/>
      <c r="G372" s="152"/>
      <c r="H372" s="152"/>
      <c r="I372" s="158"/>
      <c r="J372" s="174">
        <f>'Discharge Information'!F372</f>
        <v>0</v>
      </c>
      <c r="K372" s="99"/>
    </row>
    <row r="373" spans="1:11" ht="60" customHeight="1" x14ac:dyDescent="0.25">
      <c r="A373" s="1">
        <f t="shared" si="5"/>
        <v>361</v>
      </c>
      <c r="B373" s="132">
        <f>'Initial Client Information'!B373</f>
        <v>0</v>
      </c>
      <c r="C373" s="133">
        <f>'Initial Client Information'!C373</f>
        <v>0</v>
      </c>
      <c r="D373" s="134">
        <f>'Initial Client Information'!D373</f>
        <v>0</v>
      </c>
      <c r="E373" s="146">
        <f>'Initial Client Information'!E373</f>
        <v>0</v>
      </c>
      <c r="F373" s="156"/>
      <c r="G373" s="152"/>
      <c r="H373" s="152"/>
      <c r="I373" s="158"/>
      <c r="J373" s="174">
        <f>'Discharge Information'!F373</f>
        <v>0</v>
      </c>
      <c r="K373" s="99"/>
    </row>
    <row r="374" spans="1:11" ht="60" customHeight="1" x14ac:dyDescent="0.25">
      <c r="A374" s="1">
        <f t="shared" si="5"/>
        <v>362</v>
      </c>
      <c r="B374" s="132">
        <f>'Initial Client Information'!B374</f>
        <v>0</v>
      </c>
      <c r="C374" s="133">
        <f>'Initial Client Information'!C374</f>
        <v>0</v>
      </c>
      <c r="D374" s="134">
        <f>'Initial Client Information'!D374</f>
        <v>0</v>
      </c>
      <c r="E374" s="146">
        <f>'Initial Client Information'!E374</f>
        <v>0</v>
      </c>
      <c r="F374" s="156"/>
      <c r="G374" s="152"/>
      <c r="H374" s="152"/>
      <c r="I374" s="158"/>
      <c r="J374" s="174">
        <f>'Discharge Information'!F374</f>
        <v>0</v>
      </c>
      <c r="K374" s="99"/>
    </row>
    <row r="375" spans="1:11" ht="60" customHeight="1" x14ac:dyDescent="0.25">
      <c r="A375" s="1">
        <f t="shared" si="5"/>
        <v>363</v>
      </c>
      <c r="B375" s="132">
        <f>'Initial Client Information'!B375</f>
        <v>0</v>
      </c>
      <c r="C375" s="133">
        <f>'Initial Client Information'!C375</f>
        <v>0</v>
      </c>
      <c r="D375" s="134">
        <f>'Initial Client Information'!D375</f>
        <v>0</v>
      </c>
      <c r="E375" s="146">
        <f>'Initial Client Information'!E375</f>
        <v>0</v>
      </c>
      <c r="F375" s="156"/>
      <c r="G375" s="152"/>
      <c r="H375" s="152"/>
      <c r="I375" s="158"/>
      <c r="J375" s="174">
        <f>'Discharge Information'!F375</f>
        <v>0</v>
      </c>
      <c r="K375" s="99"/>
    </row>
    <row r="376" spans="1:11" ht="60" customHeight="1" x14ac:dyDescent="0.25">
      <c r="A376" s="1">
        <f t="shared" si="5"/>
        <v>364</v>
      </c>
      <c r="B376" s="132">
        <f>'Initial Client Information'!B376</f>
        <v>0</v>
      </c>
      <c r="C376" s="133">
        <f>'Initial Client Information'!C376</f>
        <v>0</v>
      </c>
      <c r="D376" s="134">
        <f>'Initial Client Information'!D376</f>
        <v>0</v>
      </c>
      <c r="E376" s="146">
        <f>'Initial Client Information'!E376</f>
        <v>0</v>
      </c>
      <c r="F376" s="156"/>
      <c r="G376" s="152"/>
      <c r="H376" s="152"/>
      <c r="I376" s="158"/>
      <c r="J376" s="174">
        <f>'Discharge Information'!F376</f>
        <v>0</v>
      </c>
      <c r="K376" s="99"/>
    </row>
    <row r="377" spans="1:11" ht="60" customHeight="1" x14ac:dyDescent="0.25">
      <c r="A377" s="1">
        <f t="shared" si="5"/>
        <v>365</v>
      </c>
      <c r="B377" s="132">
        <f>'Initial Client Information'!B377</f>
        <v>0</v>
      </c>
      <c r="C377" s="133">
        <f>'Initial Client Information'!C377</f>
        <v>0</v>
      </c>
      <c r="D377" s="134">
        <f>'Initial Client Information'!D377</f>
        <v>0</v>
      </c>
      <c r="E377" s="146">
        <f>'Initial Client Information'!E377</f>
        <v>0</v>
      </c>
      <c r="F377" s="156"/>
      <c r="G377" s="152"/>
      <c r="H377" s="152"/>
      <c r="I377" s="158"/>
      <c r="J377" s="174">
        <f>'Discharge Information'!F377</f>
        <v>0</v>
      </c>
      <c r="K377" s="99"/>
    </row>
    <row r="378" spans="1:11" ht="60" customHeight="1" x14ac:dyDescent="0.25">
      <c r="A378" s="1">
        <f t="shared" si="5"/>
        <v>366</v>
      </c>
      <c r="B378" s="132">
        <f>'Initial Client Information'!B378</f>
        <v>0</v>
      </c>
      <c r="C378" s="133">
        <f>'Initial Client Information'!C378</f>
        <v>0</v>
      </c>
      <c r="D378" s="134">
        <f>'Initial Client Information'!D378</f>
        <v>0</v>
      </c>
      <c r="E378" s="146">
        <f>'Initial Client Information'!E378</f>
        <v>0</v>
      </c>
      <c r="F378" s="156"/>
      <c r="G378" s="152"/>
      <c r="H378" s="152"/>
      <c r="I378" s="158"/>
      <c r="J378" s="174">
        <f>'Discharge Information'!F378</f>
        <v>0</v>
      </c>
      <c r="K378" s="99"/>
    </row>
    <row r="379" spans="1:11" ht="60" customHeight="1" x14ac:dyDescent="0.25">
      <c r="A379" s="1">
        <f t="shared" si="5"/>
        <v>367</v>
      </c>
      <c r="B379" s="132">
        <f>'Initial Client Information'!B379</f>
        <v>0</v>
      </c>
      <c r="C379" s="133">
        <f>'Initial Client Information'!C379</f>
        <v>0</v>
      </c>
      <c r="D379" s="134">
        <f>'Initial Client Information'!D379</f>
        <v>0</v>
      </c>
      <c r="E379" s="146">
        <f>'Initial Client Information'!E379</f>
        <v>0</v>
      </c>
      <c r="F379" s="156"/>
      <c r="G379" s="152"/>
      <c r="H379" s="152"/>
      <c r="I379" s="158"/>
      <c r="J379" s="174">
        <f>'Discharge Information'!F379</f>
        <v>0</v>
      </c>
      <c r="K379" s="99"/>
    </row>
    <row r="380" spans="1:11" ht="60" customHeight="1" x14ac:dyDescent="0.25">
      <c r="A380" s="1">
        <f t="shared" si="5"/>
        <v>368</v>
      </c>
      <c r="B380" s="132">
        <f>'Initial Client Information'!B380</f>
        <v>0</v>
      </c>
      <c r="C380" s="133">
        <f>'Initial Client Information'!C380</f>
        <v>0</v>
      </c>
      <c r="D380" s="134">
        <f>'Initial Client Information'!D380</f>
        <v>0</v>
      </c>
      <c r="E380" s="146">
        <f>'Initial Client Information'!E380</f>
        <v>0</v>
      </c>
      <c r="F380" s="156"/>
      <c r="G380" s="152"/>
      <c r="H380" s="152"/>
      <c r="I380" s="158"/>
      <c r="J380" s="174">
        <f>'Discharge Information'!F380</f>
        <v>0</v>
      </c>
      <c r="K380" s="99"/>
    </row>
    <row r="381" spans="1:11" ht="60" customHeight="1" x14ac:dyDescent="0.25">
      <c r="A381" s="1">
        <f t="shared" si="5"/>
        <v>369</v>
      </c>
      <c r="B381" s="132">
        <f>'Initial Client Information'!B381</f>
        <v>0</v>
      </c>
      <c r="C381" s="133">
        <f>'Initial Client Information'!C381</f>
        <v>0</v>
      </c>
      <c r="D381" s="134">
        <f>'Initial Client Information'!D381</f>
        <v>0</v>
      </c>
      <c r="E381" s="146">
        <f>'Initial Client Information'!E381</f>
        <v>0</v>
      </c>
      <c r="F381" s="156"/>
      <c r="G381" s="152"/>
      <c r="H381" s="152"/>
      <c r="I381" s="158"/>
      <c r="J381" s="174">
        <f>'Discharge Information'!F381</f>
        <v>0</v>
      </c>
      <c r="K381" s="99"/>
    </row>
    <row r="382" spans="1:11" ht="60" customHeight="1" x14ac:dyDescent="0.25">
      <c r="A382" s="1">
        <f t="shared" si="5"/>
        <v>370</v>
      </c>
      <c r="B382" s="132">
        <f>'Initial Client Information'!B382</f>
        <v>0</v>
      </c>
      <c r="C382" s="133">
        <f>'Initial Client Information'!C382</f>
        <v>0</v>
      </c>
      <c r="D382" s="134">
        <f>'Initial Client Information'!D382</f>
        <v>0</v>
      </c>
      <c r="E382" s="146">
        <f>'Initial Client Information'!E382</f>
        <v>0</v>
      </c>
      <c r="F382" s="156"/>
      <c r="G382" s="152"/>
      <c r="H382" s="152"/>
      <c r="I382" s="158"/>
      <c r="J382" s="174">
        <f>'Discharge Information'!F382</f>
        <v>0</v>
      </c>
      <c r="K382" s="99"/>
    </row>
    <row r="383" spans="1:11" ht="60" customHeight="1" x14ac:dyDescent="0.25">
      <c r="A383" s="1">
        <f t="shared" si="5"/>
        <v>371</v>
      </c>
      <c r="B383" s="132">
        <f>'Initial Client Information'!B383</f>
        <v>0</v>
      </c>
      <c r="C383" s="133">
        <f>'Initial Client Information'!C383</f>
        <v>0</v>
      </c>
      <c r="D383" s="134">
        <f>'Initial Client Information'!D383</f>
        <v>0</v>
      </c>
      <c r="E383" s="146">
        <f>'Initial Client Information'!E383</f>
        <v>0</v>
      </c>
      <c r="F383" s="156"/>
      <c r="G383" s="152"/>
      <c r="H383" s="152"/>
      <c r="I383" s="158"/>
      <c r="J383" s="174">
        <f>'Discharge Information'!F383</f>
        <v>0</v>
      </c>
      <c r="K383" s="99"/>
    </row>
    <row r="384" spans="1:11" ht="60" customHeight="1" x14ac:dyDescent="0.25">
      <c r="A384" s="1">
        <f t="shared" si="5"/>
        <v>372</v>
      </c>
      <c r="B384" s="132">
        <f>'Initial Client Information'!B384</f>
        <v>0</v>
      </c>
      <c r="C384" s="133">
        <f>'Initial Client Information'!C384</f>
        <v>0</v>
      </c>
      <c r="D384" s="134">
        <f>'Initial Client Information'!D384</f>
        <v>0</v>
      </c>
      <c r="E384" s="146">
        <f>'Initial Client Information'!E384</f>
        <v>0</v>
      </c>
      <c r="F384" s="156"/>
      <c r="G384" s="152"/>
      <c r="H384" s="152"/>
      <c r="I384" s="158"/>
      <c r="J384" s="174">
        <f>'Discharge Information'!F384</f>
        <v>0</v>
      </c>
      <c r="K384" s="99"/>
    </row>
    <row r="385" spans="1:11" ht="60" customHeight="1" x14ac:dyDescent="0.25">
      <c r="A385" s="1">
        <f t="shared" si="5"/>
        <v>373</v>
      </c>
      <c r="B385" s="132">
        <f>'Initial Client Information'!B385</f>
        <v>0</v>
      </c>
      <c r="C385" s="133">
        <f>'Initial Client Information'!C385</f>
        <v>0</v>
      </c>
      <c r="D385" s="134">
        <f>'Initial Client Information'!D385</f>
        <v>0</v>
      </c>
      <c r="E385" s="146">
        <f>'Initial Client Information'!E385</f>
        <v>0</v>
      </c>
      <c r="F385" s="156"/>
      <c r="G385" s="152"/>
      <c r="H385" s="152"/>
      <c r="I385" s="158"/>
      <c r="J385" s="174">
        <f>'Discharge Information'!F385</f>
        <v>0</v>
      </c>
      <c r="K385" s="99"/>
    </row>
    <row r="386" spans="1:11" ht="60" customHeight="1" x14ac:dyDescent="0.25">
      <c r="A386" s="1">
        <f t="shared" si="5"/>
        <v>374</v>
      </c>
      <c r="B386" s="132">
        <f>'Initial Client Information'!B386</f>
        <v>0</v>
      </c>
      <c r="C386" s="133">
        <f>'Initial Client Information'!C386</f>
        <v>0</v>
      </c>
      <c r="D386" s="134">
        <f>'Initial Client Information'!D386</f>
        <v>0</v>
      </c>
      <c r="E386" s="146">
        <f>'Initial Client Information'!E386</f>
        <v>0</v>
      </c>
      <c r="F386" s="156"/>
      <c r="G386" s="152"/>
      <c r="H386" s="152"/>
      <c r="I386" s="158"/>
      <c r="J386" s="174">
        <f>'Discharge Information'!F386</f>
        <v>0</v>
      </c>
      <c r="K386" s="99"/>
    </row>
    <row r="387" spans="1:11" ht="60" customHeight="1" x14ac:dyDescent="0.25">
      <c r="A387" s="1">
        <f t="shared" si="5"/>
        <v>375</v>
      </c>
      <c r="B387" s="132">
        <f>'Initial Client Information'!B387</f>
        <v>0</v>
      </c>
      <c r="C387" s="133">
        <f>'Initial Client Information'!C387</f>
        <v>0</v>
      </c>
      <c r="D387" s="134">
        <f>'Initial Client Information'!D387</f>
        <v>0</v>
      </c>
      <c r="E387" s="146">
        <f>'Initial Client Information'!E387</f>
        <v>0</v>
      </c>
      <c r="F387" s="156"/>
      <c r="G387" s="152"/>
      <c r="H387" s="152"/>
      <c r="I387" s="158"/>
      <c r="J387" s="174">
        <f>'Discharge Information'!F387</f>
        <v>0</v>
      </c>
      <c r="K387" s="99"/>
    </row>
    <row r="388" spans="1:11" ht="60" customHeight="1" x14ac:dyDescent="0.25">
      <c r="A388" s="1">
        <f t="shared" si="5"/>
        <v>376</v>
      </c>
      <c r="B388" s="132">
        <f>'Initial Client Information'!B388</f>
        <v>0</v>
      </c>
      <c r="C388" s="133">
        <f>'Initial Client Information'!C388</f>
        <v>0</v>
      </c>
      <c r="D388" s="134">
        <f>'Initial Client Information'!D388</f>
        <v>0</v>
      </c>
      <c r="E388" s="146">
        <f>'Initial Client Information'!E388</f>
        <v>0</v>
      </c>
      <c r="F388" s="156"/>
      <c r="G388" s="152"/>
      <c r="H388" s="152"/>
      <c r="I388" s="158"/>
      <c r="J388" s="174">
        <f>'Discharge Information'!F388</f>
        <v>0</v>
      </c>
      <c r="K388" s="99"/>
    </row>
    <row r="389" spans="1:11" ht="60" customHeight="1" x14ac:dyDescent="0.25">
      <c r="A389" s="1">
        <f t="shared" si="5"/>
        <v>377</v>
      </c>
      <c r="B389" s="132">
        <f>'Initial Client Information'!B389</f>
        <v>0</v>
      </c>
      <c r="C389" s="133">
        <f>'Initial Client Information'!C389</f>
        <v>0</v>
      </c>
      <c r="D389" s="134">
        <f>'Initial Client Information'!D389</f>
        <v>0</v>
      </c>
      <c r="E389" s="146">
        <f>'Initial Client Information'!E389</f>
        <v>0</v>
      </c>
      <c r="F389" s="156"/>
      <c r="G389" s="152"/>
      <c r="H389" s="152"/>
      <c r="I389" s="158"/>
      <c r="J389" s="174">
        <f>'Discharge Information'!F389</f>
        <v>0</v>
      </c>
      <c r="K389" s="99"/>
    </row>
    <row r="390" spans="1:11" ht="60" customHeight="1" x14ac:dyDescent="0.25">
      <c r="A390" s="1">
        <f t="shared" si="5"/>
        <v>378</v>
      </c>
      <c r="B390" s="132">
        <f>'Initial Client Information'!B390</f>
        <v>0</v>
      </c>
      <c r="C390" s="133">
        <f>'Initial Client Information'!C390</f>
        <v>0</v>
      </c>
      <c r="D390" s="134">
        <f>'Initial Client Information'!D390</f>
        <v>0</v>
      </c>
      <c r="E390" s="146">
        <f>'Initial Client Information'!E390</f>
        <v>0</v>
      </c>
      <c r="F390" s="156"/>
      <c r="G390" s="152"/>
      <c r="H390" s="152"/>
      <c r="I390" s="158"/>
      <c r="J390" s="174">
        <f>'Discharge Information'!F390</f>
        <v>0</v>
      </c>
      <c r="K390" s="99"/>
    </row>
    <row r="391" spans="1:11" ht="60" customHeight="1" x14ac:dyDescent="0.25">
      <c r="A391" s="1">
        <f t="shared" si="5"/>
        <v>379</v>
      </c>
      <c r="B391" s="132">
        <f>'Initial Client Information'!B391</f>
        <v>0</v>
      </c>
      <c r="C391" s="133">
        <f>'Initial Client Information'!C391</f>
        <v>0</v>
      </c>
      <c r="D391" s="134">
        <f>'Initial Client Information'!D391</f>
        <v>0</v>
      </c>
      <c r="E391" s="146">
        <f>'Initial Client Information'!E391</f>
        <v>0</v>
      </c>
      <c r="F391" s="156"/>
      <c r="G391" s="152"/>
      <c r="H391" s="152"/>
      <c r="I391" s="158"/>
      <c r="J391" s="174">
        <f>'Discharge Information'!F391</f>
        <v>0</v>
      </c>
      <c r="K391" s="99"/>
    </row>
    <row r="392" spans="1:11" ht="60" customHeight="1" x14ac:dyDescent="0.25">
      <c r="A392" s="1">
        <f t="shared" si="5"/>
        <v>380</v>
      </c>
      <c r="B392" s="132">
        <f>'Initial Client Information'!B392</f>
        <v>0</v>
      </c>
      <c r="C392" s="133">
        <f>'Initial Client Information'!C392</f>
        <v>0</v>
      </c>
      <c r="D392" s="134">
        <f>'Initial Client Information'!D392</f>
        <v>0</v>
      </c>
      <c r="E392" s="146">
        <f>'Initial Client Information'!E392</f>
        <v>0</v>
      </c>
      <c r="F392" s="156"/>
      <c r="G392" s="152"/>
      <c r="H392" s="152"/>
      <c r="I392" s="158"/>
      <c r="J392" s="174">
        <f>'Discharge Information'!F392</f>
        <v>0</v>
      </c>
      <c r="K392" s="99"/>
    </row>
    <row r="393" spans="1:11" ht="60" customHeight="1" x14ac:dyDescent="0.25">
      <c r="A393" s="1">
        <f t="shared" si="5"/>
        <v>381</v>
      </c>
      <c r="B393" s="132">
        <f>'Initial Client Information'!B393</f>
        <v>0</v>
      </c>
      <c r="C393" s="133">
        <f>'Initial Client Information'!C393</f>
        <v>0</v>
      </c>
      <c r="D393" s="134">
        <f>'Initial Client Information'!D393</f>
        <v>0</v>
      </c>
      <c r="E393" s="146">
        <f>'Initial Client Information'!E393</f>
        <v>0</v>
      </c>
      <c r="F393" s="156"/>
      <c r="G393" s="152"/>
      <c r="H393" s="152"/>
      <c r="I393" s="158"/>
      <c r="J393" s="174">
        <f>'Discharge Information'!F393</f>
        <v>0</v>
      </c>
      <c r="K393" s="99"/>
    </row>
    <row r="394" spans="1:11" ht="60" customHeight="1" x14ac:dyDescent="0.25">
      <c r="A394" s="1">
        <f t="shared" si="5"/>
        <v>382</v>
      </c>
      <c r="B394" s="132">
        <f>'Initial Client Information'!B394</f>
        <v>0</v>
      </c>
      <c r="C394" s="133">
        <f>'Initial Client Information'!C394</f>
        <v>0</v>
      </c>
      <c r="D394" s="134">
        <f>'Initial Client Information'!D394</f>
        <v>0</v>
      </c>
      <c r="E394" s="146">
        <f>'Initial Client Information'!E394</f>
        <v>0</v>
      </c>
      <c r="F394" s="156"/>
      <c r="G394" s="152"/>
      <c r="H394" s="152"/>
      <c r="I394" s="158"/>
      <c r="J394" s="174">
        <f>'Discharge Information'!F394</f>
        <v>0</v>
      </c>
      <c r="K394" s="99"/>
    </row>
    <row r="395" spans="1:11" ht="60" customHeight="1" x14ac:dyDescent="0.25">
      <c r="A395" s="1">
        <f t="shared" si="5"/>
        <v>383</v>
      </c>
      <c r="B395" s="132">
        <f>'Initial Client Information'!B395</f>
        <v>0</v>
      </c>
      <c r="C395" s="133">
        <f>'Initial Client Information'!C395</f>
        <v>0</v>
      </c>
      <c r="D395" s="134">
        <f>'Initial Client Information'!D395</f>
        <v>0</v>
      </c>
      <c r="E395" s="146">
        <f>'Initial Client Information'!E395</f>
        <v>0</v>
      </c>
      <c r="F395" s="156"/>
      <c r="G395" s="152"/>
      <c r="H395" s="152"/>
      <c r="I395" s="158"/>
      <c r="J395" s="174">
        <f>'Discharge Information'!F395</f>
        <v>0</v>
      </c>
      <c r="K395" s="99"/>
    </row>
    <row r="396" spans="1:11" ht="60" customHeight="1" x14ac:dyDescent="0.25">
      <c r="A396" s="1">
        <f t="shared" si="5"/>
        <v>384</v>
      </c>
      <c r="B396" s="132">
        <f>'Initial Client Information'!B396</f>
        <v>0</v>
      </c>
      <c r="C396" s="133">
        <f>'Initial Client Information'!C396</f>
        <v>0</v>
      </c>
      <c r="D396" s="134">
        <f>'Initial Client Information'!D396</f>
        <v>0</v>
      </c>
      <c r="E396" s="146">
        <f>'Initial Client Information'!E396</f>
        <v>0</v>
      </c>
      <c r="F396" s="156"/>
      <c r="G396" s="152"/>
      <c r="H396" s="152"/>
      <c r="I396" s="158"/>
      <c r="J396" s="174">
        <f>'Discharge Information'!F396</f>
        <v>0</v>
      </c>
      <c r="K396" s="99"/>
    </row>
    <row r="397" spans="1:11" ht="60" customHeight="1" x14ac:dyDescent="0.25">
      <c r="A397" s="1">
        <f t="shared" si="5"/>
        <v>385</v>
      </c>
      <c r="B397" s="132">
        <f>'Initial Client Information'!B397</f>
        <v>0</v>
      </c>
      <c r="C397" s="133">
        <f>'Initial Client Information'!C397</f>
        <v>0</v>
      </c>
      <c r="D397" s="134">
        <f>'Initial Client Information'!D397</f>
        <v>0</v>
      </c>
      <c r="E397" s="146">
        <f>'Initial Client Information'!E397</f>
        <v>0</v>
      </c>
      <c r="F397" s="156"/>
      <c r="G397" s="152"/>
      <c r="H397" s="152"/>
      <c r="I397" s="158"/>
      <c r="J397" s="174">
        <f>'Discharge Information'!F397</f>
        <v>0</v>
      </c>
      <c r="K397" s="99"/>
    </row>
    <row r="398" spans="1:11" ht="60" customHeight="1" x14ac:dyDescent="0.25">
      <c r="A398" s="1">
        <f t="shared" ref="A398:A461" si="6">ROW(A386)</f>
        <v>386</v>
      </c>
      <c r="B398" s="132">
        <f>'Initial Client Information'!B398</f>
        <v>0</v>
      </c>
      <c r="C398" s="133">
        <f>'Initial Client Information'!C398</f>
        <v>0</v>
      </c>
      <c r="D398" s="134">
        <f>'Initial Client Information'!D398</f>
        <v>0</v>
      </c>
      <c r="E398" s="146">
        <f>'Initial Client Information'!E398</f>
        <v>0</v>
      </c>
      <c r="F398" s="156"/>
      <c r="G398" s="152"/>
      <c r="H398" s="152"/>
      <c r="I398" s="158"/>
      <c r="J398" s="174">
        <f>'Discharge Information'!F398</f>
        <v>0</v>
      </c>
      <c r="K398" s="99"/>
    </row>
    <row r="399" spans="1:11" ht="60" customHeight="1" x14ac:dyDescent="0.25">
      <c r="A399" s="1">
        <f t="shared" si="6"/>
        <v>387</v>
      </c>
      <c r="B399" s="132">
        <f>'Initial Client Information'!B399</f>
        <v>0</v>
      </c>
      <c r="C399" s="133">
        <f>'Initial Client Information'!C399</f>
        <v>0</v>
      </c>
      <c r="D399" s="134">
        <f>'Initial Client Information'!D399</f>
        <v>0</v>
      </c>
      <c r="E399" s="146">
        <f>'Initial Client Information'!E399</f>
        <v>0</v>
      </c>
      <c r="F399" s="156"/>
      <c r="G399" s="152"/>
      <c r="H399" s="152"/>
      <c r="I399" s="158"/>
      <c r="J399" s="174">
        <f>'Discharge Information'!F399</f>
        <v>0</v>
      </c>
      <c r="K399" s="99"/>
    </row>
    <row r="400" spans="1:11" ht="60" customHeight="1" x14ac:dyDescent="0.25">
      <c r="A400" s="1">
        <f t="shared" si="6"/>
        <v>388</v>
      </c>
      <c r="B400" s="132">
        <f>'Initial Client Information'!B400</f>
        <v>0</v>
      </c>
      <c r="C400" s="133">
        <f>'Initial Client Information'!C400</f>
        <v>0</v>
      </c>
      <c r="D400" s="134">
        <f>'Initial Client Information'!D400</f>
        <v>0</v>
      </c>
      <c r="E400" s="146">
        <f>'Initial Client Information'!E400</f>
        <v>0</v>
      </c>
      <c r="F400" s="156"/>
      <c r="G400" s="152"/>
      <c r="H400" s="152"/>
      <c r="I400" s="158"/>
      <c r="J400" s="174">
        <f>'Discharge Information'!F400</f>
        <v>0</v>
      </c>
      <c r="K400" s="99"/>
    </row>
    <row r="401" spans="1:11" ht="60" customHeight="1" x14ac:dyDescent="0.25">
      <c r="A401" s="1">
        <f t="shared" si="6"/>
        <v>389</v>
      </c>
      <c r="B401" s="132">
        <f>'Initial Client Information'!B401</f>
        <v>0</v>
      </c>
      <c r="C401" s="133">
        <f>'Initial Client Information'!C401</f>
        <v>0</v>
      </c>
      <c r="D401" s="134">
        <f>'Initial Client Information'!D401</f>
        <v>0</v>
      </c>
      <c r="E401" s="146">
        <f>'Initial Client Information'!E401</f>
        <v>0</v>
      </c>
      <c r="F401" s="156"/>
      <c r="G401" s="152"/>
      <c r="H401" s="152"/>
      <c r="I401" s="158"/>
      <c r="J401" s="174">
        <f>'Discharge Information'!F401</f>
        <v>0</v>
      </c>
      <c r="K401" s="99"/>
    </row>
    <row r="402" spans="1:11" ht="60" customHeight="1" x14ac:dyDescent="0.25">
      <c r="A402" s="1">
        <f t="shared" si="6"/>
        <v>390</v>
      </c>
      <c r="B402" s="132">
        <f>'Initial Client Information'!B402</f>
        <v>0</v>
      </c>
      <c r="C402" s="133">
        <f>'Initial Client Information'!C402</f>
        <v>0</v>
      </c>
      <c r="D402" s="134">
        <f>'Initial Client Information'!D402</f>
        <v>0</v>
      </c>
      <c r="E402" s="146">
        <f>'Initial Client Information'!E402</f>
        <v>0</v>
      </c>
      <c r="F402" s="156"/>
      <c r="G402" s="152"/>
      <c r="H402" s="152"/>
      <c r="I402" s="158"/>
      <c r="J402" s="174">
        <f>'Discharge Information'!F402</f>
        <v>0</v>
      </c>
      <c r="K402" s="99"/>
    </row>
    <row r="403" spans="1:11" ht="60" customHeight="1" x14ac:dyDescent="0.25">
      <c r="A403" s="1">
        <f t="shared" si="6"/>
        <v>391</v>
      </c>
      <c r="B403" s="132">
        <f>'Initial Client Information'!B403</f>
        <v>0</v>
      </c>
      <c r="C403" s="133">
        <f>'Initial Client Information'!C403</f>
        <v>0</v>
      </c>
      <c r="D403" s="134">
        <f>'Initial Client Information'!D403</f>
        <v>0</v>
      </c>
      <c r="E403" s="146">
        <f>'Initial Client Information'!E403</f>
        <v>0</v>
      </c>
      <c r="F403" s="156"/>
      <c r="G403" s="152"/>
      <c r="H403" s="152"/>
      <c r="I403" s="158"/>
      <c r="J403" s="174">
        <f>'Discharge Information'!F403</f>
        <v>0</v>
      </c>
      <c r="K403" s="99"/>
    </row>
    <row r="404" spans="1:11" ht="60" customHeight="1" x14ac:dyDescent="0.25">
      <c r="A404" s="1">
        <f t="shared" si="6"/>
        <v>392</v>
      </c>
      <c r="B404" s="132">
        <f>'Initial Client Information'!B404</f>
        <v>0</v>
      </c>
      <c r="C404" s="133">
        <f>'Initial Client Information'!C404</f>
        <v>0</v>
      </c>
      <c r="D404" s="134">
        <f>'Initial Client Information'!D404</f>
        <v>0</v>
      </c>
      <c r="E404" s="146">
        <f>'Initial Client Information'!E404</f>
        <v>0</v>
      </c>
      <c r="F404" s="156"/>
      <c r="G404" s="152"/>
      <c r="H404" s="152"/>
      <c r="I404" s="158"/>
      <c r="J404" s="174">
        <f>'Discharge Information'!F404</f>
        <v>0</v>
      </c>
      <c r="K404" s="99"/>
    </row>
    <row r="405" spans="1:11" ht="60" customHeight="1" x14ac:dyDescent="0.25">
      <c r="A405" s="1">
        <f t="shared" si="6"/>
        <v>393</v>
      </c>
      <c r="B405" s="132">
        <f>'Initial Client Information'!B405</f>
        <v>0</v>
      </c>
      <c r="C405" s="133">
        <f>'Initial Client Information'!C405</f>
        <v>0</v>
      </c>
      <c r="D405" s="134">
        <f>'Initial Client Information'!D405</f>
        <v>0</v>
      </c>
      <c r="E405" s="146">
        <f>'Initial Client Information'!E405</f>
        <v>0</v>
      </c>
      <c r="F405" s="156"/>
      <c r="G405" s="152"/>
      <c r="H405" s="152"/>
      <c r="I405" s="158"/>
      <c r="J405" s="174">
        <f>'Discharge Information'!F405</f>
        <v>0</v>
      </c>
      <c r="K405" s="99"/>
    </row>
    <row r="406" spans="1:11" ht="60" customHeight="1" x14ac:dyDescent="0.25">
      <c r="A406" s="1">
        <f t="shared" si="6"/>
        <v>394</v>
      </c>
      <c r="B406" s="132">
        <f>'Initial Client Information'!B406</f>
        <v>0</v>
      </c>
      <c r="C406" s="133">
        <f>'Initial Client Information'!C406</f>
        <v>0</v>
      </c>
      <c r="D406" s="134">
        <f>'Initial Client Information'!D406</f>
        <v>0</v>
      </c>
      <c r="E406" s="146">
        <f>'Initial Client Information'!E406</f>
        <v>0</v>
      </c>
      <c r="F406" s="156"/>
      <c r="G406" s="152"/>
      <c r="H406" s="152"/>
      <c r="I406" s="158"/>
      <c r="J406" s="174">
        <f>'Discharge Information'!F406</f>
        <v>0</v>
      </c>
      <c r="K406" s="99"/>
    </row>
    <row r="407" spans="1:11" ht="60" customHeight="1" x14ac:dyDescent="0.25">
      <c r="A407" s="1">
        <f t="shared" si="6"/>
        <v>395</v>
      </c>
      <c r="B407" s="132">
        <f>'Initial Client Information'!B407</f>
        <v>0</v>
      </c>
      <c r="C407" s="133">
        <f>'Initial Client Information'!C407</f>
        <v>0</v>
      </c>
      <c r="D407" s="134">
        <f>'Initial Client Information'!D407</f>
        <v>0</v>
      </c>
      <c r="E407" s="146">
        <f>'Initial Client Information'!E407</f>
        <v>0</v>
      </c>
      <c r="F407" s="156"/>
      <c r="G407" s="152"/>
      <c r="H407" s="152"/>
      <c r="I407" s="158"/>
      <c r="J407" s="174">
        <f>'Discharge Information'!F407</f>
        <v>0</v>
      </c>
      <c r="K407" s="99"/>
    </row>
    <row r="408" spans="1:11" ht="60" customHeight="1" x14ac:dyDescent="0.25">
      <c r="A408" s="1">
        <f t="shared" si="6"/>
        <v>396</v>
      </c>
      <c r="B408" s="132">
        <f>'Initial Client Information'!B408</f>
        <v>0</v>
      </c>
      <c r="C408" s="133">
        <f>'Initial Client Information'!C408</f>
        <v>0</v>
      </c>
      <c r="D408" s="134">
        <f>'Initial Client Information'!D408</f>
        <v>0</v>
      </c>
      <c r="E408" s="146">
        <f>'Initial Client Information'!E408</f>
        <v>0</v>
      </c>
      <c r="F408" s="156"/>
      <c r="G408" s="152"/>
      <c r="H408" s="152"/>
      <c r="I408" s="158"/>
      <c r="J408" s="174">
        <f>'Discharge Information'!F408</f>
        <v>0</v>
      </c>
      <c r="K408" s="99"/>
    </row>
    <row r="409" spans="1:11" ht="60" customHeight="1" x14ac:dyDescent="0.25">
      <c r="A409" s="1">
        <f t="shared" si="6"/>
        <v>397</v>
      </c>
      <c r="B409" s="132">
        <f>'Initial Client Information'!B409</f>
        <v>0</v>
      </c>
      <c r="C409" s="133">
        <f>'Initial Client Information'!C409</f>
        <v>0</v>
      </c>
      <c r="D409" s="134">
        <f>'Initial Client Information'!D409</f>
        <v>0</v>
      </c>
      <c r="E409" s="146">
        <f>'Initial Client Information'!E409</f>
        <v>0</v>
      </c>
      <c r="F409" s="156"/>
      <c r="G409" s="152"/>
      <c r="H409" s="152"/>
      <c r="I409" s="158"/>
      <c r="J409" s="174">
        <f>'Discharge Information'!F409</f>
        <v>0</v>
      </c>
      <c r="K409" s="99"/>
    </row>
    <row r="410" spans="1:11" ht="60" customHeight="1" x14ac:dyDescent="0.25">
      <c r="A410" s="1">
        <f t="shared" si="6"/>
        <v>398</v>
      </c>
      <c r="B410" s="132">
        <f>'Initial Client Information'!B410</f>
        <v>0</v>
      </c>
      <c r="C410" s="133">
        <f>'Initial Client Information'!C410</f>
        <v>0</v>
      </c>
      <c r="D410" s="134">
        <f>'Initial Client Information'!D410</f>
        <v>0</v>
      </c>
      <c r="E410" s="146">
        <f>'Initial Client Information'!E410</f>
        <v>0</v>
      </c>
      <c r="F410" s="156"/>
      <c r="G410" s="152"/>
      <c r="H410" s="152"/>
      <c r="I410" s="158"/>
      <c r="J410" s="174">
        <f>'Discharge Information'!F410</f>
        <v>0</v>
      </c>
      <c r="K410" s="99"/>
    </row>
    <row r="411" spans="1:11" ht="60" customHeight="1" x14ac:dyDescent="0.25">
      <c r="A411" s="1">
        <f t="shared" si="6"/>
        <v>399</v>
      </c>
      <c r="B411" s="132">
        <f>'Initial Client Information'!B411</f>
        <v>0</v>
      </c>
      <c r="C411" s="133">
        <f>'Initial Client Information'!C411</f>
        <v>0</v>
      </c>
      <c r="D411" s="134">
        <f>'Initial Client Information'!D411</f>
        <v>0</v>
      </c>
      <c r="E411" s="146">
        <f>'Initial Client Information'!E411</f>
        <v>0</v>
      </c>
      <c r="F411" s="156"/>
      <c r="G411" s="152"/>
      <c r="H411" s="152"/>
      <c r="I411" s="158"/>
      <c r="J411" s="174">
        <f>'Discharge Information'!F411</f>
        <v>0</v>
      </c>
      <c r="K411" s="99"/>
    </row>
    <row r="412" spans="1:11" ht="60" customHeight="1" x14ac:dyDescent="0.25">
      <c r="A412" s="1">
        <f t="shared" si="6"/>
        <v>400</v>
      </c>
      <c r="B412" s="132">
        <f>'Initial Client Information'!B412</f>
        <v>0</v>
      </c>
      <c r="C412" s="133">
        <f>'Initial Client Information'!C412</f>
        <v>0</v>
      </c>
      <c r="D412" s="134">
        <f>'Initial Client Information'!D412</f>
        <v>0</v>
      </c>
      <c r="E412" s="146">
        <f>'Initial Client Information'!E412</f>
        <v>0</v>
      </c>
      <c r="F412" s="156"/>
      <c r="G412" s="152"/>
      <c r="H412" s="152"/>
      <c r="I412" s="158"/>
      <c r="J412" s="174">
        <f>'Discharge Information'!F412</f>
        <v>0</v>
      </c>
      <c r="K412" s="99"/>
    </row>
    <row r="413" spans="1:11" ht="60" customHeight="1" x14ac:dyDescent="0.25">
      <c r="A413" s="1">
        <f t="shared" si="6"/>
        <v>401</v>
      </c>
      <c r="B413" s="132">
        <f>'Initial Client Information'!B413</f>
        <v>0</v>
      </c>
      <c r="C413" s="133">
        <f>'Initial Client Information'!C413</f>
        <v>0</v>
      </c>
      <c r="D413" s="134">
        <f>'Initial Client Information'!D413</f>
        <v>0</v>
      </c>
      <c r="E413" s="146">
        <f>'Initial Client Information'!E413</f>
        <v>0</v>
      </c>
      <c r="F413" s="156"/>
      <c r="G413" s="152"/>
      <c r="H413" s="152"/>
      <c r="I413" s="158"/>
      <c r="J413" s="174">
        <f>'Discharge Information'!F413</f>
        <v>0</v>
      </c>
      <c r="K413" s="99"/>
    </row>
    <row r="414" spans="1:11" ht="60" customHeight="1" x14ac:dyDescent="0.25">
      <c r="A414" s="1">
        <f t="shared" si="6"/>
        <v>402</v>
      </c>
      <c r="B414" s="132">
        <f>'Initial Client Information'!B414</f>
        <v>0</v>
      </c>
      <c r="C414" s="133">
        <f>'Initial Client Information'!C414</f>
        <v>0</v>
      </c>
      <c r="D414" s="134">
        <f>'Initial Client Information'!D414</f>
        <v>0</v>
      </c>
      <c r="E414" s="146">
        <f>'Initial Client Information'!E414</f>
        <v>0</v>
      </c>
      <c r="F414" s="156"/>
      <c r="G414" s="152"/>
      <c r="H414" s="152"/>
      <c r="I414" s="158"/>
      <c r="J414" s="174">
        <f>'Discharge Information'!F414</f>
        <v>0</v>
      </c>
      <c r="K414" s="99"/>
    </row>
    <row r="415" spans="1:11" ht="60" customHeight="1" x14ac:dyDescent="0.25">
      <c r="A415" s="1">
        <f t="shared" si="6"/>
        <v>403</v>
      </c>
      <c r="B415" s="132">
        <f>'Initial Client Information'!B415</f>
        <v>0</v>
      </c>
      <c r="C415" s="133">
        <f>'Initial Client Information'!C415</f>
        <v>0</v>
      </c>
      <c r="D415" s="134">
        <f>'Initial Client Information'!D415</f>
        <v>0</v>
      </c>
      <c r="E415" s="146">
        <f>'Initial Client Information'!E415</f>
        <v>0</v>
      </c>
      <c r="F415" s="156"/>
      <c r="G415" s="152"/>
      <c r="H415" s="152"/>
      <c r="I415" s="158"/>
      <c r="J415" s="174">
        <f>'Discharge Information'!F415</f>
        <v>0</v>
      </c>
      <c r="K415" s="99"/>
    </row>
    <row r="416" spans="1:11" ht="60" customHeight="1" x14ac:dyDescent="0.25">
      <c r="A416" s="1">
        <f t="shared" si="6"/>
        <v>404</v>
      </c>
      <c r="B416" s="132">
        <f>'Initial Client Information'!B416</f>
        <v>0</v>
      </c>
      <c r="C416" s="133">
        <f>'Initial Client Information'!C416</f>
        <v>0</v>
      </c>
      <c r="D416" s="134">
        <f>'Initial Client Information'!D416</f>
        <v>0</v>
      </c>
      <c r="E416" s="146">
        <f>'Initial Client Information'!E416</f>
        <v>0</v>
      </c>
      <c r="F416" s="156"/>
      <c r="G416" s="152"/>
      <c r="H416" s="152"/>
      <c r="I416" s="158"/>
      <c r="J416" s="174">
        <f>'Discharge Information'!F416</f>
        <v>0</v>
      </c>
      <c r="K416" s="99"/>
    </row>
    <row r="417" spans="1:11" ht="60" customHeight="1" x14ac:dyDescent="0.25">
      <c r="A417" s="1">
        <f t="shared" si="6"/>
        <v>405</v>
      </c>
      <c r="B417" s="132">
        <f>'Initial Client Information'!B417</f>
        <v>0</v>
      </c>
      <c r="C417" s="133">
        <f>'Initial Client Information'!C417</f>
        <v>0</v>
      </c>
      <c r="D417" s="134">
        <f>'Initial Client Information'!D417</f>
        <v>0</v>
      </c>
      <c r="E417" s="146">
        <f>'Initial Client Information'!E417</f>
        <v>0</v>
      </c>
      <c r="F417" s="156"/>
      <c r="G417" s="152"/>
      <c r="H417" s="152"/>
      <c r="I417" s="158"/>
      <c r="J417" s="174">
        <f>'Discharge Information'!F417</f>
        <v>0</v>
      </c>
      <c r="K417" s="99"/>
    </row>
    <row r="418" spans="1:11" ht="60" customHeight="1" x14ac:dyDescent="0.25">
      <c r="A418" s="1">
        <f t="shared" si="6"/>
        <v>406</v>
      </c>
      <c r="B418" s="132">
        <f>'Initial Client Information'!B418</f>
        <v>0</v>
      </c>
      <c r="C418" s="133">
        <f>'Initial Client Information'!C418</f>
        <v>0</v>
      </c>
      <c r="D418" s="134">
        <f>'Initial Client Information'!D418</f>
        <v>0</v>
      </c>
      <c r="E418" s="146">
        <f>'Initial Client Information'!E418</f>
        <v>0</v>
      </c>
      <c r="F418" s="156"/>
      <c r="G418" s="152"/>
      <c r="H418" s="152"/>
      <c r="I418" s="158"/>
      <c r="J418" s="174">
        <f>'Discharge Information'!F418</f>
        <v>0</v>
      </c>
      <c r="K418" s="99"/>
    </row>
    <row r="419" spans="1:11" ht="60" customHeight="1" x14ac:dyDescent="0.25">
      <c r="A419" s="1">
        <f t="shared" si="6"/>
        <v>407</v>
      </c>
      <c r="B419" s="132">
        <f>'Initial Client Information'!B419</f>
        <v>0</v>
      </c>
      <c r="C419" s="133">
        <f>'Initial Client Information'!C419</f>
        <v>0</v>
      </c>
      <c r="D419" s="134">
        <f>'Initial Client Information'!D419</f>
        <v>0</v>
      </c>
      <c r="E419" s="146">
        <f>'Initial Client Information'!E419</f>
        <v>0</v>
      </c>
      <c r="F419" s="156"/>
      <c r="G419" s="152"/>
      <c r="H419" s="152"/>
      <c r="I419" s="158"/>
      <c r="J419" s="174">
        <f>'Discharge Information'!F419</f>
        <v>0</v>
      </c>
      <c r="K419" s="99"/>
    </row>
    <row r="420" spans="1:11" ht="60" customHeight="1" x14ac:dyDescent="0.25">
      <c r="A420" s="1">
        <f t="shared" si="6"/>
        <v>408</v>
      </c>
      <c r="B420" s="132">
        <f>'Initial Client Information'!B420</f>
        <v>0</v>
      </c>
      <c r="C420" s="133">
        <f>'Initial Client Information'!C420</f>
        <v>0</v>
      </c>
      <c r="D420" s="134">
        <f>'Initial Client Information'!D420</f>
        <v>0</v>
      </c>
      <c r="E420" s="146">
        <f>'Initial Client Information'!E420</f>
        <v>0</v>
      </c>
      <c r="F420" s="156"/>
      <c r="G420" s="152"/>
      <c r="H420" s="152"/>
      <c r="I420" s="158"/>
      <c r="J420" s="174">
        <f>'Discharge Information'!F420</f>
        <v>0</v>
      </c>
      <c r="K420" s="99"/>
    </row>
    <row r="421" spans="1:11" ht="60" customHeight="1" x14ac:dyDescent="0.25">
      <c r="A421" s="1">
        <f t="shared" si="6"/>
        <v>409</v>
      </c>
      <c r="B421" s="132">
        <f>'Initial Client Information'!B421</f>
        <v>0</v>
      </c>
      <c r="C421" s="133">
        <f>'Initial Client Information'!C421</f>
        <v>0</v>
      </c>
      <c r="D421" s="134">
        <f>'Initial Client Information'!D421</f>
        <v>0</v>
      </c>
      <c r="E421" s="146">
        <f>'Initial Client Information'!E421</f>
        <v>0</v>
      </c>
      <c r="F421" s="156"/>
      <c r="G421" s="152"/>
      <c r="H421" s="152"/>
      <c r="I421" s="158"/>
      <c r="J421" s="174">
        <f>'Discharge Information'!F421</f>
        <v>0</v>
      </c>
      <c r="K421" s="99"/>
    </row>
    <row r="422" spans="1:11" ht="60" customHeight="1" x14ac:dyDescent="0.25">
      <c r="A422" s="1">
        <f t="shared" si="6"/>
        <v>410</v>
      </c>
      <c r="B422" s="132">
        <f>'Initial Client Information'!B422</f>
        <v>0</v>
      </c>
      <c r="C422" s="133">
        <f>'Initial Client Information'!C422</f>
        <v>0</v>
      </c>
      <c r="D422" s="134">
        <f>'Initial Client Information'!D422</f>
        <v>0</v>
      </c>
      <c r="E422" s="146">
        <f>'Initial Client Information'!E422</f>
        <v>0</v>
      </c>
      <c r="F422" s="156"/>
      <c r="G422" s="152"/>
      <c r="H422" s="152"/>
      <c r="I422" s="158"/>
      <c r="J422" s="174">
        <f>'Discharge Information'!F422</f>
        <v>0</v>
      </c>
      <c r="K422" s="99"/>
    </row>
    <row r="423" spans="1:11" ht="60" customHeight="1" x14ac:dyDescent="0.25">
      <c r="A423" s="1">
        <f t="shared" si="6"/>
        <v>411</v>
      </c>
      <c r="B423" s="132">
        <f>'Initial Client Information'!B423</f>
        <v>0</v>
      </c>
      <c r="C423" s="133">
        <f>'Initial Client Information'!C423</f>
        <v>0</v>
      </c>
      <c r="D423" s="134">
        <f>'Initial Client Information'!D423</f>
        <v>0</v>
      </c>
      <c r="E423" s="146">
        <f>'Initial Client Information'!E423</f>
        <v>0</v>
      </c>
      <c r="F423" s="156"/>
      <c r="G423" s="152"/>
      <c r="H423" s="152"/>
      <c r="I423" s="158"/>
      <c r="J423" s="174">
        <f>'Discharge Information'!F423</f>
        <v>0</v>
      </c>
      <c r="K423" s="99"/>
    </row>
    <row r="424" spans="1:11" ht="60" customHeight="1" x14ac:dyDescent="0.25">
      <c r="A424" s="1">
        <f t="shared" si="6"/>
        <v>412</v>
      </c>
      <c r="B424" s="132">
        <f>'Initial Client Information'!B424</f>
        <v>0</v>
      </c>
      <c r="C424" s="133">
        <f>'Initial Client Information'!C424</f>
        <v>0</v>
      </c>
      <c r="D424" s="134">
        <f>'Initial Client Information'!D424</f>
        <v>0</v>
      </c>
      <c r="E424" s="146">
        <f>'Initial Client Information'!E424</f>
        <v>0</v>
      </c>
      <c r="F424" s="156"/>
      <c r="G424" s="152"/>
      <c r="H424" s="152"/>
      <c r="I424" s="158"/>
      <c r="J424" s="174">
        <f>'Discharge Information'!F424</f>
        <v>0</v>
      </c>
      <c r="K424" s="99"/>
    </row>
    <row r="425" spans="1:11" ht="60" customHeight="1" x14ac:dyDescent="0.25">
      <c r="A425" s="1">
        <f t="shared" si="6"/>
        <v>413</v>
      </c>
      <c r="B425" s="132">
        <f>'Initial Client Information'!B425</f>
        <v>0</v>
      </c>
      <c r="C425" s="133">
        <f>'Initial Client Information'!C425</f>
        <v>0</v>
      </c>
      <c r="D425" s="134">
        <f>'Initial Client Information'!D425</f>
        <v>0</v>
      </c>
      <c r="E425" s="146">
        <f>'Initial Client Information'!E425</f>
        <v>0</v>
      </c>
      <c r="F425" s="156"/>
      <c r="G425" s="152"/>
      <c r="H425" s="152"/>
      <c r="I425" s="158"/>
      <c r="J425" s="174">
        <f>'Discharge Information'!F425</f>
        <v>0</v>
      </c>
      <c r="K425" s="99"/>
    </row>
    <row r="426" spans="1:11" ht="60" customHeight="1" x14ac:dyDescent="0.25">
      <c r="A426" s="1">
        <f t="shared" si="6"/>
        <v>414</v>
      </c>
      <c r="B426" s="132">
        <f>'Initial Client Information'!B426</f>
        <v>0</v>
      </c>
      <c r="C426" s="133">
        <f>'Initial Client Information'!C426</f>
        <v>0</v>
      </c>
      <c r="D426" s="134">
        <f>'Initial Client Information'!D426</f>
        <v>0</v>
      </c>
      <c r="E426" s="146">
        <f>'Initial Client Information'!E426</f>
        <v>0</v>
      </c>
      <c r="F426" s="156"/>
      <c r="G426" s="152"/>
      <c r="H426" s="152"/>
      <c r="I426" s="158"/>
      <c r="J426" s="174">
        <f>'Discharge Information'!F426</f>
        <v>0</v>
      </c>
      <c r="K426" s="99"/>
    </row>
    <row r="427" spans="1:11" ht="60" customHeight="1" x14ac:dyDescent="0.25">
      <c r="A427" s="1">
        <f t="shared" si="6"/>
        <v>415</v>
      </c>
      <c r="B427" s="132">
        <f>'Initial Client Information'!B427</f>
        <v>0</v>
      </c>
      <c r="C427" s="133">
        <f>'Initial Client Information'!C427</f>
        <v>0</v>
      </c>
      <c r="D427" s="134">
        <f>'Initial Client Information'!D427</f>
        <v>0</v>
      </c>
      <c r="E427" s="146">
        <f>'Initial Client Information'!E427</f>
        <v>0</v>
      </c>
      <c r="F427" s="156"/>
      <c r="G427" s="152"/>
      <c r="H427" s="152"/>
      <c r="I427" s="158"/>
      <c r="J427" s="174">
        <f>'Discharge Information'!F427</f>
        <v>0</v>
      </c>
      <c r="K427" s="99"/>
    </row>
    <row r="428" spans="1:11" ht="60" customHeight="1" x14ac:dyDescent="0.25">
      <c r="A428" s="1">
        <f t="shared" si="6"/>
        <v>416</v>
      </c>
      <c r="B428" s="132">
        <f>'Initial Client Information'!B428</f>
        <v>0</v>
      </c>
      <c r="C428" s="133">
        <f>'Initial Client Information'!C428</f>
        <v>0</v>
      </c>
      <c r="D428" s="134">
        <f>'Initial Client Information'!D428</f>
        <v>0</v>
      </c>
      <c r="E428" s="146">
        <f>'Initial Client Information'!E428</f>
        <v>0</v>
      </c>
      <c r="F428" s="156"/>
      <c r="G428" s="152"/>
      <c r="H428" s="152"/>
      <c r="I428" s="158"/>
      <c r="J428" s="174">
        <f>'Discharge Information'!F428</f>
        <v>0</v>
      </c>
      <c r="K428" s="99"/>
    </row>
    <row r="429" spans="1:11" ht="60" customHeight="1" x14ac:dyDescent="0.25">
      <c r="A429" s="1">
        <f t="shared" si="6"/>
        <v>417</v>
      </c>
      <c r="B429" s="132">
        <f>'Initial Client Information'!B429</f>
        <v>0</v>
      </c>
      <c r="C429" s="133">
        <f>'Initial Client Information'!C429</f>
        <v>0</v>
      </c>
      <c r="D429" s="134">
        <f>'Initial Client Information'!D429</f>
        <v>0</v>
      </c>
      <c r="E429" s="146">
        <f>'Initial Client Information'!E429</f>
        <v>0</v>
      </c>
      <c r="F429" s="156"/>
      <c r="G429" s="152"/>
      <c r="H429" s="152"/>
      <c r="I429" s="158"/>
      <c r="J429" s="174">
        <f>'Discharge Information'!F429</f>
        <v>0</v>
      </c>
      <c r="K429" s="99"/>
    </row>
    <row r="430" spans="1:11" ht="60" customHeight="1" x14ac:dyDescent="0.25">
      <c r="A430" s="1">
        <f t="shared" si="6"/>
        <v>418</v>
      </c>
      <c r="B430" s="132">
        <f>'Initial Client Information'!B430</f>
        <v>0</v>
      </c>
      <c r="C430" s="133">
        <f>'Initial Client Information'!C430</f>
        <v>0</v>
      </c>
      <c r="D430" s="134">
        <f>'Initial Client Information'!D430</f>
        <v>0</v>
      </c>
      <c r="E430" s="146">
        <f>'Initial Client Information'!E430</f>
        <v>0</v>
      </c>
      <c r="F430" s="156"/>
      <c r="G430" s="152"/>
      <c r="H430" s="152"/>
      <c r="I430" s="158"/>
      <c r="J430" s="174">
        <f>'Discharge Information'!F430</f>
        <v>0</v>
      </c>
      <c r="K430" s="99"/>
    </row>
    <row r="431" spans="1:11" ht="60" customHeight="1" x14ac:dyDescent="0.25">
      <c r="A431" s="1">
        <f t="shared" si="6"/>
        <v>419</v>
      </c>
      <c r="B431" s="132">
        <f>'Initial Client Information'!B431</f>
        <v>0</v>
      </c>
      <c r="C431" s="133">
        <f>'Initial Client Information'!C431</f>
        <v>0</v>
      </c>
      <c r="D431" s="134">
        <f>'Initial Client Information'!D431</f>
        <v>0</v>
      </c>
      <c r="E431" s="146">
        <f>'Initial Client Information'!E431</f>
        <v>0</v>
      </c>
      <c r="F431" s="156"/>
      <c r="G431" s="152"/>
      <c r="H431" s="152"/>
      <c r="I431" s="158"/>
      <c r="J431" s="174">
        <f>'Discharge Information'!F431</f>
        <v>0</v>
      </c>
      <c r="K431" s="99"/>
    </row>
    <row r="432" spans="1:11" ht="60" customHeight="1" x14ac:dyDescent="0.25">
      <c r="A432" s="1">
        <f t="shared" si="6"/>
        <v>420</v>
      </c>
      <c r="B432" s="132">
        <f>'Initial Client Information'!B432</f>
        <v>0</v>
      </c>
      <c r="C432" s="133">
        <f>'Initial Client Information'!C432</f>
        <v>0</v>
      </c>
      <c r="D432" s="134">
        <f>'Initial Client Information'!D432</f>
        <v>0</v>
      </c>
      <c r="E432" s="146">
        <f>'Initial Client Information'!E432</f>
        <v>0</v>
      </c>
      <c r="F432" s="156"/>
      <c r="G432" s="152"/>
      <c r="H432" s="152"/>
      <c r="I432" s="158"/>
      <c r="J432" s="174">
        <f>'Discharge Information'!F432</f>
        <v>0</v>
      </c>
      <c r="K432" s="99"/>
    </row>
    <row r="433" spans="1:11" ht="60" customHeight="1" x14ac:dyDescent="0.25">
      <c r="A433" s="1">
        <f t="shared" si="6"/>
        <v>421</v>
      </c>
      <c r="B433" s="132">
        <f>'Initial Client Information'!B433</f>
        <v>0</v>
      </c>
      <c r="C433" s="133">
        <f>'Initial Client Information'!C433</f>
        <v>0</v>
      </c>
      <c r="D433" s="134">
        <f>'Initial Client Information'!D433</f>
        <v>0</v>
      </c>
      <c r="E433" s="146">
        <f>'Initial Client Information'!E433</f>
        <v>0</v>
      </c>
      <c r="F433" s="156"/>
      <c r="G433" s="152"/>
      <c r="H433" s="152"/>
      <c r="I433" s="158"/>
      <c r="J433" s="174">
        <f>'Discharge Information'!F433</f>
        <v>0</v>
      </c>
      <c r="K433" s="99"/>
    </row>
    <row r="434" spans="1:11" ht="60" customHeight="1" x14ac:dyDescent="0.25">
      <c r="A434" s="1">
        <f t="shared" si="6"/>
        <v>422</v>
      </c>
      <c r="B434" s="132">
        <f>'Initial Client Information'!B434</f>
        <v>0</v>
      </c>
      <c r="C434" s="133">
        <f>'Initial Client Information'!C434</f>
        <v>0</v>
      </c>
      <c r="D434" s="134">
        <f>'Initial Client Information'!D434</f>
        <v>0</v>
      </c>
      <c r="E434" s="146">
        <f>'Initial Client Information'!E434</f>
        <v>0</v>
      </c>
      <c r="F434" s="156"/>
      <c r="G434" s="152"/>
      <c r="H434" s="152"/>
      <c r="I434" s="158"/>
      <c r="J434" s="174">
        <f>'Discharge Information'!F434</f>
        <v>0</v>
      </c>
      <c r="K434" s="99"/>
    </row>
    <row r="435" spans="1:11" ht="60" customHeight="1" x14ac:dyDescent="0.25">
      <c r="A435" s="1">
        <f t="shared" si="6"/>
        <v>423</v>
      </c>
      <c r="B435" s="132">
        <f>'Initial Client Information'!B435</f>
        <v>0</v>
      </c>
      <c r="C435" s="133">
        <f>'Initial Client Information'!C435</f>
        <v>0</v>
      </c>
      <c r="D435" s="134">
        <f>'Initial Client Information'!D435</f>
        <v>0</v>
      </c>
      <c r="E435" s="146">
        <f>'Initial Client Information'!E435</f>
        <v>0</v>
      </c>
      <c r="F435" s="156"/>
      <c r="G435" s="152"/>
      <c r="H435" s="152"/>
      <c r="I435" s="158"/>
      <c r="J435" s="174">
        <f>'Discharge Information'!F435</f>
        <v>0</v>
      </c>
      <c r="K435" s="99"/>
    </row>
    <row r="436" spans="1:11" ht="60" customHeight="1" x14ac:dyDescent="0.25">
      <c r="A436" s="1">
        <f t="shared" si="6"/>
        <v>424</v>
      </c>
      <c r="B436" s="132">
        <f>'Initial Client Information'!B436</f>
        <v>0</v>
      </c>
      <c r="C436" s="133">
        <f>'Initial Client Information'!C436</f>
        <v>0</v>
      </c>
      <c r="D436" s="134">
        <f>'Initial Client Information'!D436</f>
        <v>0</v>
      </c>
      <c r="E436" s="146">
        <f>'Initial Client Information'!E436</f>
        <v>0</v>
      </c>
      <c r="F436" s="156"/>
      <c r="G436" s="152"/>
      <c r="H436" s="152"/>
      <c r="I436" s="158"/>
      <c r="J436" s="174">
        <f>'Discharge Information'!F436</f>
        <v>0</v>
      </c>
      <c r="K436" s="99"/>
    </row>
    <row r="437" spans="1:11" ht="60" customHeight="1" x14ac:dyDescent="0.25">
      <c r="A437" s="1">
        <f t="shared" si="6"/>
        <v>425</v>
      </c>
      <c r="B437" s="132">
        <f>'Initial Client Information'!B437</f>
        <v>0</v>
      </c>
      <c r="C437" s="133">
        <f>'Initial Client Information'!C437</f>
        <v>0</v>
      </c>
      <c r="D437" s="134">
        <f>'Initial Client Information'!D437</f>
        <v>0</v>
      </c>
      <c r="E437" s="146">
        <f>'Initial Client Information'!E437</f>
        <v>0</v>
      </c>
      <c r="F437" s="156"/>
      <c r="G437" s="152"/>
      <c r="H437" s="152"/>
      <c r="I437" s="158"/>
      <c r="J437" s="174">
        <f>'Discharge Information'!F437</f>
        <v>0</v>
      </c>
      <c r="K437" s="99"/>
    </row>
    <row r="438" spans="1:11" ht="60" customHeight="1" x14ac:dyDescent="0.25">
      <c r="A438" s="1">
        <f t="shared" si="6"/>
        <v>426</v>
      </c>
      <c r="B438" s="132">
        <f>'Initial Client Information'!B438</f>
        <v>0</v>
      </c>
      <c r="C438" s="133">
        <f>'Initial Client Information'!C438</f>
        <v>0</v>
      </c>
      <c r="D438" s="134">
        <f>'Initial Client Information'!D438</f>
        <v>0</v>
      </c>
      <c r="E438" s="146">
        <f>'Initial Client Information'!E438</f>
        <v>0</v>
      </c>
      <c r="F438" s="156"/>
      <c r="G438" s="152"/>
      <c r="H438" s="152"/>
      <c r="I438" s="158"/>
      <c r="J438" s="174">
        <f>'Discharge Information'!F438</f>
        <v>0</v>
      </c>
      <c r="K438" s="99"/>
    </row>
    <row r="439" spans="1:11" ht="60" customHeight="1" x14ac:dyDescent="0.25">
      <c r="A439" s="1">
        <f t="shared" si="6"/>
        <v>427</v>
      </c>
      <c r="B439" s="132">
        <f>'Initial Client Information'!B439</f>
        <v>0</v>
      </c>
      <c r="C439" s="133">
        <f>'Initial Client Information'!C439</f>
        <v>0</v>
      </c>
      <c r="D439" s="134">
        <f>'Initial Client Information'!D439</f>
        <v>0</v>
      </c>
      <c r="E439" s="146">
        <f>'Initial Client Information'!E439</f>
        <v>0</v>
      </c>
      <c r="F439" s="156"/>
      <c r="G439" s="152"/>
      <c r="H439" s="152"/>
      <c r="I439" s="158"/>
      <c r="J439" s="174">
        <f>'Discharge Information'!F439</f>
        <v>0</v>
      </c>
      <c r="K439" s="99"/>
    </row>
    <row r="440" spans="1:11" ht="60" customHeight="1" x14ac:dyDescent="0.25">
      <c r="A440" s="1">
        <f t="shared" si="6"/>
        <v>428</v>
      </c>
      <c r="B440" s="132">
        <f>'Initial Client Information'!B440</f>
        <v>0</v>
      </c>
      <c r="C440" s="133">
        <f>'Initial Client Information'!C440</f>
        <v>0</v>
      </c>
      <c r="D440" s="134">
        <f>'Initial Client Information'!D440</f>
        <v>0</v>
      </c>
      <c r="E440" s="146">
        <f>'Initial Client Information'!E440</f>
        <v>0</v>
      </c>
      <c r="F440" s="156"/>
      <c r="G440" s="152"/>
      <c r="H440" s="152"/>
      <c r="I440" s="158"/>
      <c r="J440" s="174">
        <f>'Discharge Information'!F440</f>
        <v>0</v>
      </c>
      <c r="K440" s="99"/>
    </row>
    <row r="441" spans="1:11" ht="60" customHeight="1" x14ac:dyDescent="0.25">
      <c r="A441" s="1">
        <f t="shared" si="6"/>
        <v>429</v>
      </c>
      <c r="B441" s="132">
        <f>'Initial Client Information'!B441</f>
        <v>0</v>
      </c>
      <c r="C441" s="133">
        <f>'Initial Client Information'!C441</f>
        <v>0</v>
      </c>
      <c r="D441" s="134">
        <f>'Initial Client Information'!D441</f>
        <v>0</v>
      </c>
      <c r="E441" s="146">
        <f>'Initial Client Information'!E441</f>
        <v>0</v>
      </c>
      <c r="F441" s="156"/>
      <c r="G441" s="152"/>
      <c r="H441" s="152"/>
      <c r="I441" s="158"/>
      <c r="J441" s="174">
        <f>'Discharge Information'!F441</f>
        <v>0</v>
      </c>
      <c r="K441" s="99"/>
    </row>
    <row r="442" spans="1:11" ht="60" customHeight="1" x14ac:dyDescent="0.25">
      <c r="A442" s="1">
        <f t="shared" si="6"/>
        <v>430</v>
      </c>
      <c r="B442" s="132">
        <f>'Initial Client Information'!B442</f>
        <v>0</v>
      </c>
      <c r="C442" s="133">
        <f>'Initial Client Information'!C442</f>
        <v>0</v>
      </c>
      <c r="D442" s="134">
        <f>'Initial Client Information'!D442</f>
        <v>0</v>
      </c>
      <c r="E442" s="146">
        <f>'Initial Client Information'!E442</f>
        <v>0</v>
      </c>
      <c r="F442" s="156"/>
      <c r="G442" s="152"/>
      <c r="H442" s="152"/>
      <c r="I442" s="158"/>
      <c r="J442" s="174">
        <f>'Discharge Information'!F442</f>
        <v>0</v>
      </c>
      <c r="K442" s="99"/>
    </row>
    <row r="443" spans="1:11" ht="60" customHeight="1" x14ac:dyDescent="0.25">
      <c r="A443" s="1">
        <f t="shared" si="6"/>
        <v>431</v>
      </c>
      <c r="B443" s="132">
        <f>'Initial Client Information'!B443</f>
        <v>0</v>
      </c>
      <c r="C443" s="133">
        <f>'Initial Client Information'!C443</f>
        <v>0</v>
      </c>
      <c r="D443" s="134">
        <f>'Initial Client Information'!D443</f>
        <v>0</v>
      </c>
      <c r="E443" s="146">
        <f>'Initial Client Information'!E443</f>
        <v>0</v>
      </c>
      <c r="F443" s="156"/>
      <c r="G443" s="152"/>
      <c r="H443" s="152"/>
      <c r="I443" s="158"/>
      <c r="J443" s="174">
        <f>'Discharge Information'!F443</f>
        <v>0</v>
      </c>
      <c r="K443" s="99"/>
    </row>
    <row r="444" spans="1:11" ht="60" customHeight="1" x14ac:dyDescent="0.25">
      <c r="A444" s="1">
        <f t="shared" si="6"/>
        <v>432</v>
      </c>
      <c r="B444" s="132">
        <f>'Initial Client Information'!B444</f>
        <v>0</v>
      </c>
      <c r="C444" s="133">
        <f>'Initial Client Information'!C444</f>
        <v>0</v>
      </c>
      <c r="D444" s="134">
        <f>'Initial Client Information'!D444</f>
        <v>0</v>
      </c>
      <c r="E444" s="146">
        <f>'Initial Client Information'!E444</f>
        <v>0</v>
      </c>
      <c r="F444" s="156"/>
      <c r="G444" s="152"/>
      <c r="H444" s="152"/>
      <c r="I444" s="158"/>
      <c r="J444" s="174">
        <f>'Discharge Information'!F444</f>
        <v>0</v>
      </c>
      <c r="K444" s="99"/>
    </row>
    <row r="445" spans="1:11" ht="60" customHeight="1" x14ac:dyDescent="0.25">
      <c r="A445" s="1">
        <f t="shared" si="6"/>
        <v>433</v>
      </c>
      <c r="B445" s="132">
        <f>'Initial Client Information'!B445</f>
        <v>0</v>
      </c>
      <c r="C445" s="133">
        <f>'Initial Client Information'!C445</f>
        <v>0</v>
      </c>
      <c r="D445" s="134">
        <f>'Initial Client Information'!D445</f>
        <v>0</v>
      </c>
      <c r="E445" s="146">
        <f>'Initial Client Information'!E445</f>
        <v>0</v>
      </c>
      <c r="F445" s="156"/>
      <c r="G445" s="152"/>
      <c r="H445" s="152"/>
      <c r="I445" s="158"/>
      <c r="J445" s="174">
        <f>'Discharge Information'!F445</f>
        <v>0</v>
      </c>
      <c r="K445" s="99"/>
    </row>
    <row r="446" spans="1:11" ht="60" customHeight="1" x14ac:dyDescent="0.25">
      <c r="A446" s="1">
        <f t="shared" si="6"/>
        <v>434</v>
      </c>
      <c r="B446" s="132">
        <f>'Initial Client Information'!B446</f>
        <v>0</v>
      </c>
      <c r="C446" s="133">
        <f>'Initial Client Information'!C446</f>
        <v>0</v>
      </c>
      <c r="D446" s="134">
        <f>'Initial Client Information'!D446</f>
        <v>0</v>
      </c>
      <c r="E446" s="146">
        <f>'Initial Client Information'!E446</f>
        <v>0</v>
      </c>
      <c r="F446" s="156"/>
      <c r="G446" s="152"/>
      <c r="H446" s="152"/>
      <c r="I446" s="158"/>
      <c r="J446" s="174">
        <f>'Discharge Information'!F446</f>
        <v>0</v>
      </c>
      <c r="K446" s="99"/>
    </row>
    <row r="447" spans="1:11" ht="60" customHeight="1" x14ac:dyDescent="0.25">
      <c r="A447" s="1">
        <f t="shared" si="6"/>
        <v>435</v>
      </c>
      <c r="B447" s="132">
        <f>'Initial Client Information'!B447</f>
        <v>0</v>
      </c>
      <c r="C447" s="133">
        <f>'Initial Client Information'!C447</f>
        <v>0</v>
      </c>
      <c r="D447" s="134">
        <f>'Initial Client Information'!D447</f>
        <v>0</v>
      </c>
      <c r="E447" s="146">
        <f>'Initial Client Information'!E447</f>
        <v>0</v>
      </c>
      <c r="F447" s="156"/>
      <c r="G447" s="152"/>
      <c r="H447" s="152"/>
      <c r="I447" s="158"/>
      <c r="J447" s="174">
        <f>'Discharge Information'!F447</f>
        <v>0</v>
      </c>
      <c r="K447" s="99"/>
    </row>
    <row r="448" spans="1:11" ht="60" customHeight="1" x14ac:dyDescent="0.25">
      <c r="A448" s="1">
        <f t="shared" si="6"/>
        <v>436</v>
      </c>
      <c r="B448" s="132">
        <f>'Initial Client Information'!B448</f>
        <v>0</v>
      </c>
      <c r="C448" s="133">
        <f>'Initial Client Information'!C448</f>
        <v>0</v>
      </c>
      <c r="D448" s="134">
        <f>'Initial Client Information'!D448</f>
        <v>0</v>
      </c>
      <c r="E448" s="146">
        <f>'Initial Client Information'!E448</f>
        <v>0</v>
      </c>
      <c r="F448" s="156"/>
      <c r="G448" s="152"/>
      <c r="H448" s="152"/>
      <c r="I448" s="158"/>
      <c r="J448" s="174">
        <f>'Discharge Information'!F448</f>
        <v>0</v>
      </c>
      <c r="K448" s="99"/>
    </row>
    <row r="449" spans="1:11" ht="60" customHeight="1" x14ac:dyDescent="0.25">
      <c r="A449" s="1">
        <f t="shared" si="6"/>
        <v>437</v>
      </c>
      <c r="B449" s="132">
        <f>'Initial Client Information'!B449</f>
        <v>0</v>
      </c>
      <c r="C449" s="133">
        <f>'Initial Client Information'!C449</f>
        <v>0</v>
      </c>
      <c r="D449" s="134">
        <f>'Initial Client Information'!D449</f>
        <v>0</v>
      </c>
      <c r="E449" s="146">
        <f>'Initial Client Information'!E449</f>
        <v>0</v>
      </c>
      <c r="F449" s="156"/>
      <c r="G449" s="152"/>
      <c r="H449" s="152"/>
      <c r="I449" s="158"/>
      <c r="J449" s="174">
        <f>'Discharge Information'!F449</f>
        <v>0</v>
      </c>
      <c r="K449" s="99"/>
    </row>
    <row r="450" spans="1:11" ht="60" customHeight="1" x14ac:dyDescent="0.25">
      <c r="A450" s="1">
        <f t="shared" si="6"/>
        <v>438</v>
      </c>
      <c r="B450" s="132">
        <f>'Initial Client Information'!B450</f>
        <v>0</v>
      </c>
      <c r="C450" s="133">
        <f>'Initial Client Information'!C450</f>
        <v>0</v>
      </c>
      <c r="D450" s="134">
        <f>'Initial Client Information'!D450</f>
        <v>0</v>
      </c>
      <c r="E450" s="146">
        <f>'Initial Client Information'!E450</f>
        <v>0</v>
      </c>
      <c r="F450" s="156"/>
      <c r="G450" s="152"/>
      <c r="H450" s="152"/>
      <c r="I450" s="158"/>
      <c r="J450" s="174">
        <f>'Discharge Information'!F450</f>
        <v>0</v>
      </c>
      <c r="K450" s="99"/>
    </row>
    <row r="451" spans="1:11" ht="60" customHeight="1" x14ac:dyDescent="0.25">
      <c r="A451" s="1">
        <f t="shared" si="6"/>
        <v>439</v>
      </c>
      <c r="B451" s="132">
        <f>'Initial Client Information'!B451</f>
        <v>0</v>
      </c>
      <c r="C451" s="133">
        <f>'Initial Client Information'!C451</f>
        <v>0</v>
      </c>
      <c r="D451" s="134">
        <f>'Initial Client Information'!D451</f>
        <v>0</v>
      </c>
      <c r="E451" s="146">
        <f>'Initial Client Information'!E451</f>
        <v>0</v>
      </c>
      <c r="F451" s="156"/>
      <c r="G451" s="152"/>
      <c r="H451" s="152"/>
      <c r="I451" s="158"/>
      <c r="J451" s="174">
        <f>'Discharge Information'!F451</f>
        <v>0</v>
      </c>
      <c r="K451" s="99"/>
    </row>
    <row r="452" spans="1:11" ht="60" customHeight="1" x14ac:dyDescent="0.25">
      <c r="A452" s="1">
        <f t="shared" si="6"/>
        <v>440</v>
      </c>
      <c r="B452" s="132">
        <f>'Initial Client Information'!B452</f>
        <v>0</v>
      </c>
      <c r="C452" s="133">
        <f>'Initial Client Information'!C452</f>
        <v>0</v>
      </c>
      <c r="D452" s="134">
        <f>'Initial Client Information'!D452</f>
        <v>0</v>
      </c>
      <c r="E452" s="146">
        <f>'Initial Client Information'!E452</f>
        <v>0</v>
      </c>
      <c r="F452" s="156"/>
      <c r="G452" s="152"/>
      <c r="H452" s="152"/>
      <c r="I452" s="158"/>
      <c r="J452" s="174">
        <f>'Discharge Information'!F452</f>
        <v>0</v>
      </c>
      <c r="K452" s="99"/>
    </row>
    <row r="453" spans="1:11" ht="60" customHeight="1" x14ac:dyDescent="0.25">
      <c r="A453" s="1">
        <f t="shared" si="6"/>
        <v>441</v>
      </c>
      <c r="B453" s="132">
        <f>'Initial Client Information'!B453</f>
        <v>0</v>
      </c>
      <c r="C453" s="133">
        <f>'Initial Client Information'!C453</f>
        <v>0</v>
      </c>
      <c r="D453" s="134">
        <f>'Initial Client Information'!D453</f>
        <v>0</v>
      </c>
      <c r="E453" s="146">
        <f>'Initial Client Information'!E453</f>
        <v>0</v>
      </c>
      <c r="F453" s="156"/>
      <c r="G453" s="152"/>
      <c r="H453" s="152"/>
      <c r="I453" s="158"/>
      <c r="J453" s="174">
        <f>'Discharge Information'!F453</f>
        <v>0</v>
      </c>
      <c r="K453" s="99"/>
    </row>
    <row r="454" spans="1:11" ht="60" customHeight="1" x14ac:dyDescent="0.25">
      <c r="A454" s="1">
        <f t="shared" si="6"/>
        <v>442</v>
      </c>
      <c r="B454" s="132">
        <f>'Initial Client Information'!B454</f>
        <v>0</v>
      </c>
      <c r="C454" s="133">
        <f>'Initial Client Information'!C454</f>
        <v>0</v>
      </c>
      <c r="D454" s="134">
        <f>'Initial Client Information'!D454</f>
        <v>0</v>
      </c>
      <c r="E454" s="146">
        <f>'Initial Client Information'!E454</f>
        <v>0</v>
      </c>
      <c r="F454" s="156"/>
      <c r="G454" s="152"/>
      <c r="H454" s="152"/>
      <c r="I454" s="158"/>
      <c r="J454" s="174">
        <f>'Discharge Information'!F454</f>
        <v>0</v>
      </c>
      <c r="K454" s="99"/>
    </row>
    <row r="455" spans="1:11" ht="60" customHeight="1" x14ac:dyDescent="0.25">
      <c r="A455" s="1">
        <f t="shared" si="6"/>
        <v>443</v>
      </c>
      <c r="B455" s="132">
        <f>'Initial Client Information'!B455</f>
        <v>0</v>
      </c>
      <c r="C455" s="133">
        <f>'Initial Client Information'!C455</f>
        <v>0</v>
      </c>
      <c r="D455" s="134">
        <f>'Initial Client Information'!D455</f>
        <v>0</v>
      </c>
      <c r="E455" s="146">
        <f>'Initial Client Information'!E455</f>
        <v>0</v>
      </c>
      <c r="F455" s="156"/>
      <c r="G455" s="152"/>
      <c r="H455" s="152"/>
      <c r="I455" s="158"/>
      <c r="J455" s="174">
        <f>'Discharge Information'!F455</f>
        <v>0</v>
      </c>
      <c r="K455" s="99"/>
    </row>
    <row r="456" spans="1:11" ht="60" customHeight="1" x14ac:dyDescent="0.25">
      <c r="A456" s="1">
        <f t="shared" si="6"/>
        <v>444</v>
      </c>
      <c r="B456" s="132">
        <f>'Initial Client Information'!B456</f>
        <v>0</v>
      </c>
      <c r="C456" s="133">
        <f>'Initial Client Information'!C456</f>
        <v>0</v>
      </c>
      <c r="D456" s="134">
        <f>'Initial Client Information'!D456</f>
        <v>0</v>
      </c>
      <c r="E456" s="146">
        <f>'Initial Client Information'!E456</f>
        <v>0</v>
      </c>
      <c r="F456" s="156"/>
      <c r="G456" s="152"/>
      <c r="H456" s="152"/>
      <c r="I456" s="158"/>
      <c r="J456" s="174">
        <f>'Discharge Information'!F456</f>
        <v>0</v>
      </c>
      <c r="K456" s="99"/>
    </row>
    <row r="457" spans="1:11" ht="60" customHeight="1" x14ac:dyDescent="0.25">
      <c r="A457" s="1">
        <f t="shared" si="6"/>
        <v>445</v>
      </c>
      <c r="B457" s="132">
        <f>'Initial Client Information'!B457</f>
        <v>0</v>
      </c>
      <c r="C457" s="133">
        <f>'Initial Client Information'!C457</f>
        <v>0</v>
      </c>
      <c r="D457" s="134">
        <f>'Initial Client Information'!D457</f>
        <v>0</v>
      </c>
      <c r="E457" s="146">
        <f>'Initial Client Information'!E457</f>
        <v>0</v>
      </c>
      <c r="F457" s="156"/>
      <c r="G457" s="152"/>
      <c r="H457" s="152"/>
      <c r="I457" s="158"/>
      <c r="J457" s="174">
        <f>'Discharge Information'!F457</f>
        <v>0</v>
      </c>
      <c r="K457" s="99"/>
    </row>
    <row r="458" spans="1:11" ht="60" customHeight="1" x14ac:dyDescent="0.25">
      <c r="A458" s="1">
        <f t="shared" si="6"/>
        <v>446</v>
      </c>
      <c r="B458" s="132">
        <f>'Initial Client Information'!B458</f>
        <v>0</v>
      </c>
      <c r="C458" s="133">
        <f>'Initial Client Information'!C458</f>
        <v>0</v>
      </c>
      <c r="D458" s="134">
        <f>'Initial Client Information'!D458</f>
        <v>0</v>
      </c>
      <c r="E458" s="146">
        <f>'Initial Client Information'!E458</f>
        <v>0</v>
      </c>
      <c r="F458" s="156"/>
      <c r="G458" s="152"/>
      <c r="H458" s="152"/>
      <c r="I458" s="158"/>
      <c r="J458" s="174">
        <f>'Discharge Information'!F458</f>
        <v>0</v>
      </c>
      <c r="K458" s="99"/>
    </row>
    <row r="459" spans="1:11" ht="60" customHeight="1" x14ac:dyDescent="0.25">
      <c r="A459" s="1">
        <f t="shared" si="6"/>
        <v>447</v>
      </c>
      <c r="B459" s="132">
        <f>'Initial Client Information'!B459</f>
        <v>0</v>
      </c>
      <c r="C459" s="133">
        <f>'Initial Client Information'!C459</f>
        <v>0</v>
      </c>
      <c r="D459" s="134">
        <f>'Initial Client Information'!D459</f>
        <v>0</v>
      </c>
      <c r="E459" s="146">
        <f>'Initial Client Information'!E459</f>
        <v>0</v>
      </c>
      <c r="F459" s="156"/>
      <c r="G459" s="152"/>
      <c r="H459" s="152"/>
      <c r="I459" s="158"/>
      <c r="J459" s="174">
        <f>'Discharge Information'!F459</f>
        <v>0</v>
      </c>
      <c r="K459" s="99"/>
    </row>
    <row r="460" spans="1:11" ht="60" customHeight="1" x14ac:dyDescent="0.25">
      <c r="A460" s="1">
        <f t="shared" si="6"/>
        <v>448</v>
      </c>
      <c r="B460" s="132">
        <f>'Initial Client Information'!B460</f>
        <v>0</v>
      </c>
      <c r="C460" s="133">
        <f>'Initial Client Information'!C460</f>
        <v>0</v>
      </c>
      <c r="D460" s="134">
        <f>'Initial Client Information'!D460</f>
        <v>0</v>
      </c>
      <c r="E460" s="146">
        <f>'Initial Client Information'!E460</f>
        <v>0</v>
      </c>
      <c r="F460" s="156"/>
      <c r="G460" s="152"/>
      <c r="H460" s="152"/>
      <c r="I460" s="158"/>
      <c r="J460" s="174">
        <f>'Discharge Information'!F460</f>
        <v>0</v>
      </c>
      <c r="K460" s="99"/>
    </row>
    <row r="461" spans="1:11" ht="60" customHeight="1" x14ac:dyDescent="0.25">
      <c r="A461" s="1">
        <f t="shared" si="6"/>
        <v>449</v>
      </c>
      <c r="B461" s="132">
        <f>'Initial Client Information'!B461</f>
        <v>0</v>
      </c>
      <c r="C461" s="133">
        <f>'Initial Client Information'!C461</f>
        <v>0</v>
      </c>
      <c r="D461" s="134">
        <f>'Initial Client Information'!D461</f>
        <v>0</v>
      </c>
      <c r="E461" s="146">
        <f>'Initial Client Information'!E461</f>
        <v>0</v>
      </c>
      <c r="F461" s="156"/>
      <c r="G461" s="152"/>
      <c r="H461" s="152"/>
      <c r="I461" s="158"/>
      <c r="J461" s="174">
        <f>'Discharge Information'!F461</f>
        <v>0</v>
      </c>
      <c r="K461" s="99"/>
    </row>
    <row r="462" spans="1:11" ht="60" customHeight="1" x14ac:dyDescent="0.25">
      <c r="A462" s="1">
        <f t="shared" ref="A462:A512" si="7">ROW(A450)</f>
        <v>450</v>
      </c>
      <c r="B462" s="132">
        <f>'Initial Client Information'!B462</f>
        <v>0</v>
      </c>
      <c r="C462" s="133">
        <f>'Initial Client Information'!C462</f>
        <v>0</v>
      </c>
      <c r="D462" s="134">
        <f>'Initial Client Information'!D462</f>
        <v>0</v>
      </c>
      <c r="E462" s="146">
        <f>'Initial Client Information'!E462</f>
        <v>0</v>
      </c>
      <c r="F462" s="156"/>
      <c r="G462" s="152"/>
      <c r="H462" s="152"/>
      <c r="I462" s="158"/>
      <c r="J462" s="174">
        <f>'Discharge Information'!F462</f>
        <v>0</v>
      </c>
      <c r="K462" s="99"/>
    </row>
    <row r="463" spans="1:11" ht="60" customHeight="1" x14ac:dyDescent="0.25">
      <c r="A463" s="1">
        <f t="shared" si="7"/>
        <v>451</v>
      </c>
      <c r="B463" s="132">
        <f>'Initial Client Information'!B463</f>
        <v>0</v>
      </c>
      <c r="C463" s="133">
        <f>'Initial Client Information'!C463</f>
        <v>0</v>
      </c>
      <c r="D463" s="134">
        <f>'Initial Client Information'!D463</f>
        <v>0</v>
      </c>
      <c r="E463" s="146">
        <f>'Initial Client Information'!E463</f>
        <v>0</v>
      </c>
      <c r="F463" s="156"/>
      <c r="G463" s="152"/>
      <c r="H463" s="152"/>
      <c r="I463" s="158"/>
      <c r="J463" s="174">
        <f>'Discharge Information'!F463</f>
        <v>0</v>
      </c>
      <c r="K463" s="99"/>
    </row>
    <row r="464" spans="1:11" ht="60" customHeight="1" x14ac:dyDescent="0.25">
      <c r="A464" s="1">
        <f t="shared" si="7"/>
        <v>452</v>
      </c>
      <c r="B464" s="132">
        <f>'Initial Client Information'!B464</f>
        <v>0</v>
      </c>
      <c r="C464" s="133">
        <f>'Initial Client Information'!C464</f>
        <v>0</v>
      </c>
      <c r="D464" s="134">
        <f>'Initial Client Information'!D464</f>
        <v>0</v>
      </c>
      <c r="E464" s="146">
        <f>'Initial Client Information'!E464</f>
        <v>0</v>
      </c>
      <c r="F464" s="156"/>
      <c r="G464" s="152"/>
      <c r="H464" s="152"/>
      <c r="I464" s="158"/>
      <c r="J464" s="174">
        <f>'Discharge Information'!F464</f>
        <v>0</v>
      </c>
      <c r="K464" s="99"/>
    </row>
    <row r="465" spans="1:11" ht="60" customHeight="1" x14ac:dyDescent="0.25">
      <c r="A465" s="1">
        <f t="shared" si="7"/>
        <v>453</v>
      </c>
      <c r="B465" s="132">
        <f>'Initial Client Information'!B465</f>
        <v>0</v>
      </c>
      <c r="C465" s="133">
        <f>'Initial Client Information'!C465</f>
        <v>0</v>
      </c>
      <c r="D465" s="134">
        <f>'Initial Client Information'!D465</f>
        <v>0</v>
      </c>
      <c r="E465" s="146">
        <f>'Initial Client Information'!E465</f>
        <v>0</v>
      </c>
      <c r="F465" s="156"/>
      <c r="G465" s="152"/>
      <c r="H465" s="152"/>
      <c r="I465" s="158"/>
      <c r="J465" s="174">
        <f>'Discharge Information'!F465</f>
        <v>0</v>
      </c>
      <c r="K465" s="99"/>
    </row>
    <row r="466" spans="1:11" ht="60" customHeight="1" x14ac:dyDescent="0.25">
      <c r="A466" s="1">
        <f t="shared" si="7"/>
        <v>454</v>
      </c>
      <c r="B466" s="132">
        <f>'Initial Client Information'!B466</f>
        <v>0</v>
      </c>
      <c r="C466" s="133">
        <f>'Initial Client Information'!C466</f>
        <v>0</v>
      </c>
      <c r="D466" s="134">
        <f>'Initial Client Information'!D466</f>
        <v>0</v>
      </c>
      <c r="E466" s="146">
        <f>'Initial Client Information'!E466</f>
        <v>0</v>
      </c>
      <c r="F466" s="156"/>
      <c r="G466" s="152"/>
      <c r="H466" s="152"/>
      <c r="I466" s="158"/>
      <c r="J466" s="174">
        <f>'Discharge Information'!F466</f>
        <v>0</v>
      </c>
      <c r="K466" s="99"/>
    </row>
    <row r="467" spans="1:11" ht="60" customHeight="1" x14ac:dyDescent="0.25">
      <c r="A467" s="1">
        <f t="shared" si="7"/>
        <v>455</v>
      </c>
      <c r="B467" s="132">
        <f>'Initial Client Information'!B467</f>
        <v>0</v>
      </c>
      <c r="C467" s="133">
        <f>'Initial Client Information'!C467</f>
        <v>0</v>
      </c>
      <c r="D467" s="134">
        <f>'Initial Client Information'!D467</f>
        <v>0</v>
      </c>
      <c r="E467" s="146">
        <f>'Initial Client Information'!E467</f>
        <v>0</v>
      </c>
      <c r="F467" s="156"/>
      <c r="G467" s="152"/>
      <c r="H467" s="152"/>
      <c r="I467" s="158"/>
      <c r="J467" s="174">
        <f>'Discharge Information'!F467</f>
        <v>0</v>
      </c>
      <c r="K467" s="99"/>
    </row>
    <row r="468" spans="1:11" ht="60" customHeight="1" x14ac:dyDescent="0.25">
      <c r="A468" s="1">
        <f t="shared" si="7"/>
        <v>456</v>
      </c>
      <c r="B468" s="132">
        <f>'Initial Client Information'!B468</f>
        <v>0</v>
      </c>
      <c r="C468" s="133">
        <f>'Initial Client Information'!C468</f>
        <v>0</v>
      </c>
      <c r="D468" s="134">
        <f>'Initial Client Information'!D468</f>
        <v>0</v>
      </c>
      <c r="E468" s="146">
        <f>'Initial Client Information'!E468</f>
        <v>0</v>
      </c>
      <c r="F468" s="156"/>
      <c r="G468" s="152"/>
      <c r="H468" s="152"/>
      <c r="I468" s="158"/>
      <c r="J468" s="174">
        <f>'Discharge Information'!F468</f>
        <v>0</v>
      </c>
      <c r="K468" s="99"/>
    </row>
    <row r="469" spans="1:11" ht="60" customHeight="1" x14ac:dyDescent="0.25">
      <c r="A469" s="1">
        <f t="shared" si="7"/>
        <v>457</v>
      </c>
      <c r="B469" s="132">
        <f>'Initial Client Information'!B469</f>
        <v>0</v>
      </c>
      <c r="C469" s="133">
        <f>'Initial Client Information'!C469</f>
        <v>0</v>
      </c>
      <c r="D469" s="134">
        <f>'Initial Client Information'!D469</f>
        <v>0</v>
      </c>
      <c r="E469" s="146">
        <f>'Initial Client Information'!E469</f>
        <v>0</v>
      </c>
      <c r="F469" s="156"/>
      <c r="G469" s="152"/>
      <c r="H469" s="152"/>
      <c r="I469" s="158"/>
      <c r="J469" s="174">
        <f>'Discharge Information'!F469</f>
        <v>0</v>
      </c>
      <c r="K469" s="99"/>
    </row>
    <row r="470" spans="1:11" ht="60" customHeight="1" x14ac:dyDescent="0.25">
      <c r="A470" s="1">
        <f t="shared" si="7"/>
        <v>458</v>
      </c>
      <c r="B470" s="132">
        <f>'Initial Client Information'!B470</f>
        <v>0</v>
      </c>
      <c r="C470" s="133">
        <f>'Initial Client Information'!C470</f>
        <v>0</v>
      </c>
      <c r="D470" s="134">
        <f>'Initial Client Information'!D470</f>
        <v>0</v>
      </c>
      <c r="E470" s="146">
        <f>'Initial Client Information'!E470</f>
        <v>0</v>
      </c>
      <c r="F470" s="156"/>
      <c r="G470" s="152"/>
      <c r="H470" s="152"/>
      <c r="I470" s="158"/>
      <c r="J470" s="174">
        <f>'Discharge Information'!F470</f>
        <v>0</v>
      </c>
      <c r="K470" s="99"/>
    </row>
    <row r="471" spans="1:11" ht="60" customHeight="1" x14ac:dyDescent="0.25">
      <c r="A471" s="1">
        <f t="shared" si="7"/>
        <v>459</v>
      </c>
      <c r="B471" s="132">
        <f>'Initial Client Information'!B471</f>
        <v>0</v>
      </c>
      <c r="C471" s="133">
        <f>'Initial Client Information'!C471</f>
        <v>0</v>
      </c>
      <c r="D471" s="134">
        <f>'Initial Client Information'!D471</f>
        <v>0</v>
      </c>
      <c r="E471" s="146">
        <f>'Initial Client Information'!E471</f>
        <v>0</v>
      </c>
      <c r="F471" s="156"/>
      <c r="G471" s="152"/>
      <c r="H471" s="152"/>
      <c r="I471" s="158"/>
      <c r="J471" s="174">
        <f>'Discharge Information'!F471</f>
        <v>0</v>
      </c>
      <c r="K471" s="99"/>
    </row>
    <row r="472" spans="1:11" ht="60" customHeight="1" x14ac:dyDescent="0.25">
      <c r="A472" s="1">
        <f t="shared" si="7"/>
        <v>460</v>
      </c>
      <c r="B472" s="132">
        <f>'Initial Client Information'!B472</f>
        <v>0</v>
      </c>
      <c r="C472" s="133">
        <f>'Initial Client Information'!C472</f>
        <v>0</v>
      </c>
      <c r="D472" s="134">
        <f>'Initial Client Information'!D472</f>
        <v>0</v>
      </c>
      <c r="E472" s="146">
        <f>'Initial Client Information'!E472</f>
        <v>0</v>
      </c>
      <c r="F472" s="156"/>
      <c r="G472" s="152"/>
      <c r="H472" s="152"/>
      <c r="I472" s="158"/>
      <c r="J472" s="174">
        <f>'Discharge Information'!F472</f>
        <v>0</v>
      </c>
      <c r="K472" s="99"/>
    </row>
    <row r="473" spans="1:11" ht="60" customHeight="1" x14ac:dyDescent="0.25">
      <c r="A473" s="1">
        <f t="shared" si="7"/>
        <v>461</v>
      </c>
      <c r="B473" s="132">
        <f>'Initial Client Information'!B473</f>
        <v>0</v>
      </c>
      <c r="C473" s="133">
        <f>'Initial Client Information'!C473</f>
        <v>0</v>
      </c>
      <c r="D473" s="134">
        <f>'Initial Client Information'!D473</f>
        <v>0</v>
      </c>
      <c r="E473" s="146">
        <f>'Initial Client Information'!E473</f>
        <v>0</v>
      </c>
      <c r="F473" s="156"/>
      <c r="G473" s="152"/>
      <c r="H473" s="152"/>
      <c r="I473" s="158"/>
      <c r="J473" s="174">
        <f>'Discharge Information'!F473</f>
        <v>0</v>
      </c>
      <c r="K473" s="99"/>
    </row>
    <row r="474" spans="1:11" ht="60" customHeight="1" x14ac:dyDescent="0.25">
      <c r="A474" s="1">
        <f t="shared" si="7"/>
        <v>462</v>
      </c>
      <c r="B474" s="132">
        <f>'Initial Client Information'!B474</f>
        <v>0</v>
      </c>
      <c r="C474" s="133">
        <f>'Initial Client Information'!C474</f>
        <v>0</v>
      </c>
      <c r="D474" s="134">
        <f>'Initial Client Information'!D474</f>
        <v>0</v>
      </c>
      <c r="E474" s="146">
        <f>'Initial Client Information'!E474</f>
        <v>0</v>
      </c>
      <c r="F474" s="156"/>
      <c r="G474" s="152"/>
      <c r="H474" s="152"/>
      <c r="I474" s="158"/>
      <c r="J474" s="174">
        <f>'Discharge Information'!F474</f>
        <v>0</v>
      </c>
      <c r="K474" s="99"/>
    </row>
    <row r="475" spans="1:11" ht="60" customHeight="1" x14ac:dyDescent="0.25">
      <c r="A475" s="1">
        <f t="shared" si="7"/>
        <v>463</v>
      </c>
      <c r="B475" s="132">
        <f>'Initial Client Information'!B475</f>
        <v>0</v>
      </c>
      <c r="C475" s="133">
        <f>'Initial Client Information'!C475</f>
        <v>0</v>
      </c>
      <c r="D475" s="134">
        <f>'Initial Client Information'!D475</f>
        <v>0</v>
      </c>
      <c r="E475" s="146">
        <f>'Initial Client Information'!E475</f>
        <v>0</v>
      </c>
      <c r="F475" s="156"/>
      <c r="G475" s="152"/>
      <c r="H475" s="152"/>
      <c r="I475" s="158"/>
      <c r="J475" s="174">
        <f>'Discharge Information'!F475</f>
        <v>0</v>
      </c>
      <c r="K475" s="99"/>
    </row>
    <row r="476" spans="1:11" ht="60" customHeight="1" x14ac:dyDescent="0.25">
      <c r="A476" s="1">
        <f t="shared" si="7"/>
        <v>464</v>
      </c>
      <c r="B476" s="132">
        <f>'Initial Client Information'!B476</f>
        <v>0</v>
      </c>
      <c r="C476" s="133">
        <f>'Initial Client Information'!C476</f>
        <v>0</v>
      </c>
      <c r="D476" s="134">
        <f>'Initial Client Information'!D476</f>
        <v>0</v>
      </c>
      <c r="E476" s="146">
        <f>'Initial Client Information'!E476</f>
        <v>0</v>
      </c>
      <c r="F476" s="156"/>
      <c r="G476" s="152"/>
      <c r="H476" s="152"/>
      <c r="I476" s="158"/>
      <c r="J476" s="174">
        <f>'Discharge Information'!F476</f>
        <v>0</v>
      </c>
      <c r="K476" s="99"/>
    </row>
    <row r="477" spans="1:11" ht="60" customHeight="1" x14ac:dyDescent="0.25">
      <c r="A477" s="1">
        <f t="shared" si="7"/>
        <v>465</v>
      </c>
      <c r="B477" s="132">
        <f>'Initial Client Information'!B477</f>
        <v>0</v>
      </c>
      <c r="C477" s="133">
        <f>'Initial Client Information'!C477</f>
        <v>0</v>
      </c>
      <c r="D477" s="134">
        <f>'Initial Client Information'!D477</f>
        <v>0</v>
      </c>
      <c r="E477" s="146">
        <f>'Initial Client Information'!E477</f>
        <v>0</v>
      </c>
      <c r="F477" s="156"/>
      <c r="G477" s="152"/>
      <c r="H477" s="152"/>
      <c r="I477" s="158"/>
      <c r="J477" s="174">
        <f>'Discharge Information'!F477</f>
        <v>0</v>
      </c>
      <c r="K477" s="99"/>
    </row>
    <row r="478" spans="1:11" ht="60" customHeight="1" x14ac:dyDescent="0.25">
      <c r="A478" s="1">
        <f t="shared" si="7"/>
        <v>466</v>
      </c>
      <c r="B478" s="132">
        <f>'Initial Client Information'!B478</f>
        <v>0</v>
      </c>
      <c r="C478" s="133">
        <f>'Initial Client Information'!C478</f>
        <v>0</v>
      </c>
      <c r="D478" s="134">
        <f>'Initial Client Information'!D478</f>
        <v>0</v>
      </c>
      <c r="E478" s="146">
        <f>'Initial Client Information'!E478</f>
        <v>0</v>
      </c>
      <c r="F478" s="156"/>
      <c r="G478" s="152"/>
      <c r="H478" s="152"/>
      <c r="I478" s="158"/>
      <c r="J478" s="174">
        <f>'Discharge Information'!F478</f>
        <v>0</v>
      </c>
      <c r="K478" s="99"/>
    </row>
    <row r="479" spans="1:11" ht="60" customHeight="1" x14ac:dyDescent="0.25">
      <c r="A479" s="1">
        <f t="shared" si="7"/>
        <v>467</v>
      </c>
      <c r="B479" s="132">
        <f>'Initial Client Information'!B479</f>
        <v>0</v>
      </c>
      <c r="C479" s="133">
        <f>'Initial Client Information'!C479</f>
        <v>0</v>
      </c>
      <c r="D479" s="134">
        <f>'Initial Client Information'!D479</f>
        <v>0</v>
      </c>
      <c r="E479" s="146">
        <f>'Initial Client Information'!E479</f>
        <v>0</v>
      </c>
      <c r="F479" s="156"/>
      <c r="G479" s="152"/>
      <c r="H479" s="152"/>
      <c r="I479" s="158"/>
      <c r="J479" s="174">
        <f>'Discharge Information'!F479</f>
        <v>0</v>
      </c>
      <c r="K479" s="99"/>
    </row>
    <row r="480" spans="1:11" ht="60" customHeight="1" x14ac:dyDescent="0.25">
      <c r="A480" s="1">
        <f t="shared" si="7"/>
        <v>468</v>
      </c>
      <c r="B480" s="132">
        <f>'Initial Client Information'!B480</f>
        <v>0</v>
      </c>
      <c r="C480" s="133">
        <f>'Initial Client Information'!C480</f>
        <v>0</v>
      </c>
      <c r="D480" s="134">
        <f>'Initial Client Information'!D480</f>
        <v>0</v>
      </c>
      <c r="E480" s="146">
        <f>'Initial Client Information'!E480</f>
        <v>0</v>
      </c>
      <c r="F480" s="156"/>
      <c r="G480" s="152"/>
      <c r="H480" s="152"/>
      <c r="I480" s="158"/>
      <c r="J480" s="174">
        <f>'Discharge Information'!F480</f>
        <v>0</v>
      </c>
      <c r="K480" s="99"/>
    </row>
    <row r="481" spans="1:11" ht="60" customHeight="1" x14ac:dyDescent="0.25">
      <c r="A481" s="1">
        <f t="shared" si="7"/>
        <v>469</v>
      </c>
      <c r="B481" s="132">
        <f>'Initial Client Information'!B481</f>
        <v>0</v>
      </c>
      <c r="C481" s="133">
        <f>'Initial Client Information'!C481</f>
        <v>0</v>
      </c>
      <c r="D481" s="134">
        <f>'Initial Client Information'!D481</f>
        <v>0</v>
      </c>
      <c r="E481" s="146">
        <f>'Initial Client Information'!E481</f>
        <v>0</v>
      </c>
      <c r="F481" s="156"/>
      <c r="G481" s="152"/>
      <c r="H481" s="152"/>
      <c r="I481" s="158"/>
      <c r="J481" s="174">
        <f>'Discharge Information'!F481</f>
        <v>0</v>
      </c>
      <c r="K481" s="99"/>
    </row>
    <row r="482" spans="1:11" ht="60" customHeight="1" x14ac:dyDescent="0.25">
      <c r="A482" s="1">
        <f t="shared" si="7"/>
        <v>470</v>
      </c>
      <c r="B482" s="132">
        <f>'Initial Client Information'!B482</f>
        <v>0</v>
      </c>
      <c r="C482" s="133">
        <f>'Initial Client Information'!C482</f>
        <v>0</v>
      </c>
      <c r="D482" s="134">
        <f>'Initial Client Information'!D482</f>
        <v>0</v>
      </c>
      <c r="E482" s="146">
        <f>'Initial Client Information'!E482</f>
        <v>0</v>
      </c>
      <c r="F482" s="156"/>
      <c r="G482" s="152"/>
      <c r="H482" s="152"/>
      <c r="I482" s="158"/>
      <c r="J482" s="174">
        <f>'Discharge Information'!F482</f>
        <v>0</v>
      </c>
      <c r="K482" s="99"/>
    </row>
    <row r="483" spans="1:11" ht="60" customHeight="1" x14ac:dyDescent="0.25">
      <c r="A483" s="1">
        <f t="shared" si="7"/>
        <v>471</v>
      </c>
      <c r="B483" s="132">
        <f>'Initial Client Information'!B483</f>
        <v>0</v>
      </c>
      <c r="C483" s="133">
        <f>'Initial Client Information'!C483</f>
        <v>0</v>
      </c>
      <c r="D483" s="134">
        <f>'Initial Client Information'!D483</f>
        <v>0</v>
      </c>
      <c r="E483" s="146">
        <f>'Initial Client Information'!E483</f>
        <v>0</v>
      </c>
      <c r="F483" s="156"/>
      <c r="G483" s="152"/>
      <c r="H483" s="152"/>
      <c r="I483" s="158"/>
      <c r="J483" s="174">
        <f>'Discharge Information'!F483</f>
        <v>0</v>
      </c>
      <c r="K483" s="99"/>
    </row>
    <row r="484" spans="1:11" ht="60" customHeight="1" x14ac:dyDescent="0.25">
      <c r="A484" s="1">
        <f t="shared" si="7"/>
        <v>472</v>
      </c>
      <c r="B484" s="132">
        <f>'Initial Client Information'!B484</f>
        <v>0</v>
      </c>
      <c r="C484" s="133">
        <f>'Initial Client Information'!C484</f>
        <v>0</v>
      </c>
      <c r="D484" s="134">
        <f>'Initial Client Information'!D484</f>
        <v>0</v>
      </c>
      <c r="E484" s="146">
        <f>'Initial Client Information'!E484</f>
        <v>0</v>
      </c>
      <c r="F484" s="156"/>
      <c r="G484" s="152"/>
      <c r="H484" s="152"/>
      <c r="I484" s="158"/>
      <c r="J484" s="174">
        <f>'Discharge Information'!F484</f>
        <v>0</v>
      </c>
      <c r="K484" s="99"/>
    </row>
    <row r="485" spans="1:11" ht="60" customHeight="1" x14ac:dyDescent="0.25">
      <c r="A485" s="1">
        <f t="shared" si="7"/>
        <v>473</v>
      </c>
      <c r="B485" s="132">
        <f>'Initial Client Information'!B485</f>
        <v>0</v>
      </c>
      <c r="C485" s="133">
        <f>'Initial Client Information'!C485</f>
        <v>0</v>
      </c>
      <c r="D485" s="134">
        <f>'Initial Client Information'!D485</f>
        <v>0</v>
      </c>
      <c r="E485" s="146">
        <f>'Initial Client Information'!E485</f>
        <v>0</v>
      </c>
      <c r="F485" s="156"/>
      <c r="G485" s="152"/>
      <c r="H485" s="152"/>
      <c r="I485" s="158"/>
      <c r="J485" s="174">
        <f>'Discharge Information'!F485</f>
        <v>0</v>
      </c>
      <c r="K485" s="99"/>
    </row>
    <row r="486" spans="1:11" ht="60" customHeight="1" x14ac:dyDescent="0.25">
      <c r="A486" s="1">
        <f t="shared" si="7"/>
        <v>474</v>
      </c>
      <c r="B486" s="132">
        <f>'Initial Client Information'!B486</f>
        <v>0</v>
      </c>
      <c r="C486" s="133">
        <f>'Initial Client Information'!C486</f>
        <v>0</v>
      </c>
      <c r="D486" s="134">
        <f>'Initial Client Information'!D486</f>
        <v>0</v>
      </c>
      <c r="E486" s="146">
        <f>'Initial Client Information'!E486</f>
        <v>0</v>
      </c>
      <c r="F486" s="156"/>
      <c r="G486" s="152"/>
      <c r="H486" s="152"/>
      <c r="I486" s="158"/>
      <c r="J486" s="174">
        <f>'Discharge Information'!F486</f>
        <v>0</v>
      </c>
      <c r="K486" s="99"/>
    </row>
    <row r="487" spans="1:11" ht="60" customHeight="1" x14ac:dyDescent="0.25">
      <c r="A487" s="1">
        <f t="shared" si="7"/>
        <v>475</v>
      </c>
      <c r="B487" s="132">
        <f>'Initial Client Information'!B487</f>
        <v>0</v>
      </c>
      <c r="C487" s="133">
        <f>'Initial Client Information'!C487</f>
        <v>0</v>
      </c>
      <c r="D487" s="134">
        <f>'Initial Client Information'!D487</f>
        <v>0</v>
      </c>
      <c r="E487" s="146">
        <f>'Initial Client Information'!E487</f>
        <v>0</v>
      </c>
      <c r="F487" s="156"/>
      <c r="G487" s="152"/>
      <c r="H487" s="152"/>
      <c r="I487" s="158"/>
      <c r="J487" s="174">
        <f>'Discharge Information'!F487</f>
        <v>0</v>
      </c>
      <c r="K487" s="99"/>
    </row>
    <row r="488" spans="1:11" ht="60" customHeight="1" x14ac:dyDescent="0.25">
      <c r="A488" s="1">
        <f t="shared" si="7"/>
        <v>476</v>
      </c>
      <c r="B488" s="132">
        <f>'Initial Client Information'!B488</f>
        <v>0</v>
      </c>
      <c r="C488" s="133">
        <f>'Initial Client Information'!C488</f>
        <v>0</v>
      </c>
      <c r="D488" s="134">
        <f>'Initial Client Information'!D488</f>
        <v>0</v>
      </c>
      <c r="E488" s="146">
        <f>'Initial Client Information'!E488</f>
        <v>0</v>
      </c>
      <c r="F488" s="156"/>
      <c r="G488" s="152"/>
      <c r="H488" s="152"/>
      <c r="I488" s="158"/>
      <c r="J488" s="174">
        <f>'Discharge Information'!F488</f>
        <v>0</v>
      </c>
      <c r="K488" s="99"/>
    </row>
    <row r="489" spans="1:11" ht="60" customHeight="1" x14ac:dyDescent="0.25">
      <c r="A489" s="1">
        <f t="shared" si="7"/>
        <v>477</v>
      </c>
      <c r="B489" s="132">
        <f>'Initial Client Information'!B489</f>
        <v>0</v>
      </c>
      <c r="C489" s="133">
        <f>'Initial Client Information'!C489</f>
        <v>0</v>
      </c>
      <c r="D489" s="134">
        <f>'Initial Client Information'!D489</f>
        <v>0</v>
      </c>
      <c r="E489" s="146">
        <f>'Initial Client Information'!E489</f>
        <v>0</v>
      </c>
      <c r="F489" s="156"/>
      <c r="G489" s="152"/>
      <c r="H489" s="152"/>
      <c r="I489" s="158"/>
      <c r="J489" s="174">
        <f>'Discharge Information'!F489</f>
        <v>0</v>
      </c>
      <c r="K489" s="99"/>
    </row>
    <row r="490" spans="1:11" ht="60" customHeight="1" x14ac:dyDescent="0.25">
      <c r="A490" s="1">
        <f t="shared" si="7"/>
        <v>478</v>
      </c>
      <c r="B490" s="132">
        <f>'Initial Client Information'!B490</f>
        <v>0</v>
      </c>
      <c r="C490" s="133">
        <f>'Initial Client Information'!C490</f>
        <v>0</v>
      </c>
      <c r="D490" s="134">
        <f>'Initial Client Information'!D490</f>
        <v>0</v>
      </c>
      <c r="E490" s="146">
        <f>'Initial Client Information'!E490</f>
        <v>0</v>
      </c>
      <c r="F490" s="156"/>
      <c r="G490" s="152"/>
      <c r="H490" s="152"/>
      <c r="I490" s="158"/>
      <c r="J490" s="174">
        <f>'Discharge Information'!F490</f>
        <v>0</v>
      </c>
      <c r="K490" s="99"/>
    </row>
    <row r="491" spans="1:11" ht="60" customHeight="1" x14ac:dyDescent="0.25">
      <c r="A491" s="1">
        <f t="shared" si="7"/>
        <v>479</v>
      </c>
      <c r="B491" s="132">
        <f>'Initial Client Information'!B491</f>
        <v>0</v>
      </c>
      <c r="C491" s="133">
        <f>'Initial Client Information'!C491</f>
        <v>0</v>
      </c>
      <c r="D491" s="134">
        <f>'Initial Client Information'!D491</f>
        <v>0</v>
      </c>
      <c r="E491" s="146">
        <f>'Initial Client Information'!E491</f>
        <v>0</v>
      </c>
      <c r="F491" s="156"/>
      <c r="G491" s="152"/>
      <c r="H491" s="152"/>
      <c r="I491" s="158"/>
      <c r="J491" s="174">
        <f>'Discharge Information'!F491</f>
        <v>0</v>
      </c>
      <c r="K491" s="99"/>
    </row>
    <row r="492" spans="1:11" ht="60" customHeight="1" x14ac:dyDescent="0.25">
      <c r="A492" s="1">
        <f t="shared" si="7"/>
        <v>480</v>
      </c>
      <c r="B492" s="132">
        <f>'Initial Client Information'!B492</f>
        <v>0</v>
      </c>
      <c r="C492" s="133">
        <f>'Initial Client Information'!C492</f>
        <v>0</v>
      </c>
      <c r="D492" s="134">
        <f>'Initial Client Information'!D492</f>
        <v>0</v>
      </c>
      <c r="E492" s="146">
        <f>'Initial Client Information'!E492</f>
        <v>0</v>
      </c>
      <c r="F492" s="156"/>
      <c r="G492" s="152"/>
      <c r="H492" s="152"/>
      <c r="I492" s="158"/>
      <c r="J492" s="174">
        <f>'Discharge Information'!F492</f>
        <v>0</v>
      </c>
      <c r="K492" s="99"/>
    </row>
    <row r="493" spans="1:11" ht="60" customHeight="1" x14ac:dyDescent="0.25">
      <c r="A493" s="1">
        <f t="shared" si="7"/>
        <v>481</v>
      </c>
      <c r="B493" s="132">
        <f>'Initial Client Information'!B493</f>
        <v>0</v>
      </c>
      <c r="C493" s="133">
        <f>'Initial Client Information'!C493</f>
        <v>0</v>
      </c>
      <c r="D493" s="134">
        <f>'Initial Client Information'!D493</f>
        <v>0</v>
      </c>
      <c r="E493" s="146">
        <f>'Initial Client Information'!E493</f>
        <v>0</v>
      </c>
      <c r="F493" s="156"/>
      <c r="G493" s="152"/>
      <c r="H493" s="152"/>
      <c r="I493" s="158"/>
      <c r="J493" s="174">
        <f>'Discharge Information'!F493</f>
        <v>0</v>
      </c>
      <c r="K493" s="99"/>
    </row>
    <row r="494" spans="1:11" ht="60" customHeight="1" x14ac:dyDescent="0.25">
      <c r="A494" s="1">
        <f t="shared" si="7"/>
        <v>482</v>
      </c>
      <c r="B494" s="132">
        <f>'Initial Client Information'!B494</f>
        <v>0</v>
      </c>
      <c r="C494" s="133">
        <f>'Initial Client Information'!C494</f>
        <v>0</v>
      </c>
      <c r="D494" s="134">
        <f>'Initial Client Information'!D494</f>
        <v>0</v>
      </c>
      <c r="E494" s="146">
        <f>'Initial Client Information'!E494</f>
        <v>0</v>
      </c>
      <c r="F494" s="156"/>
      <c r="G494" s="152"/>
      <c r="H494" s="152"/>
      <c r="I494" s="158"/>
      <c r="J494" s="174">
        <f>'Discharge Information'!F494</f>
        <v>0</v>
      </c>
      <c r="K494" s="99"/>
    </row>
    <row r="495" spans="1:11" ht="60" customHeight="1" x14ac:dyDescent="0.25">
      <c r="A495" s="1">
        <f t="shared" si="7"/>
        <v>483</v>
      </c>
      <c r="B495" s="132">
        <f>'Initial Client Information'!B495</f>
        <v>0</v>
      </c>
      <c r="C495" s="133">
        <f>'Initial Client Information'!C495</f>
        <v>0</v>
      </c>
      <c r="D495" s="134">
        <f>'Initial Client Information'!D495</f>
        <v>0</v>
      </c>
      <c r="E495" s="146">
        <f>'Initial Client Information'!E495</f>
        <v>0</v>
      </c>
      <c r="F495" s="156"/>
      <c r="G495" s="152"/>
      <c r="H495" s="152"/>
      <c r="I495" s="158"/>
      <c r="J495" s="174">
        <f>'Discharge Information'!F495</f>
        <v>0</v>
      </c>
      <c r="K495" s="99"/>
    </row>
    <row r="496" spans="1:11" ht="60" customHeight="1" x14ac:dyDescent="0.25">
      <c r="A496" s="1">
        <f t="shared" si="7"/>
        <v>484</v>
      </c>
      <c r="B496" s="132">
        <f>'Initial Client Information'!B496</f>
        <v>0</v>
      </c>
      <c r="C496" s="133">
        <f>'Initial Client Information'!C496</f>
        <v>0</v>
      </c>
      <c r="D496" s="134">
        <f>'Initial Client Information'!D496</f>
        <v>0</v>
      </c>
      <c r="E496" s="146">
        <f>'Initial Client Information'!E496</f>
        <v>0</v>
      </c>
      <c r="F496" s="156"/>
      <c r="G496" s="152"/>
      <c r="H496" s="152"/>
      <c r="I496" s="158"/>
      <c r="J496" s="174">
        <f>'Discharge Information'!F496</f>
        <v>0</v>
      </c>
      <c r="K496" s="99"/>
    </row>
    <row r="497" spans="1:11" ht="60" customHeight="1" x14ac:dyDescent="0.25">
      <c r="A497" s="1">
        <f t="shared" si="7"/>
        <v>485</v>
      </c>
      <c r="B497" s="132">
        <f>'Initial Client Information'!B497</f>
        <v>0</v>
      </c>
      <c r="C497" s="133">
        <f>'Initial Client Information'!C497</f>
        <v>0</v>
      </c>
      <c r="D497" s="134">
        <f>'Initial Client Information'!D497</f>
        <v>0</v>
      </c>
      <c r="E497" s="146">
        <f>'Initial Client Information'!E497</f>
        <v>0</v>
      </c>
      <c r="F497" s="156"/>
      <c r="G497" s="152"/>
      <c r="H497" s="152"/>
      <c r="I497" s="158"/>
      <c r="J497" s="174">
        <f>'Discharge Information'!F497</f>
        <v>0</v>
      </c>
      <c r="K497" s="99"/>
    </row>
    <row r="498" spans="1:11" ht="60" customHeight="1" x14ac:dyDescent="0.25">
      <c r="A498" s="1">
        <f t="shared" si="7"/>
        <v>486</v>
      </c>
      <c r="B498" s="132">
        <f>'Initial Client Information'!B498</f>
        <v>0</v>
      </c>
      <c r="C498" s="133">
        <f>'Initial Client Information'!C498</f>
        <v>0</v>
      </c>
      <c r="D498" s="134">
        <f>'Initial Client Information'!D498</f>
        <v>0</v>
      </c>
      <c r="E498" s="146">
        <f>'Initial Client Information'!E498</f>
        <v>0</v>
      </c>
      <c r="F498" s="156"/>
      <c r="G498" s="152"/>
      <c r="H498" s="152"/>
      <c r="I498" s="158"/>
      <c r="J498" s="174">
        <f>'Discharge Information'!F498</f>
        <v>0</v>
      </c>
      <c r="K498" s="99"/>
    </row>
    <row r="499" spans="1:11" ht="60" customHeight="1" x14ac:dyDescent="0.25">
      <c r="A499" s="1">
        <f t="shared" si="7"/>
        <v>487</v>
      </c>
      <c r="B499" s="132">
        <f>'Initial Client Information'!B499</f>
        <v>0</v>
      </c>
      <c r="C499" s="133">
        <f>'Initial Client Information'!C499</f>
        <v>0</v>
      </c>
      <c r="D499" s="134">
        <f>'Initial Client Information'!D499</f>
        <v>0</v>
      </c>
      <c r="E499" s="146">
        <f>'Initial Client Information'!E499</f>
        <v>0</v>
      </c>
      <c r="F499" s="156"/>
      <c r="G499" s="152"/>
      <c r="H499" s="152"/>
      <c r="I499" s="158"/>
      <c r="J499" s="174">
        <f>'Discharge Information'!F499</f>
        <v>0</v>
      </c>
      <c r="K499" s="99"/>
    </row>
    <row r="500" spans="1:11" ht="60" customHeight="1" x14ac:dyDescent="0.25">
      <c r="A500" s="1">
        <f t="shared" si="7"/>
        <v>488</v>
      </c>
      <c r="B500" s="132">
        <f>'Initial Client Information'!B500</f>
        <v>0</v>
      </c>
      <c r="C500" s="133">
        <f>'Initial Client Information'!C500</f>
        <v>0</v>
      </c>
      <c r="D500" s="134">
        <f>'Initial Client Information'!D500</f>
        <v>0</v>
      </c>
      <c r="E500" s="146">
        <f>'Initial Client Information'!E500</f>
        <v>0</v>
      </c>
      <c r="F500" s="156"/>
      <c r="G500" s="152"/>
      <c r="H500" s="152"/>
      <c r="I500" s="158"/>
      <c r="J500" s="174">
        <f>'Discharge Information'!F500</f>
        <v>0</v>
      </c>
      <c r="K500" s="99"/>
    </row>
    <row r="501" spans="1:11" ht="60" customHeight="1" x14ac:dyDescent="0.25">
      <c r="A501" s="1">
        <f t="shared" si="7"/>
        <v>489</v>
      </c>
      <c r="B501" s="132">
        <f>'Initial Client Information'!B501</f>
        <v>0</v>
      </c>
      <c r="C501" s="133">
        <f>'Initial Client Information'!C501</f>
        <v>0</v>
      </c>
      <c r="D501" s="134">
        <f>'Initial Client Information'!D501</f>
        <v>0</v>
      </c>
      <c r="E501" s="146">
        <f>'Initial Client Information'!E501</f>
        <v>0</v>
      </c>
      <c r="F501" s="156"/>
      <c r="G501" s="152"/>
      <c r="H501" s="152"/>
      <c r="I501" s="158"/>
      <c r="J501" s="174">
        <f>'Discharge Information'!F501</f>
        <v>0</v>
      </c>
      <c r="K501" s="99"/>
    </row>
    <row r="502" spans="1:11" ht="60" customHeight="1" x14ac:dyDescent="0.25">
      <c r="A502" s="1">
        <f t="shared" si="7"/>
        <v>490</v>
      </c>
      <c r="B502" s="132">
        <f>'Initial Client Information'!B502</f>
        <v>0</v>
      </c>
      <c r="C502" s="133">
        <f>'Initial Client Information'!C502</f>
        <v>0</v>
      </c>
      <c r="D502" s="134">
        <f>'Initial Client Information'!D502</f>
        <v>0</v>
      </c>
      <c r="E502" s="146">
        <f>'Initial Client Information'!E502</f>
        <v>0</v>
      </c>
      <c r="F502" s="156"/>
      <c r="G502" s="152"/>
      <c r="H502" s="152"/>
      <c r="I502" s="158"/>
      <c r="J502" s="174">
        <f>'Discharge Information'!F502</f>
        <v>0</v>
      </c>
      <c r="K502" s="99"/>
    </row>
    <row r="503" spans="1:11" ht="60" customHeight="1" x14ac:dyDescent="0.25">
      <c r="A503" s="1">
        <f t="shared" si="7"/>
        <v>491</v>
      </c>
      <c r="B503" s="132">
        <f>'Initial Client Information'!B503</f>
        <v>0</v>
      </c>
      <c r="C503" s="133">
        <f>'Initial Client Information'!C503</f>
        <v>0</v>
      </c>
      <c r="D503" s="134">
        <f>'Initial Client Information'!D503</f>
        <v>0</v>
      </c>
      <c r="E503" s="146">
        <f>'Initial Client Information'!E503</f>
        <v>0</v>
      </c>
      <c r="F503" s="156"/>
      <c r="G503" s="152"/>
      <c r="H503" s="152"/>
      <c r="I503" s="158"/>
      <c r="J503" s="174">
        <f>'Discharge Information'!F503</f>
        <v>0</v>
      </c>
      <c r="K503" s="99"/>
    </row>
    <row r="504" spans="1:11" ht="60" customHeight="1" x14ac:dyDescent="0.25">
      <c r="A504" s="1">
        <f t="shared" si="7"/>
        <v>492</v>
      </c>
      <c r="B504" s="132">
        <f>'Initial Client Information'!B504</f>
        <v>0</v>
      </c>
      <c r="C504" s="133">
        <f>'Initial Client Information'!C504</f>
        <v>0</v>
      </c>
      <c r="D504" s="134">
        <f>'Initial Client Information'!D504</f>
        <v>0</v>
      </c>
      <c r="E504" s="146">
        <f>'Initial Client Information'!E504</f>
        <v>0</v>
      </c>
      <c r="F504" s="156"/>
      <c r="G504" s="152"/>
      <c r="H504" s="152"/>
      <c r="I504" s="158"/>
      <c r="J504" s="174">
        <f>'Discharge Information'!F504</f>
        <v>0</v>
      </c>
      <c r="K504" s="99"/>
    </row>
    <row r="505" spans="1:11" ht="60" customHeight="1" x14ac:dyDescent="0.25">
      <c r="A505" s="1">
        <f t="shared" si="7"/>
        <v>493</v>
      </c>
      <c r="B505" s="132">
        <f>'Initial Client Information'!B505</f>
        <v>0</v>
      </c>
      <c r="C505" s="133">
        <f>'Initial Client Information'!C505</f>
        <v>0</v>
      </c>
      <c r="D505" s="134">
        <f>'Initial Client Information'!D505</f>
        <v>0</v>
      </c>
      <c r="E505" s="146">
        <f>'Initial Client Information'!E505</f>
        <v>0</v>
      </c>
      <c r="F505" s="156"/>
      <c r="G505" s="152"/>
      <c r="H505" s="152"/>
      <c r="I505" s="158"/>
      <c r="J505" s="174">
        <f>'Discharge Information'!F505</f>
        <v>0</v>
      </c>
      <c r="K505" s="99"/>
    </row>
    <row r="506" spans="1:11" ht="60" customHeight="1" x14ac:dyDescent="0.25">
      <c r="A506" s="1">
        <f t="shared" si="7"/>
        <v>494</v>
      </c>
      <c r="B506" s="132">
        <f>'Initial Client Information'!B506</f>
        <v>0</v>
      </c>
      <c r="C506" s="133">
        <f>'Initial Client Information'!C506</f>
        <v>0</v>
      </c>
      <c r="D506" s="134">
        <f>'Initial Client Information'!D506</f>
        <v>0</v>
      </c>
      <c r="E506" s="146">
        <f>'Initial Client Information'!E506</f>
        <v>0</v>
      </c>
      <c r="F506" s="156"/>
      <c r="G506" s="152"/>
      <c r="H506" s="152"/>
      <c r="I506" s="158"/>
      <c r="J506" s="174">
        <f>'Discharge Information'!F506</f>
        <v>0</v>
      </c>
      <c r="K506" s="99"/>
    </row>
    <row r="507" spans="1:11" ht="60" customHeight="1" x14ac:dyDescent="0.25">
      <c r="A507" s="1">
        <f t="shared" si="7"/>
        <v>495</v>
      </c>
      <c r="B507" s="132">
        <f>'Initial Client Information'!B507</f>
        <v>0</v>
      </c>
      <c r="C507" s="133">
        <f>'Initial Client Information'!C507</f>
        <v>0</v>
      </c>
      <c r="D507" s="134">
        <f>'Initial Client Information'!D507</f>
        <v>0</v>
      </c>
      <c r="E507" s="146">
        <f>'Initial Client Information'!E507</f>
        <v>0</v>
      </c>
      <c r="F507" s="156"/>
      <c r="G507" s="152"/>
      <c r="H507" s="152"/>
      <c r="I507" s="158"/>
      <c r="J507" s="174">
        <f>'Discharge Information'!F507</f>
        <v>0</v>
      </c>
      <c r="K507" s="99"/>
    </row>
    <row r="508" spans="1:11" ht="60" customHeight="1" x14ac:dyDescent="0.25">
      <c r="A508" s="1">
        <f t="shared" si="7"/>
        <v>496</v>
      </c>
      <c r="B508" s="132">
        <f>'Initial Client Information'!B508</f>
        <v>0</v>
      </c>
      <c r="C508" s="133">
        <f>'Initial Client Information'!C508</f>
        <v>0</v>
      </c>
      <c r="D508" s="134">
        <f>'Initial Client Information'!D508</f>
        <v>0</v>
      </c>
      <c r="E508" s="146">
        <f>'Initial Client Information'!E508</f>
        <v>0</v>
      </c>
      <c r="F508" s="156"/>
      <c r="G508" s="152"/>
      <c r="H508" s="152"/>
      <c r="I508" s="158"/>
      <c r="J508" s="174">
        <f>'Discharge Information'!F508</f>
        <v>0</v>
      </c>
      <c r="K508" s="99"/>
    </row>
    <row r="509" spans="1:11" ht="60" customHeight="1" x14ac:dyDescent="0.25">
      <c r="A509" s="1">
        <f t="shared" si="7"/>
        <v>497</v>
      </c>
      <c r="B509" s="132">
        <f>'Initial Client Information'!B509</f>
        <v>0</v>
      </c>
      <c r="C509" s="133">
        <f>'Initial Client Information'!C509</f>
        <v>0</v>
      </c>
      <c r="D509" s="134">
        <f>'Initial Client Information'!D509</f>
        <v>0</v>
      </c>
      <c r="E509" s="146">
        <f>'Initial Client Information'!E509</f>
        <v>0</v>
      </c>
      <c r="F509" s="156"/>
      <c r="G509" s="152"/>
      <c r="H509" s="152"/>
      <c r="I509" s="158"/>
      <c r="J509" s="174">
        <f>'Discharge Information'!F509</f>
        <v>0</v>
      </c>
      <c r="K509" s="99"/>
    </row>
    <row r="510" spans="1:11" ht="60" customHeight="1" x14ac:dyDescent="0.25">
      <c r="A510" s="1">
        <f t="shared" si="7"/>
        <v>498</v>
      </c>
      <c r="B510" s="132">
        <f>'Initial Client Information'!B510</f>
        <v>0</v>
      </c>
      <c r="C510" s="133">
        <f>'Initial Client Information'!C510</f>
        <v>0</v>
      </c>
      <c r="D510" s="134">
        <f>'Initial Client Information'!D510</f>
        <v>0</v>
      </c>
      <c r="E510" s="146">
        <f>'Initial Client Information'!E510</f>
        <v>0</v>
      </c>
      <c r="F510" s="156"/>
      <c r="G510" s="152"/>
      <c r="H510" s="152"/>
      <c r="I510" s="158"/>
      <c r="J510" s="174">
        <f>'Discharge Information'!F510</f>
        <v>0</v>
      </c>
      <c r="K510" s="99"/>
    </row>
    <row r="511" spans="1:11" ht="60" customHeight="1" x14ac:dyDescent="0.25">
      <c r="A511" s="1">
        <f t="shared" si="7"/>
        <v>499</v>
      </c>
      <c r="B511" s="132">
        <f>'Initial Client Information'!B511</f>
        <v>0</v>
      </c>
      <c r="C511" s="133">
        <f>'Initial Client Information'!C511</f>
        <v>0</v>
      </c>
      <c r="D511" s="134">
        <f>'Initial Client Information'!D511</f>
        <v>0</v>
      </c>
      <c r="E511" s="146">
        <f>'Initial Client Information'!E511</f>
        <v>0</v>
      </c>
      <c r="F511" s="156"/>
      <c r="G511" s="152"/>
      <c r="H511" s="152"/>
      <c r="I511" s="158"/>
      <c r="J511" s="174">
        <f>'Discharge Information'!F511</f>
        <v>0</v>
      </c>
      <c r="K511" s="99"/>
    </row>
    <row r="512" spans="1:11" ht="60" customHeight="1" x14ac:dyDescent="0.25">
      <c r="A512" s="1">
        <f t="shared" si="7"/>
        <v>500</v>
      </c>
      <c r="B512" s="132">
        <f>'Initial Client Information'!B512</f>
        <v>0</v>
      </c>
      <c r="C512" s="133">
        <f>'Initial Client Information'!C512</f>
        <v>0</v>
      </c>
      <c r="D512" s="134">
        <f>'Initial Client Information'!D512</f>
        <v>0</v>
      </c>
      <c r="E512" s="146">
        <f>'Initial Client Information'!E512</f>
        <v>0</v>
      </c>
      <c r="F512" s="156"/>
      <c r="G512" s="152"/>
      <c r="H512" s="152"/>
      <c r="I512" s="158"/>
      <c r="J512" s="174">
        <f>'Discharge Information'!F512</f>
        <v>0</v>
      </c>
      <c r="K512" s="99"/>
    </row>
  </sheetData>
  <sheetProtection algorithmName="SHA-512" hashValue="gi8b2swkY2rDSksXMdptA2mCuJKUJR2iYUZfdStSMq/MFosS3zS/CDLz4KANTwr7oJ7aeImKkCJUv7Sig56U5g==" saltValue="GfvnI84xog6/Ed4PcQUm+g==" spinCount="100000" sheet="1" objects="1" scenarios="1"/>
  <mergeCells count="19">
    <mergeCell ref="A9:D9"/>
    <mergeCell ref="E9:F9"/>
    <mergeCell ref="A10:K10"/>
    <mergeCell ref="A2:K2"/>
    <mergeCell ref="A3:K3"/>
    <mergeCell ref="A4:K4"/>
    <mergeCell ref="A5:D5"/>
    <mergeCell ref="A11:K11"/>
    <mergeCell ref="I5:J5"/>
    <mergeCell ref="I6:J6"/>
    <mergeCell ref="I7:J7"/>
    <mergeCell ref="I8:J8"/>
    <mergeCell ref="I9:J9"/>
    <mergeCell ref="A6:D6"/>
    <mergeCell ref="A7:D8"/>
    <mergeCell ref="E5:H5"/>
    <mergeCell ref="E6:H6"/>
    <mergeCell ref="E7:H8"/>
    <mergeCell ref="G9:H9"/>
  </mergeCells>
  <conditionalFormatting sqref="F13:G512">
    <cfRule type="expression" dxfId="48" priority="7">
      <formula>$F13="Other (List in Note Section)"</formula>
    </cfRule>
  </conditionalFormatting>
  <conditionalFormatting sqref="J13:J512 F13:G512">
    <cfRule type="expression" dxfId="47" priority="2">
      <formula>#REF!&gt;=7/1/2021</formula>
    </cfRule>
  </conditionalFormatting>
  <conditionalFormatting sqref="J13:J512 F13:G512">
    <cfRule type="expression" dxfId="46" priority="3">
      <formula>#REF!&gt;=7/1/2021</formula>
    </cfRule>
  </conditionalFormatting>
  <conditionalFormatting sqref="J13:J512">
    <cfRule type="expression" dxfId="45" priority="4">
      <formula>#REF!&gt;=7/1/2021</formula>
    </cfRule>
  </conditionalFormatting>
  <conditionalFormatting sqref="A13:E512 K13:K512">
    <cfRule type="expression" dxfId="44" priority="655">
      <formula>#REF!&gt;=7/1/2021</formula>
    </cfRule>
    <cfRule type="expression" dxfId="43" priority="656">
      <formula>#REF!&gt;=7/1/2021</formula>
    </cfRule>
  </conditionalFormatting>
  <conditionalFormatting sqref="A13:K512">
    <cfRule type="expression" dxfId="42" priority="1">
      <formula>$J13&gt;=7/1/2021</formula>
    </cfRule>
  </conditionalFormatting>
  <dataValidations count="3">
    <dataValidation allowBlank="1" showInputMessage="1" showErrorMessage="1" prompt="will auto populate from Initial Client Information tab. " sqref="B13:E512" xr:uid="{21DB5451-43BA-4C3D-8FBB-17FE2A4B3CDB}"/>
    <dataValidation allowBlank="1" showInputMessage="1" showErrorMessage="1" prompt="General Note Section for Quarterly Tab. Do NOT include any identifying information.  " sqref="K13:K512" xr:uid="{2FC10326-8825-4ACE-966F-B8039D06E390}"/>
    <dataValidation allowBlank="1" showInputMessage="1" showErrorMessage="1" prompt="Note Section for Column F" sqref="G13:H512" xr:uid="{F6B64F10-9533-4D48-AF12-10F10C244928}"/>
  </dataValidations>
  <pageMargins left="0.25" right="0.25" top="0.75" bottom="0.75" header="0.3" footer="0.3"/>
  <pageSetup paperSize="3"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down list. " xr:uid="{962A7486-A780-47DD-A4D9-2BE72A33939E}">
          <x14:formula1>
            <xm:f>boxes!$AB$51:$AB$56</xm:f>
          </x14:formula1>
          <xm:sqref>F13:F512</xm:sqref>
        </x14:dataValidation>
        <x14:dataValidation type="list" allowBlank="1" showInputMessage="1" showErrorMessage="1" xr:uid="{0A300D43-143C-483A-A1FB-350DF5C7768D}">
          <x14:formula1>
            <xm:f>boxes!$Z$41:$Z$47</xm:f>
          </x14:formula1>
          <xm:sqref>G9</xm:sqref>
        </x14:dataValidation>
        <x14:dataValidation type="list" allowBlank="1" showInputMessage="1" showErrorMessage="1" xr:uid="{B3F63E0F-3C4E-4F86-8131-22A86882EDA8}">
          <x14:formula1>
            <xm:f>boxes!$B$2:$B$13</xm:f>
          </x14:formula1>
          <xm:sqref>E9:F9</xm:sqref>
        </x14:dataValidation>
        <x14:dataValidation type="list" allowBlank="1" showInputMessage="1" showErrorMessage="1" prompt="Select an option from drop-down box. " xr:uid="{D7EF89A9-86FA-4B80-BD94-91A2856DF678}">
          <x14:formula1>
            <xm:f>boxes!$M$9:$M$10</xm:f>
          </x14:formula1>
          <xm:sqref>I13:I512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INITIAL SETUP</vt:lpstr>
      <vt:lpstr>Referrals </vt:lpstr>
      <vt:lpstr>Initial Client Information</vt:lpstr>
      <vt:lpstr>July</vt:lpstr>
      <vt:lpstr>Aug</vt:lpstr>
      <vt:lpstr>Sept</vt:lpstr>
      <vt:lpstr>Oct</vt:lpstr>
      <vt:lpstr>Nov</vt:lpstr>
      <vt:lpstr>Dec</vt:lpstr>
      <vt:lpstr>Jan</vt:lpstr>
      <vt:lpstr>Feb</vt:lpstr>
      <vt:lpstr>Mar</vt:lpstr>
      <vt:lpstr>Apr</vt:lpstr>
      <vt:lpstr>May</vt:lpstr>
      <vt:lpstr>June</vt:lpstr>
      <vt:lpstr>Discharge Information</vt:lpstr>
      <vt:lpstr>Summary </vt:lpstr>
      <vt:lpstr>INSTRUCTIONS</vt:lpstr>
      <vt:lpstr>boxes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Fleming, Jenny L</cp:lastModifiedBy>
  <cp:lastPrinted>2017-08-01T17:30:59Z</cp:lastPrinted>
  <dcterms:created xsi:type="dcterms:W3CDTF">2017-04-11T11:13:15Z</dcterms:created>
  <dcterms:modified xsi:type="dcterms:W3CDTF">2021-04-29T14:06:08Z</dcterms:modified>
  <cp:contentStatus/>
</cp:coreProperties>
</file>