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e082908\Desktop\2025 Drupal\Wraparound\"/>
    </mc:Choice>
  </mc:AlternateContent>
  <xr:revisionPtr revIDLastSave="0" documentId="8_{62C50C81-2463-40BC-810C-D72B058A6921}" xr6:coauthVersionLast="47" xr6:coauthVersionMax="47" xr10:uidLastSave="{00000000-0000-0000-0000-000000000000}"/>
  <bookViews>
    <workbookView xWindow="2940" yWindow="2940" windowWidth="18000" windowHeight="9345" tabRatio="869" activeTab="4" xr2:uid="{4ECC55AE-792A-4531-A9AE-2A2EE6DABCEE}"/>
  </bookViews>
  <sheets>
    <sheet name="Instructions" sheetId="4" r:id="rId1"/>
    <sheet name="Summary" sheetId="46" r:id="rId2"/>
    <sheet name="blank worksheet" sheetId="2" state="hidden" r:id="rId3"/>
    <sheet name="WF_1" sheetId="47" r:id="rId4"/>
    <sheet name="WF_2" sheetId="49" r:id="rId5"/>
    <sheet name="WF_3" sheetId="50" r:id="rId6"/>
    <sheet name="WF_4" sheetId="51" r:id="rId7"/>
    <sheet name="WF_5" sheetId="52" r:id="rId8"/>
    <sheet name="WF_6" sheetId="53" r:id="rId9"/>
    <sheet name="WF_7" sheetId="54" r:id="rId10"/>
    <sheet name="WF_8" sheetId="55" r:id="rId11"/>
    <sheet name="WF_9" sheetId="56" r:id="rId12"/>
    <sheet name="WF_10" sheetId="57" r:id="rId13"/>
    <sheet name="WF_11" sheetId="58" r:id="rId14"/>
    <sheet name="WF_12" sheetId="59" r:id="rId15"/>
    <sheet name="WF_13" sheetId="60" r:id="rId16"/>
    <sheet name="WF_14" sheetId="61" r:id="rId17"/>
    <sheet name="WF_15" sheetId="62" r:id="rId18"/>
    <sheet name="WF_16" sheetId="63" r:id="rId19"/>
    <sheet name="WF_17" sheetId="64" r:id="rId20"/>
    <sheet name="WF_18" sheetId="65" r:id="rId21"/>
    <sheet name="WF_19" sheetId="66" r:id="rId22"/>
    <sheet name="WF_20" sheetId="67" r:id="rId23"/>
    <sheet name="WF_21" sheetId="68" r:id="rId24"/>
    <sheet name="WF_22" sheetId="69" r:id="rId25"/>
    <sheet name="WF_23" sheetId="70" r:id="rId26"/>
    <sheet name="WF_24" sheetId="71" r:id="rId27"/>
    <sheet name="WF_25" sheetId="72" r:id="rId28"/>
    <sheet name="WF_26" sheetId="73" r:id="rId29"/>
    <sheet name="WF_27" sheetId="74" r:id="rId30"/>
    <sheet name="WF_28" sheetId="75" r:id="rId31"/>
    <sheet name="WF_29" sheetId="76" r:id="rId32"/>
    <sheet name="WF_30" sheetId="77" r:id="rId33"/>
    <sheet name="Sheet1" sheetId="78"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46" l="1" a="1"/>
  <c r="B40" i="46" s="1"/>
  <c r="B39" i="46" a="1"/>
  <c r="B39" i="46" s="1"/>
  <c r="B38" i="46" a="1"/>
  <c r="B38" i="46" s="1"/>
  <c r="B37" i="46" a="1"/>
  <c r="B37" i="46" s="1"/>
  <c r="B36" i="46" a="1"/>
  <c r="B36" i="46" s="1"/>
  <c r="B35" i="46" a="1"/>
  <c r="B35" i="46" s="1"/>
  <c r="B34" i="46" a="1"/>
  <c r="B34" i="46" s="1"/>
  <c r="B33" i="46" a="1"/>
  <c r="B33" i="46" s="1"/>
  <c r="B32" i="46" a="1"/>
  <c r="B32" i="46" s="1"/>
  <c r="B31" i="46" a="1"/>
  <c r="B31" i="46" s="1"/>
  <c r="B30" i="46" a="1"/>
  <c r="B30" i="46" s="1"/>
  <c r="B28" i="46" a="1"/>
  <c r="B28" i="46" s="1"/>
  <c r="B27" i="46" a="1"/>
  <c r="B27" i="46" s="1"/>
  <c r="B26" i="46" a="1"/>
  <c r="B26" i="46" s="1"/>
  <c r="B25" i="46" a="1"/>
  <c r="B25" i="46" s="1"/>
  <c r="B24" i="46" a="1"/>
  <c r="B24" i="46" s="1"/>
  <c r="B23" i="46" a="1"/>
  <c r="B23" i="46" s="1"/>
  <c r="B22" i="46" a="1"/>
  <c r="B22" i="46" s="1"/>
  <c r="B21" i="46" a="1"/>
  <c r="B21" i="46" s="1"/>
  <c r="B20" i="46" a="1"/>
  <c r="B20" i="46" s="1"/>
  <c r="B19" i="46" a="1"/>
  <c r="B19" i="46" s="1"/>
  <c r="B18" i="46" a="1"/>
  <c r="B18" i="46" s="1"/>
  <c r="B17" i="46" a="1"/>
  <c r="B17" i="46" s="1"/>
  <c r="B16" i="46" a="1"/>
  <c r="B16" i="46" s="1"/>
  <c r="B15" i="46" a="1"/>
  <c r="B15" i="46" s="1"/>
  <c r="B14" i="46" a="1"/>
  <c r="B14" i="46" s="1"/>
  <c r="B13" i="46" a="1"/>
  <c r="B13" i="46" s="1"/>
  <c r="L19" i="77"/>
  <c r="R18" i="77"/>
  <c r="Q18" i="77"/>
  <c r="P18" i="77"/>
  <c r="L18" i="77"/>
  <c r="O18" i="77" s="1"/>
  <c r="R17" i="77"/>
  <c r="Q17" i="77"/>
  <c r="P17" i="77"/>
  <c r="O17" i="77"/>
  <c r="N17" i="77"/>
  <c r="L17" i="77"/>
  <c r="L16" i="77"/>
  <c r="L15" i="77"/>
  <c r="R14" i="77"/>
  <c r="Q14" i="77"/>
  <c r="P14" i="77"/>
  <c r="L14" i="77"/>
  <c r="O14" i="77" s="1"/>
  <c r="R13" i="77"/>
  <c r="Q13" i="77"/>
  <c r="P13" i="77"/>
  <c r="O13" i="77"/>
  <c r="N13" i="77"/>
  <c r="L13" i="77"/>
  <c r="O12" i="77"/>
  <c r="L12" i="77"/>
  <c r="L11" i="77"/>
  <c r="R10" i="77"/>
  <c r="Q10" i="77"/>
  <c r="P10" i="77"/>
  <c r="L10" i="77"/>
  <c r="O10" i="77" s="1"/>
  <c r="R9" i="77"/>
  <c r="Q9" i="77"/>
  <c r="P9" i="77"/>
  <c r="O9" i="77"/>
  <c r="N9" i="77"/>
  <c r="L9" i="77"/>
  <c r="O8" i="77"/>
  <c r="L8" i="77"/>
  <c r="L7" i="77"/>
  <c r="R6" i="77"/>
  <c r="Q6" i="77"/>
  <c r="P6" i="77"/>
  <c r="L6" i="77"/>
  <c r="O6" i="77" s="1"/>
  <c r="R5" i="77"/>
  <c r="Q5" i="77"/>
  <c r="P5" i="77"/>
  <c r="O5" i="77"/>
  <c r="N5" i="77"/>
  <c r="L5" i="77"/>
  <c r="O4" i="77"/>
  <c r="L4" i="77"/>
  <c r="L3" i="77"/>
  <c r="O19" i="76"/>
  <c r="L19" i="76"/>
  <c r="L18" i="76"/>
  <c r="R17" i="76"/>
  <c r="Q17" i="76"/>
  <c r="P17" i="76"/>
  <c r="L17" i="76"/>
  <c r="O17" i="76" s="1"/>
  <c r="Q16" i="76"/>
  <c r="P16" i="76"/>
  <c r="O16" i="76"/>
  <c r="N16" i="76"/>
  <c r="L16" i="76"/>
  <c r="R16" i="76" s="1"/>
  <c r="L15" i="76"/>
  <c r="L14" i="76"/>
  <c r="R13" i="76"/>
  <c r="Q13" i="76"/>
  <c r="P13" i="76"/>
  <c r="L13" i="76"/>
  <c r="O13" i="76" s="1"/>
  <c r="Q12" i="76"/>
  <c r="P12" i="76"/>
  <c r="O12" i="76"/>
  <c r="N12" i="76"/>
  <c r="L12" i="76"/>
  <c r="R12" i="76" s="1"/>
  <c r="O11" i="76"/>
  <c r="L11" i="76"/>
  <c r="L10" i="76"/>
  <c r="R9" i="76"/>
  <c r="Q9" i="76"/>
  <c r="P9" i="76"/>
  <c r="L9" i="76"/>
  <c r="O9" i="76" s="1"/>
  <c r="Q8" i="76"/>
  <c r="P8" i="76"/>
  <c r="O8" i="76"/>
  <c r="N8" i="76"/>
  <c r="L8" i="76"/>
  <c r="R8" i="76" s="1"/>
  <c r="L7" i="76"/>
  <c r="L6" i="76"/>
  <c r="R5" i="76"/>
  <c r="Q5" i="76"/>
  <c r="P5" i="76"/>
  <c r="L5" i="76"/>
  <c r="O5" i="76" s="1"/>
  <c r="Q4" i="76"/>
  <c r="P4" i="76"/>
  <c r="O4" i="76"/>
  <c r="N4" i="76"/>
  <c r="L4" i="76"/>
  <c r="R4" i="76" s="1"/>
  <c r="O3" i="76"/>
  <c r="L3" i="76"/>
  <c r="Q19" i="75"/>
  <c r="P19" i="75"/>
  <c r="O19" i="75"/>
  <c r="N19" i="75"/>
  <c r="L19" i="75"/>
  <c r="R19" i="75" s="1"/>
  <c r="L18" i="75"/>
  <c r="L17" i="75"/>
  <c r="R16" i="75"/>
  <c r="Q16" i="75"/>
  <c r="P16" i="75"/>
  <c r="L16" i="75"/>
  <c r="O16" i="75" s="1"/>
  <c r="Q15" i="75"/>
  <c r="P15" i="75"/>
  <c r="O15" i="75"/>
  <c r="N15" i="75"/>
  <c r="L15" i="75"/>
  <c r="R15" i="75" s="1"/>
  <c r="L14" i="75"/>
  <c r="L13" i="75"/>
  <c r="R12" i="75"/>
  <c r="Q12" i="75"/>
  <c r="P12" i="75"/>
  <c r="L12" i="75"/>
  <c r="O12" i="75" s="1"/>
  <c r="Q11" i="75"/>
  <c r="P11" i="75"/>
  <c r="O11" i="75"/>
  <c r="N11" i="75"/>
  <c r="L11" i="75"/>
  <c r="R11" i="75" s="1"/>
  <c r="L10" i="75"/>
  <c r="L9" i="75"/>
  <c r="R8" i="75"/>
  <c r="Q8" i="75"/>
  <c r="P8" i="75"/>
  <c r="L8" i="75"/>
  <c r="O8" i="75" s="1"/>
  <c r="Q7" i="75"/>
  <c r="P7" i="75"/>
  <c r="O7" i="75"/>
  <c r="N7" i="75"/>
  <c r="L7" i="75"/>
  <c r="R7" i="75" s="1"/>
  <c r="O6" i="75"/>
  <c r="L6" i="75"/>
  <c r="L5" i="75"/>
  <c r="R4" i="75"/>
  <c r="Q4" i="75"/>
  <c r="P4" i="75"/>
  <c r="L4" i="75"/>
  <c r="O4" i="75" s="1"/>
  <c r="Q3" i="75"/>
  <c r="P3" i="75"/>
  <c r="O3" i="75"/>
  <c r="N3" i="75"/>
  <c r="L3" i="75"/>
  <c r="R3" i="75" s="1"/>
  <c r="R19" i="74"/>
  <c r="Q19" i="74"/>
  <c r="P19" i="74"/>
  <c r="L19" i="74"/>
  <c r="O19" i="74" s="1"/>
  <c r="Q18" i="74"/>
  <c r="P18" i="74"/>
  <c r="O18" i="74"/>
  <c r="N18" i="74"/>
  <c r="L18" i="74"/>
  <c r="R18" i="74" s="1"/>
  <c r="O17" i="74"/>
  <c r="L17" i="74"/>
  <c r="L16" i="74"/>
  <c r="R15" i="74"/>
  <c r="Q15" i="74"/>
  <c r="P15" i="74"/>
  <c r="L15" i="74"/>
  <c r="O15" i="74" s="1"/>
  <c r="Q14" i="74"/>
  <c r="P14" i="74"/>
  <c r="O14" i="74"/>
  <c r="N14" i="74"/>
  <c r="L14" i="74"/>
  <c r="R14" i="74" s="1"/>
  <c r="O13" i="74"/>
  <c r="L13" i="74"/>
  <c r="L12" i="74"/>
  <c r="R11" i="74"/>
  <c r="Q11" i="74"/>
  <c r="P11" i="74"/>
  <c r="L11" i="74"/>
  <c r="O11" i="74" s="1"/>
  <c r="Q10" i="74"/>
  <c r="P10" i="74"/>
  <c r="O10" i="74"/>
  <c r="N10" i="74"/>
  <c r="L10" i="74"/>
  <c r="R10" i="74" s="1"/>
  <c r="O9" i="74"/>
  <c r="N9" i="74"/>
  <c r="L9" i="74"/>
  <c r="R8" i="74"/>
  <c r="L8" i="74"/>
  <c r="R7" i="74"/>
  <c r="Q7" i="74"/>
  <c r="P7" i="74"/>
  <c r="O7" i="74"/>
  <c r="L7" i="74"/>
  <c r="N7" i="74" s="1"/>
  <c r="P6" i="74"/>
  <c r="L6" i="74"/>
  <c r="R6" i="74" s="1"/>
  <c r="L5" i="74"/>
  <c r="Q4" i="74"/>
  <c r="L4" i="74"/>
  <c r="R3" i="74"/>
  <c r="Q3" i="74"/>
  <c r="P3" i="74"/>
  <c r="O3" i="74"/>
  <c r="N3" i="74"/>
  <c r="L3" i="74"/>
  <c r="O19" i="73"/>
  <c r="L19" i="73"/>
  <c r="N19" i="73" s="1"/>
  <c r="L18" i="73"/>
  <c r="Q17" i="73"/>
  <c r="L17" i="73"/>
  <c r="R17" i="73" s="1"/>
  <c r="R16" i="73"/>
  <c r="Q16" i="73"/>
  <c r="O16" i="73"/>
  <c r="L16" i="73"/>
  <c r="P16" i="73" s="1"/>
  <c r="P15" i="73"/>
  <c r="O15" i="73"/>
  <c r="L15" i="73"/>
  <c r="N15" i="73" s="1"/>
  <c r="L14" i="73"/>
  <c r="Q13" i="73"/>
  <c r="L13" i="73"/>
  <c r="R13" i="73" s="1"/>
  <c r="R12" i="73"/>
  <c r="Q12" i="73"/>
  <c r="O12" i="73"/>
  <c r="L12" i="73"/>
  <c r="P12" i="73" s="1"/>
  <c r="P11" i="73"/>
  <c r="O11" i="73"/>
  <c r="L11" i="73"/>
  <c r="N11" i="73" s="1"/>
  <c r="L10" i="73"/>
  <c r="Q9" i="73"/>
  <c r="L9" i="73"/>
  <c r="R9" i="73" s="1"/>
  <c r="R8" i="73"/>
  <c r="Q8" i="73"/>
  <c r="O8" i="73"/>
  <c r="L8" i="73"/>
  <c r="P8" i="73" s="1"/>
  <c r="P7" i="73"/>
  <c r="O7" i="73"/>
  <c r="L7" i="73"/>
  <c r="N7" i="73" s="1"/>
  <c r="L6" i="73"/>
  <c r="Q5" i="73"/>
  <c r="L5" i="73"/>
  <c r="R5" i="73" s="1"/>
  <c r="R4" i="73"/>
  <c r="Q4" i="73"/>
  <c r="O4" i="73"/>
  <c r="L4" i="73"/>
  <c r="P4" i="73" s="1"/>
  <c r="P3" i="73"/>
  <c r="O3" i="73"/>
  <c r="L3" i="73"/>
  <c r="N3" i="73" s="1"/>
  <c r="R19" i="72"/>
  <c r="Q19" i="72"/>
  <c r="O19" i="72"/>
  <c r="L19" i="72"/>
  <c r="P19" i="72" s="1"/>
  <c r="P18" i="72"/>
  <c r="O18" i="72"/>
  <c r="L18" i="72"/>
  <c r="N18" i="72" s="1"/>
  <c r="L17" i="72"/>
  <c r="Q16" i="72"/>
  <c r="L16" i="72"/>
  <c r="R16" i="72" s="1"/>
  <c r="R15" i="72"/>
  <c r="Q15" i="72"/>
  <c r="O15" i="72"/>
  <c r="L15" i="72"/>
  <c r="P15" i="72" s="1"/>
  <c r="P14" i="72"/>
  <c r="O14" i="72"/>
  <c r="L14" i="72"/>
  <c r="N14" i="72" s="1"/>
  <c r="L13" i="72"/>
  <c r="Q12" i="72"/>
  <c r="L12" i="72"/>
  <c r="R12" i="72" s="1"/>
  <c r="R11" i="72"/>
  <c r="Q11" i="72"/>
  <c r="O11" i="72"/>
  <c r="L11" i="72"/>
  <c r="P11" i="72" s="1"/>
  <c r="P10" i="72"/>
  <c r="O10" i="72"/>
  <c r="L10" i="72"/>
  <c r="N10" i="72" s="1"/>
  <c r="L9" i="72"/>
  <c r="Q8" i="72"/>
  <c r="L8" i="72"/>
  <c r="R8" i="72" s="1"/>
  <c r="R7" i="72"/>
  <c r="Q7" i="72"/>
  <c r="O7" i="72"/>
  <c r="L7" i="72"/>
  <c r="P7" i="72" s="1"/>
  <c r="P6" i="72"/>
  <c r="O6" i="72"/>
  <c r="L6" i="72"/>
  <c r="N6" i="72" s="1"/>
  <c r="L5" i="72"/>
  <c r="Q4" i="72"/>
  <c r="L4" i="72"/>
  <c r="R4" i="72" s="1"/>
  <c r="R3" i="72"/>
  <c r="Q3" i="72"/>
  <c r="O3" i="72"/>
  <c r="N3" i="72"/>
  <c r="L3" i="72"/>
  <c r="P3" i="72" s="1"/>
  <c r="Q19" i="71"/>
  <c r="L19" i="71"/>
  <c r="R19" i="71" s="1"/>
  <c r="R18" i="71"/>
  <c r="Q18" i="71"/>
  <c r="O18" i="71"/>
  <c r="L18" i="71"/>
  <c r="P18" i="71" s="1"/>
  <c r="P17" i="71"/>
  <c r="O17" i="71"/>
  <c r="L17" i="71"/>
  <c r="N17" i="71" s="1"/>
  <c r="L16" i="71"/>
  <c r="Q15" i="71"/>
  <c r="L15" i="71"/>
  <c r="R15" i="71" s="1"/>
  <c r="R14" i="71"/>
  <c r="Q14" i="71"/>
  <c r="O14" i="71"/>
  <c r="L14" i="71"/>
  <c r="P14" i="71" s="1"/>
  <c r="P13" i="71"/>
  <c r="O13" i="71"/>
  <c r="L13" i="71"/>
  <c r="N13" i="71" s="1"/>
  <c r="L12" i="71"/>
  <c r="Q11" i="71"/>
  <c r="L11" i="71"/>
  <c r="R11" i="71" s="1"/>
  <c r="R10" i="71"/>
  <c r="Q10" i="71"/>
  <c r="O10" i="71"/>
  <c r="L10" i="71"/>
  <c r="P10" i="71" s="1"/>
  <c r="P9" i="71"/>
  <c r="O9" i="71"/>
  <c r="L9" i="71"/>
  <c r="N9" i="71" s="1"/>
  <c r="L8" i="71"/>
  <c r="Q7" i="71"/>
  <c r="L7" i="71"/>
  <c r="R7" i="71" s="1"/>
  <c r="R6" i="71"/>
  <c r="Q6" i="71"/>
  <c r="O6" i="71"/>
  <c r="L6" i="71"/>
  <c r="P6" i="71" s="1"/>
  <c r="P5" i="71"/>
  <c r="O5" i="71"/>
  <c r="L5" i="71"/>
  <c r="N5" i="71" s="1"/>
  <c r="L4" i="71"/>
  <c r="Q3" i="71"/>
  <c r="L3" i="71"/>
  <c r="R3" i="71" s="1"/>
  <c r="L19" i="70"/>
  <c r="R18" i="70"/>
  <c r="Q18" i="70"/>
  <c r="O18" i="70"/>
  <c r="L18" i="70"/>
  <c r="P18" i="70" s="1"/>
  <c r="R17" i="70"/>
  <c r="Q17" i="70"/>
  <c r="P17" i="70"/>
  <c r="O17" i="70"/>
  <c r="L17" i="70"/>
  <c r="N17" i="70" s="1"/>
  <c r="P16" i="70"/>
  <c r="O16" i="70"/>
  <c r="L16" i="70"/>
  <c r="N16" i="70" s="1"/>
  <c r="L15" i="70"/>
  <c r="R14" i="70"/>
  <c r="Q14" i="70"/>
  <c r="O14" i="70"/>
  <c r="L14" i="70"/>
  <c r="P14" i="70" s="1"/>
  <c r="R13" i="70"/>
  <c r="Q13" i="70"/>
  <c r="P13" i="70"/>
  <c r="O13" i="70"/>
  <c r="L13" i="70"/>
  <c r="N13" i="70" s="1"/>
  <c r="P12" i="70"/>
  <c r="O12" i="70"/>
  <c r="L12" i="70"/>
  <c r="N12" i="70" s="1"/>
  <c r="L11" i="70"/>
  <c r="R10" i="70"/>
  <c r="Q10" i="70"/>
  <c r="O10" i="70"/>
  <c r="L10" i="70"/>
  <c r="P10" i="70" s="1"/>
  <c r="R9" i="70"/>
  <c r="Q9" i="70"/>
  <c r="P9" i="70"/>
  <c r="O9" i="70"/>
  <c r="L9" i="70"/>
  <c r="N9" i="70" s="1"/>
  <c r="P8" i="70"/>
  <c r="O8" i="70"/>
  <c r="L8" i="70"/>
  <c r="N8" i="70" s="1"/>
  <c r="L7" i="70"/>
  <c r="R6" i="70"/>
  <c r="Q6" i="70"/>
  <c r="O6" i="70"/>
  <c r="L6" i="70"/>
  <c r="P6" i="70" s="1"/>
  <c r="R5" i="70"/>
  <c r="Q5" i="70"/>
  <c r="P5" i="70"/>
  <c r="O5" i="70"/>
  <c r="L5" i="70"/>
  <c r="N5" i="70" s="1"/>
  <c r="P4" i="70"/>
  <c r="O4" i="70"/>
  <c r="L4" i="70"/>
  <c r="N4" i="70" s="1"/>
  <c r="L3" i="70"/>
  <c r="P19" i="69"/>
  <c r="O19" i="69"/>
  <c r="L19" i="69"/>
  <c r="N19" i="69" s="1"/>
  <c r="N18" i="69"/>
  <c r="L18" i="69"/>
  <c r="R17" i="69"/>
  <c r="Q17" i="69"/>
  <c r="O17" i="69"/>
  <c r="N17" i="69"/>
  <c r="L17" i="69"/>
  <c r="P17" i="69" s="1"/>
  <c r="R16" i="69"/>
  <c r="Q16" i="69"/>
  <c r="O16" i="69"/>
  <c r="L16" i="69"/>
  <c r="P16" i="69" s="1"/>
  <c r="P15" i="69"/>
  <c r="O15" i="69"/>
  <c r="L15" i="69"/>
  <c r="L14" i="69"/>
  <c r="N14" i="69" s="1"/>
  <c r="R13" i="69"/>
  <c r="Q13" i="69"/>
  <c r="O13" i="69"/>
  <c r="N13" i="69"/>
  <c r="L13" i="69"/>
  <c r="P13" i="69" s="1"/>
  <c r="R12" i="69"/>
  <c r="Q12" i="69"/>
  <c r="O12" i="69"/>
  <c r="L12" i="69"/>
  <c r="P12" i="69" s="1"/>
  <c r="P11" i="69"/>
  <c r="O11" i="69"/>
  <c r="L11" i="69"/>
  <c r="N10" i="69"/>
  <c r="L10" i="69"/>
  <c r="Q9" i="69"/>
  <c r="O9" i="69"/>
  <c r="L9" i="69"/>
  <c r="R9" i="69" s="1"/>
  <c r="R8" i="69"/>
  <c r="Q8" i="69"/>
  <c r="O8" i="69"/>
  <c r="L8" i="69"/>
  <c r="P8" i="69" s="1"/>
  <c r="L7" i="69"/>
  <c r="P7" i="69" s="1"/>
  <c r="N6" i="69"/>
  <c r="L6" i="69"/>
  <c r="Q5" i="69"/>
  <c r="P5" i="69"/>
  <c r="O5" i="69"/>
  <c r="L5" i="69"/>
  <c r="R5" i="69" s="1"/>
  <c r="R4" i="69"/>
  <c r="Q4" i="69"/>
  <c r="O4" i="69"/>
  <c r="L4" i="69"/>
  <c r="P4" i="69" s="1"/>
  <c r="P3" i="69"/>
  <c r="L3" i="69"/>
  <c r="R19" i="68"/>
  <c r="Q19" i="68"/>
  <c r="O19" i="68"/>
  <c r="L19" i="68"/>
  <c r="P19" i="68" s="1"/>
  <c r="P18" i="68"/>
  <c r="L18" i="68"/>
  <c r="N17" i="68"/>
  <c r="L17" i="68"/>
  <c r="Q16" i="68"/>
  <c r="L16" i="68"/>
  <c r="R16" i="68" s="1"/>
  <c r="R15" i="68"/>
  <c r="Q15" i="68"/>
  <c r="O15" i="68"/>
  <c r="L15" i="68"/>
  <c r="P15" i="68" s="1"/>
  <c r="P14" i="68"/>
  <c r="O14" i="68"/>
  <c r="L14" i="68"/>
  <c r="N13" i="68"/>
  <c r="L13" i="68"/>
  <c r="Q12" i="68"/>
  <c r="L12" i="68"/>
  <c r="R12" i="68" s="1"/>
  <c r="R11" i="68"/>
  <c r="Q11" i="68"/>
  <c r="O11" i="68"/>
  <c r="L11" i="68"/>
  <c r="P11" i="68" s="1"/>
  <c r="L10" i="68"/>
  <c r="R10" i="68" s="1"/>
  <c r="R9" i="68"/>
  <c r="Q9" i="68"/>
  <c r="P9" i="68"/>
  <c r="O9" i="68"/>
  <c r="N9" i="68"/>
  <c r="L9" i="68"/>
  <c r="Q8" i="68"/>
  <c r="P8" i="68"/>
  <c r="O8" i="68"/>
  <c r="N8" i="68"/>
  <c r="L8" i="68"/>
  <c r="R8" i="68" s="1"/>
  <c r="O7" i="68"/>
  <c r="N7" i="68"/>
  <c r="L7" i="68"/>
  <c r="R7" i="68" s="1"/>
  <c r="L6" i="68"/>
  <c r="R6" i="68" s="1"/>
  <c r="R5" i="68"/>
  <c r="Q5" i="68"/>
  <c r="P5" i="68"/>
  <c r="O5" i="68"/>
  <c r="N5" i="68"/>
  <c r="L5" i="68"/>
  <c r="Q4" i="68"/>
  <c r="P4" i="68"/>
  <c r="O4" i="68"/>
  <c r="N4" i="68"/>
  <c r="L4" i="68"/>
  <c r="R4" i="68" s="1"/>
  <c r="O3" i="68"/>
  <c r="N3" i="68"/>
  <c r="L3" i="68"/>
  <c r="R3" i="68" s="1"/>
  <c r="Q19" i="67"/>
  <c r="P19" i="67"/>
  <c r="O19" i="67"/>
  <c r="N19" i="67"/>
  <c r="L19" i="67"/>
  <c r="R19" i="67" s="1"/>
  <c r="O18" i="67"/>
  <c r="N18" i="67"/>
  <c r="L18" i="67"/>
  <c r="R18" i="67" s="1"/>
  <c r="L17" i="67"/>
  <c r="R17" i="67" s="1"/>
  <c r="R16" i="67"/>
  <c r="Q16" i="67"/>
  <c r="P16" i="67"/>
  <c r="O16" i="67"/>
  <c r="N16" i="67"/>
  <c r="L16" i="67"/>
  <c r="Q15" i="67"/>
  <c r="P15" i="67"/>
  <c r="O15" i="67"/>
  <c r="N15" i="67"/>
  <c r="L15" i="67"/>
  <c r="R15" i="67" s="1"/>
  <c r="O14" i="67"/>
  <c r="N14" i="67"/>
  <c r="L14" i="67"/>
  <c r="R14" i="67" s="1"/>
  <c r="L13" i="67"/>
  <c r="R13" i="67" s="1"/>
  <c r="R12" i="67"/>
  <c r="Q12" i="67"/>
  <c r="P12" i="67"/>
  <c r="O12" i="67"/>
  <c r="N12" i="67"/>
  <c r="L12" i="67"/>
  <c r="Q11" i="67"/>
  <c r="P11" i="67"/>
  <c r="O11" i="67"/>
  <c r="N11" i="67"/>
  <c r="L11" i="67"/>
  <c r="R11" i="67" s="1"/>
  <c r="O10" i="67"/>
  <c r="N10" i="67"/>
  <c r="L10" i="67"/>
  <c r="R10" i="67" s="1"/>
  <c r="L9" i="67"/>
  <c r="R9" i="67" s="1"/>
  <c r="R8" i="67"/>
  <c r="Q8" i="67"/>
  <c r="P8" i="67"/>
  <c r="O8" i="67"/>
  <c r="N8" i="67"/>
  <c r="L8" i="67"/>
  <c r="Q7" i="67"/>
  <c r="P7" i="67"/>
  <c r="O7" i="67"/>
  <c r="N7" i="67"/>
  <c r="L7" i="67"/>
  <c r="R7" i="67" s="1"/>
  <c r="O6" i="67"/>
  <c r="N6" i="67"/>
  <c r="L6" i="67"/>
  <c r="R6" i="67" s="1"/>
  <c r="L5" i="67"/>
  <c r="R5" i="67" s="1"/>
  <c r="R4" i="67"/>
  <c r="Q4" i="67"/>
  <c r="P4" i="67"/>
  <c r="O4" i="67"/>
  <c r="N4" i="67"/>
  <c r="L4" i="67"/>
  <c r="Q3" i="67"/>
  <c r="P3" i="67"/>
  <c r="O3" i="67"/>
  <c r="N3" i="67"/>
  <c r="L3" i="67"/>
  <c r="R3" i="67" s="1"/>
  <c r="R19" i="66"/>
  <c r="Q19" i="66"/>
  <c r="P19" i="66"/>
  <c r="O19" i="66"/>
  <c r="N19" i="66"/>
  <c r="L19" i="66"/>
  <c r="Q18" i="66"/>
  <c r="P18" i="66"/>
  <c r="O18" i="66"/>
  <c r="N18" i="66"/>
  <c r="L18" i="66"/>
  <c r="R18" i="66" s="1"/>
  <c r="O17" i="66"/>
  <c r="N17" i="66"/>
  <c r="L17" i="66"/>
  <c r="R17" i="66" s="1"/>
  <c r="L16" i="66"/>
  <c r="R16" i="66" s="1"/>
  <c r="R15" i="66"/>
  <c r="Q15" i="66"/>
  <c r="P15" i="66"/>
  <c r="O15" i="66"/>
  <c r="N15" i="66"/>
  <c r="L15" i="66"/>
  <c r="Q14" i="66"/>
  <c r="P14" i="66"/>
  <c r="O14" i="66"/>
  <c r="N14" i="66"/>
  <c r="L14" i="66"/>
  <c r="R14" i="66" s="1"/>
  <c r="O13" i="66"/>
  <c r="N13" i="66"/>
  <c r="L13" i="66"/>
  <c r="R13" i="66" s="1"/>
  <c r="L12" i="66"/>
  <c r="R12" i="66" s="1"/>
  <c r="R11" i="66"/>
  <c r="Q11" i="66"/>
  <c r="P11" i="66"/>
  <c r="O11" i="66"/>
  <c r="N11" i="66"/>
  <c r="L11" i="66"/>
  <c r="Q10" i="66"/>
  <c r="P10" i="66"/>
  <c r="O10" i="66"/>
  <c r="N10" i="66"/>
  <c r="L10" i="66"/>
  <c r="R10" i="66" s="1"/>
  <c r="O9" i="66"/>
  <c r="N9" i="66"/>
  <c r="L9" i="66"/>
  <c r="R9" i="66" s="1"/>
  <c r="L8" i="66"/>
  <c r="R8" i="66" s="1"/>
  <c r="R7" i="66"/>
  <c r="Q7" i="66"/>
  <c r="P7" i="66"/>
  <c r="O7" i="66"/>
  <c r="N7" i="66"/>
  <c r="L7" i="66"/>
  <c r="Q6" i="66"/>
  <c r="P6" i="66"/>
  <c r="O6" i="66"/>
  <c r="N6" i="66"/>
  <c r="L6" i="66"/>
  <c r="R6" i="66" s="1"/>
  <c r="O5" i="66"/>
  <c r="N5" i="66"/>
  <c r="L5" i="66"/>
  <c r="R5" i="66" s="1"/>
  <c r="L4" i="66"/>
  <c r="R4" i="66" s="1"/>
  <c r="L3" i="66"/>
  <c r="R3" i="66" s="1"/>
  <c r="L19" i="65"/>
  <c r="R19" i="65" s="1"/>
  <c r="R18" i="65"/>
  <c r="Q18" i="65"/>
  <c r="P18" i="65"/>
  <c r="O18" i="65"/>
  <c r="N18" i="65"/>
  <c r="L18" i="65"/>
  <c r="Q17" i="65"/>
  <c r="P17" i="65"/>
  <c r="O17" i="65"/>
  <c r="N17" i="65"/>
  <c r="L17" i="65"/>
  <c r="R17" i="65" s="1"/>
  <c r="O16" i="65"/>
  <c r="N16" i="65"/>
  <c r="L16" i="65"/>
  <c r="R16" i="65" s="1"/>
  <c r="L15" i="65"/>
  <c r="R15" i="65" s="1"/>
  <c r="R14" i="65"/>
  <c r="Q14" i="65"/>
  <c r="P14" i="65"/>
  <c r="O14" i="65"/>
  <c r="N14" i="65"/>
  <c r="L14" i="65"/>
  <c r="Q13" i="65"/>
  <c r="P13" i="65"/>
  <c r="O13" i="65"/>
  <c r="N13" i="65"/>
  <c r="L13" i="65"/>
  <c r="R13" i="65" s="1"/>
  <c r="O12" i="65"/>
  <c r="N12" i="65"/>
  <c r="L12" i="65"/>
  <c r="R12" i="65" s="1"/>
  <c r="L11" i="65"/>
  <c r="R11" i="65" s="1"/>
  <c r="R10" i="65"/>
  <c r="Q10" i="65"/>
  <c r="P10" i="65"/>
  <c r="O10" i="65"/>
  <c r="N10" i="65"/>
  <c r="L10" i="65"/>
  <c r="Q9" i="65"/>
  <c r="P9" i="65"/>
  <c r="O9" i="65"/>
  <c r="N9" i="65"/>
  <c r="L9" i="65"/>
  <c r="R9" i="65" s="1"/>
  <c r="O8" i="65"/>
  <c r="N8" i="65"/>
  <c r="L8" i="65"/>
  <c r="R8" i="65" s="1"/>
  <c r="L7" i="65"/>
  <c r="R7" i="65" s="1"/>
  <c r="R6" i="65"/>
  <c r="Q6" i="65"/>
  <c r="P6" i="65"/>
  <c r="O6" i="65"/>
  <c r="N6" i="65"/>
  <c r="L6" i="65"/>
  <c r="Q5" i="65"/>
  <c r="P5" i="65"/>
  <c r="O5" i="65"/>
  <c r="N5" i="65"/>
  <c r="L5" i="65"/>
  <c r="R5" i="65" s="1"/>
  <c r="O4" i="65"/>
  <c r="N4" i="65"/>
  <c r="L4" i="65"/>
  <c r="R4" i="65" s="1"/>
  <c r="L3" i="65"/>
  <c r="R3" i="65" s="1"/>
  <c r="O19" i="64"/>
  <c r="N19" i="64"/>
  <c r="L19" i="64"/>
  <c r="R19" i="64" s="1"/>
  <c r="L18" i="64"/>
  <c r="R18" i="64" s="1"/>
  <c r="R17" i="64"/>
  <c r="Q17" i="64"/>
  <c r="P17" i="64"/>
  <c r="O17" i="64"/>
  <c r="N17" i="64"/>
  <c r="L17" i="64"/>
  <c r="Q16" i="64"/>
  <c r="P16" i="64"/>
  <c r="O16" i="64"/>
  <c r="N16" i="64"/>
  <c r="L16" i="64"/>
  <c r="R16" i="64" s="1"/>
  <c r="O15" i="64"/>
  <c r="N15" i="64"/>
  <c r="L15" i="64"/>
  <c r="R15" i="64" s="1"/>
  <c r="L14" i="64"/>
  <c r="R14" i="64" s="1"/>
  <c r="R13" i="64"/>
  <c r="Q13" i="64"/>
  <c r="P13" i="64"/>
  <c r="O13" i="64"/>
  <c r="N13" i="64"/>
  <c r="L13" i="64"/>
  <c r="Q12" i="64"/>
  <c r="P12" i="64"/>
  <c r="O12" i="64"/>
  <c r="N12" i="64"/>
  <c r="L12" i="64"/>
  <c r="R12" i="64" s="1"/>
  <c r="O11" i="64"/>
  <c r="N11" i="64"/>
  <c r="L11" i="64"/>
  <c r="R11" i="64" s="1"/>
  <c r="L10" i="64"/>
  <c r="R10" i="64" s="1"/>
  <c r="R9" i="64"/>
  <c r="Q9" i="64"/>
  <c r="P9" i="64"/>
  <c r="O9" i="64"/>
  <c r="N9" i="64"/>
  <c r="L9" i="64"/>
  <c r="Q8" i="64"/>
  <c r="P8" i="64"/>
  <c r="O8" i="64"/>
  <c r="N8" i="64"/>
  <c r="L8" i="64"/>
  <c r="R8" i="64" s="1"/>
  <c r="O7" i="64"/>
  <c r="N7" i="64"/>
  <c r="L7" i="64"/>
  <c r="R7" i="64" s="1"/>
  <c r="L6" i="64"/>
  <c r="R6" i="64" s="1"/>
  <c r="R5" i="64"/>
  <c r="Q5" i="64"/>
  <c r="P5" i="64"/>
  <c r="O5" i="64"/>
  <c r="N5" i="64"/>
  <c r="L5" i="64"/>
  <c r="Q4" i="64"/>
  <c r="P4" i="64"/>
  <c r="O4" i="64"/>
  <c r="N4" i="64"/>
  <c r="L4" i="64"/>
  <c r="R4" i="64" s="1"/>
  <c r="O3" i="64"/>
  <c r="N3" i="64"/>
  <c r="L3" i="64"/>
  <c r="R3" i="64" s="1"/>
  <c r="P19" i="63"/>
  <c r="O19" i="63"/>
  <c r="L19" i="63"/>
  <c r="N19" i="63" s="1"/>
  <c r="L18" i="63"/>
  <c r="N18" i="63" s="1"/>
  <c r="Q17" i="63"/>
  <c r="L17" i="63"/>
  <c r="R17" i="63" s="1"/>
  <c r="R16" i="63"/>
  <c r="Q16" i="63"/>
  <c r="O16" i="63"/>
  <c r="L16" i="63"/>
  <c r="P16" i="63" s="1"/>
  <c r="P15" i="63"/>
  <c r="O15" i="63"/>
  <c r="L15" i="63"/>
  <c r="N15" i="63" s="1"/>
  <c r="L14" i="63"/>
  <c r="Q13" i="63"/>
  <c r="L13" i="63"/>
  <c r="R13" i="63" s="1"/>
  <c r="R12" i="63"/>
  <c r="Q12" i="63"/>
  <c r="O12" i="63"/>
  <c r="L12" i="63"/>
  <c r="P12" i="63" s="1"/>
  <c r="P11" i="63"/>
  <c r="O11" i="63"/>
  <c r="L11" i="63"/>
  <c r="N11" i="63" s="1"/>
  <c r="N10" i="63"/>
  <c r="L10" i="63"/>
  <c r="Q9" i="63"/>
  <c r="L9" i="63"/>
  <c r="R9" i="63" s="1"/>
  <c r="R8" i="63"/>
  <c r="Q8" i="63"/>
  <c r="O8" i="63"/>
  <c r="L8" i="63"/>
  <c r="P8" i="63" s="1"/>
  <c r="P7" i="63"/>
  <c r="O7" i="63"/>
  <c r="L7" i="63"/>
  <c r="N7" i="63" s="1"/>
  <c r="L6" i="63"/>
  <c r="N6" i="63" s="1"/>
  <c r="Q5" i="63"/>
  <c r="L5" i="63"/>
  <c r="R5" i="63" s="1"/>
  <c r="R4" i="63"/>
  <c r="Q4" i="63"/>
  <c r="O4" i="63"/>
  <c r="L4" i="63"/>
  <c r="P4" i="63" s="1"/>
  <c r="P3" i="63"/>
  <c r="O3" i="63"/>
  <c r="L3" i="63"/>
  <c r="N3" i="63" s="1"/>
  <c r="R19" i="62"/>
  <c r="Q19" i="62"/>
  <c r="O19" i="62"/>
  <c r="L19" i="62"/>
  <c r="P19" i="62" s="1"/>
  <c r="P18" i="62"/>
  <c r="O18" i="62"/>
  <c r="L18" i="62"/>
  <c r="N18" i="62" s="1"/>
  <c r="L17" i="62"/>
  <c r="N17" i="62" s="1"/>
  <c r="Q16" i="62"/>
  <c r="L16" i="62"/>
  <c r="R16" i="62" s="1"/>
  <c r="R15" i="62"/>
  <c r="Q15" i="62"/>
  <c r="O15" i="62"/>
  <c r="L15" i="62"/>
  <c r="P15" i="62" s="1"/>
  <c r="P14" i="62"/>
  <c r="O14" i="62"/>
  <c r="L14" i="62"/>
  <c r="N14" i="62" s="1"/>
  <c r="L13" i="62"/>
  <c r="N13" i="62" s="1"/>
  <c r="Q12" i="62"/>
  <c r="L12" i="62"/>
  <c r="R12" i="62" s="1"/>
  <c r="R11" i="62"/>
  <c r="Q11" i="62"/>
  <c r="O11" i="62"/>
  <c r="L11" i="62"/>
  <c r="P11" i="62" s="1"/>
  <c r="P10" i="62"/>
  <c r="O10" i="62"/>
  <c r="L10" i="62"/>
  <c r="N10" i="62" s="1"/>
  <c r="L9" i="62"/>
  <c r="Q8" i="62"/>
  <c r="L8" i="62"/>
  <c r="R8" i="62" s="1"/>
  <c r="R7" i="62"/>
  <c r="Q7" i="62"/>
  <c r="O7" i="62"/>
  <c r="L7" i="62"/>
  <c r="P7" i="62" s="1"/>
  <c r="P6" i="62"/>
  <c r="O6" i="62"/>
  <c r="L6" i="62"/>
  <c r="N6" i="62" s="1"/>
  <c r="N5" i="62"/>
  <c r="L5" i="62"/>
  <c r="Q4" i="62"/>
  <c r="L4" i="62"/>
  <c r="R4" i="62" s="1"/>
  <c r="R3" i="62"/>
  <c r="Q3" i="62"/>
  <c r="O3" i="62"/>
  <c r="L3" i="62"/>
  <c r="P3" i="62" s="1"/>
  <c r="R19" i="61"/>
  <c r="Q19" i="61"/>
  <c r="L19" i="61"/>
  <c r="P19" i="61" s="1"/>
  <c r="R18" i="61"/>
  <c r="Q18" i="61"/>
  <c r="P18" i="61"/>
  <c r="O18" i="61"/>
  <c r="L18" i="61"/>
  <c r="N18" i="61" s="1"/>
  <c r="P17" i="61"/>
  <c r="O17" i="61"/>
  <c r="L17" i="61"/>
  <c r="N17" i="61" s="1"/>
  <c r="L16" i="61"/>
  <c r="R15" i="61"/>
  <c r="Q15" i="61"/>
  <c r="L15" i="61"/>
  <c r="P15" i="61" s="1"/>
  <c r="R14" i="61"/>
  <c r="Q14" i="61"/>
  <c r="P14" i="61"/>
  <c r="O14" i="61"/>
  <c r="L14" i="61"/>
  <c r="N14" i="61" s="1"/>
  <c r="P13" i="61"/>
  <c r="O13" i="61"/>
  <c r="L13" i="61"/>
  <c r="N13" i="61" s="1"/>
  <c r="N12" i="61"/>
  <c r="L12" i="61"/>
  <c r="R11" i="61"/>
  <c r="Q11" i="61"/>
  <c r="L11" i="61"/>
  <c r="P11" i="61" s="1"/>
  <c r="R10" i="61"/>
  <c r="Q10" i="61"/>
  <c r="P10" i="61"/>
  <c r="O10" i="61"/>
  <c r="L10" i="61"/>
  <c r="N10" i="61" s="1"/>
  <c r="P9" i="61"/>
  <c r="O9" i="61"/>
  <c r="L9" i="61"/>
  <c r="N9" i="61" s="1"/>
  <c r="N8" i="61"/>
  <c r="L8" i="61"/>
  <c r="R7" i="61"/>
  <c r="Q7" i="61"/>
  <c r="L7" i="61"/>
  <c r="P7" i="61" s="1"/>
  <c r="R6" i="61"/>
  <c r="Q6" i="61"/>
  <c r="P6" i="61"/>
  <c r="O6" i="61"/>
  <c r="L6" i="61"/>
  <c r="N6" i="61" s="1"/>
  <c r="P5" i="61"/>
  <c r="O5" i="61"/>
  <c r="L5" i="61"/>
  <c r="N5" i="61" s="1"/>
  <c r="L4" i="61"/>
  <c r="R3" i="61"/>
  <c r="Q3" i="61"/>
  <c r="O3" i="61"/>
  <c r="L3" i="61"/>
  <c r="P3" i="61" s="1"/>
  <c r="N19" i="60"/>
  <c r="L19" i="60"/>
  <c r="R18" i="60"/>
  <c r="Q18" i="60"/>
  <c r="O18" i="60"/>
  <c r="L18" i="60"/>
  <c r="P18" i="60" s="1"/>
  <c r="R17" i="60"/>
  <c r="Q17" i="60"/>
  <c r="P17" i="60"/>
  <c r="O17" i="60"/>
  <c r="L17" i="60"/>
  <c r="N17" i="60" s="1"/>
  <c r="P16" i="60"/>
  <c r="O16" i="60"/>
  <c r="L16" i="60"/>
  <c r="N16" i="60" s="1"/>
  <c r="L15" i="60"/>
  <c r="R14" i="60"/>
  <c r="Q14" i="60"/>
  <c r="O14" i="60"/>
  <c r="L14" i="60"/>
  <c r="P14" i="60" s="1"/>
  <c r="R13" i="60"/>
  <c r="Q13" i="60"/>
  <c r="P13" i="60"/>
  <c r="O13" i="60"/>
  <c r="L13" i="60"/>
  <c r="N13" i="60" s="1"/>
  <c r="L12" i="60"/>
  <c r="O12" i="60" s="1"/>
  <c r="N11" i="60"/>
  <c r="L11" i="60"/>
  <c r="R10" i="60"/>
  <c r="Q10" i="60"/>
  <c r="O10" i="60"/>
  <c r="L10" i="60"/>
  <c r="P10" i="60" s="1"/>
  <c r="R9" i="60"/>
  <c r="Q9" i="60"/>
  <c r="P9" i="60"/>
  <c r="O9" i="60"/>
  <c r="L9" i="60"/>
  <c r="N9" i="60" s="1"/>
  <c r="P8" i="60"/>
  <c r="O8" i="60"/>
  <c r="L8" i="60"/>
  <c r="L7" i="60"/>
  <c r="R6" i="60"/>
  <c r="Q6" i="60"/>
  <c r="O6" i="60"/>
  <c r="L6" i="60"/>
  <c r="P6" i="60" s="1"/>
  <c r="R5" i="60"/>
  <c r="Q5" i="60"/>
  <c r="P5" i="60"/>
  <c r="O5" i="60"/>
  <c r="L5" i="60"/>
  <c r="N5" i="60" s="1"/>
  <c r="L4" i="60"/>
  <c r="N3" i="60"/>
  <c r="L3" i="60"/>
  <c r="L19" i="59"/>
  <c r="O19" i="59" s="1"/>
  <c r="L18" i="59"/>
  <c r="R17" i="59"/>
  <c r="Q17" i="59"/>
  <c r="O17" i="59"/>
  <c r="L17" i="59"/>
  <c r="P17" i="59" s="1"/>
  <c r="R16" i="59"/>
  <c r="Q16" i="59"/>
  <c r="P16" i="59"/>
  <c r="O16" i="59"/>
  <c r="L16" i="59"/>
  <c r="N16" i="59" s="1"/>
  <c r="P15" i="59"/>
  <c r="L15" i="59"/>
  <c r="N14" i="59"/>
  <c r="L14" i="59"/>
  <c r="R13" i="59"/>
  <c r="Q13" i="59"/>
  <c r="O13" i="59"/>
  <c r="L13" i="59"/>
  <c r="P13" i="59" s="1"/>
  <c r="R12" i="59"/>
  <c r="Q12" i="59"/>
  <c r="P12" i="59"/>
  <c r="O12" i="59"/>
  <c r="L12" i="59"/>
  <c r="N12" i="59" s="1"/>
  <c r="P11" i="59"/>
  <c r="O11" i="59"/>
  <c r="L11" i="59"/>
  <c r="L10" i="59"/>
  <c r="N10" i="59" s="1"/>
  <c r="R9" i="59"/>
  <c r="Q9" i="59"/>
  <c r="O9" i="59"/>
  <c r="L9" i="59"/>
  <c r="P9" i="59" s="1"/>
  <c r="R8" i="59"/>
  <c r="Q8" i="59"/>
  <c r="P8" i="59"/>
  <c r="O8" i="59"/>
  <c r="L8" i="59"/>
  <c r="N8" i="59" s="1"/>
  <c r="P7" i="59"/>
  <c r="O7" i="59"/>
  <c r="N7" i="59"/>
  <c r="L7" i="59"/>
  <c r="L6" i="59"/>
  <c r="R5" i="59"/>
  <c r="Q5" i="59"/>
  <c r="O5" i="59"/>
  <c r="L5" i="59"/>
  <c r="P5" i="59" s="1"/>
  <c r="R4" i="59"/>
  <c r="Q4" i="59"/>
  <c r="P4" i="59"/>
  <c r="O4" i="59"/>
  <c r="L4" i="59"/>
  <c r="N4" i="59" s="1"/>
  <c r="L3" i="59"/>
  <c r="P3" i="59" s="1"/>
  <c r="Q19" i="58"/>
  <c r="P19" i="58"/>
  <c r="L19" i="58"/>
  <c r="N19" i="58" s="1"/>
  <c r="P18" i="58"/>
  <c r="O18" i="58"/>
  <c r="L18" i="58"/>
  <c r="Q17" i="58"/>
  <c r="N17" i="58"/>
  <c r="L17" i="58"/>
  <c r="R16" i="58"/>
  <c r="Q16" i="58"/>
  <c r="O16" i="58"/>
  <c r="L16" i="58"/>
  <c r="P16" i="58" s="1"/>
  <c r="Q15" i="58"/>
  <c r="P15" i="58"/>
  <c r="L15" i="58"/>
  <c r="N15" i="58" s="1"/>
  <c r="P14" i="58"/>
  <c r="O14" i="58"/>
  <c r="N14" i="58"/>
  <c r="L14" i="58"/>
  <c r="Q13" i="58"/>
  <c r="N13" i="58"/>
  <c r="L13" i="58"/>
  <c r="R12" i="58"/>
  <c r="Q12" i="58"/>
  <c r="O12" i="58"/>
  <c r="L12" i="58"/>
  <c r="P12" i="58" s="1"/>
  <c r="Q11" i="58"/>
  <c r="P11" i="58"/>
  <c r="L11" i="58"/>
  <c r="N11" i="58" s="1"/>
  <c r="P10" i="58"/>
  <c r="O10" i="58"/>
  <c r="N10" i="58"/>
  <c r="L10" i="58"/>
  <c r="Q9" i="58"/>
  <c r="N9" i="58"/>
  <c r="L9" i="58"/>
  <c r="R8" i="58"/>
  <c r="Q8" i="58"/>
  <c r="O8" i="58"/>
  <c r="L8" i="58"/>
  <c r="P8" i="58" s="1"/>
  <c r="Q7" i="58"/>
  <c r="P7" i="58"/>
  <c r="L7" i="58"/>
  <c r="N7" i="58" s="1"/>
  <c r="P6" i="58"/>
  <c r="O6" i="58"/>
  <c r="N6" i="58"/>
  <c r="L6" i="58"/>
  <c r="Q5" i="58"/>
  <c r="N5" i="58"/>
  <c r="L5" i="58"/>
  <c r="R4" i="58"/>
  <c r="Q4" i="58"/>
  <c r="O4" i="58"/>
  <c r="L4" i="58"/>
  <c r="P4" i="58" s="1"/>
  <c r="Q3" i="58"/>
  <c r="P3" i="58"/>
  <c r="L3" i="58"/>
  <c r="O3" i="58" s="1"/>
  <c r="R19" i="57"/>
  <c r="P19" i="57"/>
  <c r="O19" i="57"/>
  <c r="N19" i="57"/>
  <c r="L19" i="57"/>
  <c r="Q19" i="57" s="1"/>
  <c r="Q18" i="57"/>
  <c r="P18" i="57"/>
  <c r="L18" i="57"/>
  <c r="O18" i="57" s="1"/>
  <c r="R17" i="57"/>
  <c r="Q17" i="57"/>
  <c r="P17" i="57"/>
  <c r="O17" i="57"/>
  <c r="N17" i="57"/>
  <c r="L17" i="57"/>
  <c r="L16" i="57"/>
  <c r="R16" i="57" s="1"/>
  <c r="R15" i="57"/>
  <c r="P15" i="57"/>
  <c r="O15" i="57"/>
  <c r="N15" i="57"/>
  <c r="L15" i="57"/>
  <c r="Q15" i="57" s="1"/>
  <c r="Q14" i="57"/>
  <c r="P14" i="57"/>
  <c r="L14" i="57"/>
  <c r="O14" i="57" s="1"/>
  <c r="R13" i="57"/>
  <c r="Q13" i="57"/>
  <c r="P13" i="57"/>
  <c r="O13" i="57"/>
  <c r="N13" i="57"/>
  <c r="L13" i="57"/>
  <c r="L12" i="57"/>
  <c r="P12" i="57" s="1"/>
  <c r="R11" i="57"/>
  <c r="P11" i="57"/>
  <c r="O11" i="57"/>
  <c r="N11" i="57"/>
  <c r="L11" i="57"/>
  <c r="Q11" i="57" s="1"/>
  <c r="Q10" i="57"/>
  <c r="P10" i="57"/>
  <c r="L10" i="57"/>
  <c r="O10" i="57" s="1"/>
  <c r="R9" i="57"/>
  <c r="Q9" i="57"/>
  <c r="P9" i="57"/>
  <c r="O9" i="57"/>
  <c r="N9" i="57"/>
  <c r="L9" i="57"/>
  <c r="L8" i="57"/>
  <c r="R8" i="57" s="1"/>
  <c r="R7" i="57"/>
  <c r="P7" i="57"/>
  <c r="O7" i="57"/>
  <c r="N7" i="57"/>
  <c r="L7" i="57"/>
  <c r="Q7" i="57" s="1"/>
  <c r="Q6" i="57"/>
  <c r="P6" i="57"/>
  <c r="L6" i="57"/>
  <c r="O6" i="57" s="1"/>
  <c r="R5" i="57"/>
  <c r="Q5" i="57"/>
  <c r="P5" i="57"/>
  <c r="O5" i="57"/>
  <c r="N5" i="57"/>
  <c r="L5" i="57"/>
  <c r="L4" i="57"/>
  <c r="R4" i="57" s="1"/>
  <c r="R3" i="57"/>
  <c r="O3" i="57"/>
  <c r="N3" i="57"/>
  <c r="L3" i="57"/>
  <c r="Q3" i="57" s="1"/>
  <c r="L19" i="56"/>
  <c r="R19" i="56" s="1"/>
  <c r="R18" i="56"/>
  <c r="O18" i="56"/>
  <c r="N18" i="56"/>
  <c r="L18" i="56"/>
  <c r="Q18" i="56" s="1"/>
  <c r="Q17" i="56"/>
  <c r="P17" i="56"/>
  <c r="L17" i="56"/>
  <c r="O17" i="56" s="1"/>
  <c r="R16" i="56"/>
  <c r="Q16" i="56"/>
  <c r="O16" i="56"/>
  <c r="N16" i="56"/>
  <c r="L16" i="56"/>
  <c r="P16" i="56" s="1"/>
  <c r="L15" i="56"/>
  <c r="R15" i="56" s="1"/>
  <c r="R14" i="56"/>
  <c r="O14" i="56"/>
  <c r="N14" i="56"/>
  <c r="L14" i="56"/>
  <c r="Q14" i="56" s="1"/>
  <c r="Q13" i="56"/>
  <c r="P13" i="56"/>
  <c r="L13" i="56"/>
  <c r="O13" i="56" s="1"/>
  <c r="R12" i="56"/>
  <c r="Q12" i="56"/>
  <c r="O12" i="56"/>
  <c r="N12" i="56"/>
  <c r="L12" i="56"/>
  <c r="P12" i="56" s="1"/>
  <c r="L11" i="56"/>
  <c r="R11" i="56" s="1"/>
  <c r="R10" i="56"/>
  <c r="O10" i="56"/>
  <c r="N10" i="56"/>
  <c r="L10" i="56"/>
  <c r="Q10" i="56" s="1"/>
  <c r="Q9" i="56"/>
  <c r="P9" i="56"/>
  <c r="L9" i="56"/>
  <c r="O9" i="56" s="1"/>
  <c r="R8" i="56"/>
  <c r="Q8" i="56"/>
  <c r="O8" i="56"/>
  <c r="N8" i="56"/>
  <c r="L8" i="56"/>
  <c r="P8" i="56" s="1"/>
  <c r="L7" i="56"/>
  <c r="P7" i="56" s="1"/>
  <c r="R6" i="56"/>
  <c r="O6" i="56"/>
  <c r="N6" i="56"/>
  <c r="L6" i="56"/>
  <c r="Q6" i="56" s="1"/>
  <c r="Q5" i="56"/>
  <c r="P5" i="56"/>
  <c r="L5" i="56"/>
  <c r="O5" i="56" s="1"/>
  <c r="R4" i="56"/>
  <c r="Q4" i="56"/>
  <c r="O4" i="56"/>
  <c r="N4" i="56"/>
  <c r="L4" i="56"/>
  <c r="P4" i="56" s="1"/>
  <c r="L3" i="56"/>
  <c r="R3" i="56" s="1"/>
  <c r="Q19" i="55"/>
  <c r="O19" i="55"/>
  <c r="L19" i="55"/>
  <c r="N19" i="55" s="1"/>
  <c r="L18" i="55"/>
  <c r="O18" i="55" s="1"/>
  <c r="L17" i="55"/>
  <c r="R17" i="55" s="1"/>
  <c r="Q16" i="55"/>
  <c r="O16" i="55"/>
  <c r="L16" i="55"/>
  <c r="P16" i="55" s="1"/>
  <c r="Q15" i="55"/>
  <c r="O15" i="55"/>
  <c r="L15" i="55"/>
  <c r="N15" i="55" s="1"/>
  <c r="L14" i="55"/>
  <c r="O14" i="55" s="1"/>
  <c r="L13" i="55"/>
  <c r="R13" i="55" s="1"/>
  <c r="Q12" i="55"/>
  <c r="O12" i="55"/>
  <c r="L12" i="55"/>
  <c r="P12" i="55" s="1"/>
  <c r="Q11" i="55"/>
  <c r="O11" i="55"/>
  <c r="L11" i="55"/>
  <c r="N11" i="55" s="1"/>
  <c r="L10" i="55"/>
  <c r="O10" i="55" s="1"/>
  <c r="L9" i="55"/>
  <c r="R9" i="55" s="1"/>
  <c r="Q8" i="55"/>
  <c r="O8" i="55"/>
  <c r="L8" i="55"/>
  <c r="P8" i="55" s="1"/>
  <c r="Q7" i="55"/>
  <c r="O7" i="55"/>
  <c r="L7" i="55"/>
  <c r="N7" i="55" s="1"/>
  <c r="L6" i="55"/>
  <c r="R6" i="55" s="1"/>
  <c r="L5" i="55"/>
  <c r="R5" i="55" s="1"/>
  <c r="Q4" i="55"/>
  <c r="O4" i="55"/>
  <c r="L4" i="55"/>
  <c r="P4" i="55" s="1"/>
  <c r="Q3" i="55"/>
  <c r="O3" i="55"/>
  <c r="L3" i="55"/>
  <c r="N3" i="55" s="1"/>
  <c r="Q19" i="54"/>
  <c r="O19" i="54"/>
  <c r="N19" i="54"/>
  <c r="L19" i="54"/>
  <c r="P19" i="54" s="1"/>
  <c r="Q18" i="54"/>
  <c r="O18" i="54"/>
  <c r="L18" i="54"/>
  <c r="N18" i="54" s="1"/>
  <c r="L17" i="54"/>
  <c r="R17" i="54" s="1"/>
  <c r="L16" i="54"/>
  <c r="R16" i="54" s="1"/>
  <c r="Q15" i="54"/>
  <c r="O15" i="54"/>
  <c r="N15" i="54"/>
  <c r="L15" i="54"/>
  <c r="P15" i="54" s="1"/>
  <c r="Q14" i="54"/>
  <c r="O14" i="54"/>
  <c r="L14" i="54"/>
  <c r="N14" i="54" s="1"/>
  <c r="L13" i="54"/>
  <c r="O13" i="54" s="1"/>
  <c r="L12" i="54"/>
  <c r="R12" i="54" s="1"/>
  <c r="Q11" i="54"/>
  <c r="O11" i="54"/>
  <c r="N11" i="54"/>
  <c r="L11" i="54"/>
  <c r="P11" i="54" s="1"/>
  <c r="Q10" i="54"/>
  <c r="O10" i="54"/>
  <c r="L10" i="54"/>
  <c r="N10" i="54" s="1"/>
  <c r="L9" i="54"/>
  <c r="O9" i="54" s="1"/>
  <c r="L8" i="54"/>
  <c r="R8" i="54" s="1"/>
  <c r="Q7" i="54"/>
  <c r="O7" i="54"/>
  <c r="N7" i="54"/>
  <c r="L7" i="54"/>
  <c r="P7" i="54" s="1"/>
  <c r="Q6" i="54"/>
  <c r="O6" i="54"/>
  <c r="L6" i="54"/>
  <c r="N6" i="54" s="1"/>
  <c r="L5" i="54"/>
  <c r="O5" i="54" s="1"/>
  <c r="L4" i="54"/>
  <c r="R4" i="54" s="1"/>
  <c r="Q3" i="54"/>
  <c r="O3" i="54"/>
  <c r="N3" i="54"/>
  <c r="L3" i="54"/>
  <c r="P3" i="54" s="1"/>
  <c r="L19" i="53"/>
  <c r="R19" i="53" s="1"/>
  <c r="Q18" i="53"/>
  <c r="O18" i="53"/>
  <c r="N18" i="53"/>
  <c r="L18" i="53"/>
  <c r="P18" i="53" s="1"/>
  <c r="Q17" i="53"/>
  <c r="O17" i="53"/>
  <c r="L17" i="53"/>
  <c r="N17" i="53" s="1"/>
  <c r="L16" i="53"/>
  <c r="O16" i="53" s="1"/>
  <c r="L15" i="53"/>
  <c r="R15" i="53" s="1"/>
  <c r="Q14" i="53"/>
  <c r="O14" i="53"/>
  <c r="N14" i="53"/>
  <c r="L14" i="53"/>
  <c r="P14" i="53" s="1"/>
  <c r="Q13" i="53"/>
  <c r="O13" i="53"/>
  <c r="L13" i="53"/>
  <c r="N13" i="53" s="1"/>
  <c r="L12" i="53"/>
  <c r="O12" i="53" s="1"/>
  <c r="L11" i="53"/>
  <c r="R11" i="53" s="1"/>
  <c r="Q10" i="53"/>
  <c r="O10" i="53"/>
  <c r="N10" i="53"/>
  <c r="L10" i="53"/>
  <c r="P10" i="53" s="1"/>
  <c r="Q9" i="53"/>
  <c r="O9" i="53"/>
  <c r="L9" i="53"/>
  <c r="N9" i="53" s="1"/>
  <c r="L8" i="53"/>
  <c r="O8" i="53" s="1"/>
  <c r="L7" i="53"/>
  <c r="R7" i="53" s="1"/>
  <c r="Q6" i="53"/>
  <c r="O6" i="53"/>
  <c r="N6" i="53"/>
  <c r="L6" i="53"/>
  <c r="P6" i="53" s="1"/>
  <c r="Q5" i="53"/>
  <c r="O5" i="53"/>
  <c r="L5" i="53"/>
  <c r="N5" i="53" s="1"/>
  <c r="L4" i="53"/>
  <c r="O4" i="53" s="1"/>
  <c r="L3" i="53"/>
  <c r="R3" i="53" s="1"/>
  <c r="L19" i="52"/>
  <c r="O19" i="52" s="1"/>
  <c r="L18" i="52"/>
  <c r="R18" i="52" s="1"/>
  <c r="Q17" i="52"/>
  <c r="O17" i="52"/>
  <c r="N17" i="52"/>
  <c r="L17" i="52"/>
  <c r="P17" i="52" s="1"/>
  <c r="Q16" i="52"/>
  <c r="O16" i="52"/>
  <c r="L16" i="52"/>
  <c r="N16" i="52" s="1"/>
  <c r="L15" i="52"/>
  <c r="R15" i="52" s="1"/>
  <c r="L14" i="52"/>
  <c r="R14" i="52" s="1"/>
  <c r="Q13" i="52"/>
  <c r="O13" i="52"/>
  <c r="N13" i="52"/>
  <c r="L13" i="52"/>
  <c r="P13" i="52" s="1"/>
  <c r="Q12" i="52"/>
  <c r="O12" i="52"/>
  <c r="L12" i="52"/>
  <c r="N12" i="52" s="1"/>
  <c r="L11" i="52"/>
  <c r="R11" i="52" s="1"/>
  <c r="L10" i="52"/>
  <c r="R10" i="52" s="1"/>
  <c r="Q9" i="52"/>
  <c r="O9" i="52"/>
  <c r="N9" i="52"/>
  <c r="L9" i="52"/>
  <c r="P9" i="52" s="1"/>
  <c r="Q8" i="52"/>
  <c r="O8" i="52"/>
  <c r="L8" i="52"/>
  <c r="N8" i="52" s="1"/>
  <c r="L7" i="52"/>
  <c r="O7" i="52" s="1"/>
  <c r="L6" i="52"/>
  <c r="R6" i="52" s="1"/>
  <c r="Q5" i="52"/>
  <c r="O5" i="52"/>
  <c r="L5" i="52"/>
  <c r="P5" i="52" s="1"/>
  <c r="Q4" i="52"/>
  <c r="O4" i="52"/>
  <c r="L4" i="52"/>
  <c r="N4" i="52" s="1"/>
  <c r="L3" i="52"/>
  <c r="O3" i="52" s="1"/>
  <c r="R19" i="51"/>
  <c r="O19" i="51"/>
  <c r="L19" i="51"/>
  <c r="N19" i="51" s="1"/>
  <c r="P18" i="51"/>
  <c r="L18" i="51"/>
  <c r="R18" i="51" s="1"/>
  <c r="Q17" i="51"/>
  <c r="N17" i="51"/>
  <c r="L17" i="51"/>
  <c r="R17" i="51" s="1"/>
  <c r="Q16" i="51"/>
  <c r="O16" i="51"/>
  <c r="L16" i="51"/>
  <c r="P16" i="51" s="1"/>
  <c r="R15" i="51"/>
  <c r="O15" i="51"/>
  <c r="L15" i="51"/>
  <c r="N15" i="51" s="1"/>
  <c r="P14" i="51"/>
  <c r="L14" i="51"/>
  <c r="R14" i="51" s="1"/>
  <c r="Q13" i="51"/>
  <c r="N13" i="51"/>
  <c r="L13" i="51"/>
  <c r="R13" i="51" s="1"/>
  <c r="Q12" i="51"/>
  <c r="O12" i="51"/>
  <c r="L12" i="51"/>
  <c r="P12" i="51" s="1"/>
  <c r="R11" i="51"/>
  <c r="O11" i="51"/>
  <c r="L11" i="51"/>
  <c r="N11" i="51" s="1"/>
  <c r="P10" i="51"/>
  <c r="L10" i="51"/>
  <c r="R10" i="51" s="1"/>
  <c r="Q9" i="51"/>
  <c r="N9" i="51"/>
  <c r="L9" i="51"/>
  <c r="R9" i="51" s="1"/>
  <c r="Q8" i="51"/>
  <c r="O8" i="51"/>
  <c r="L8" i="51"/>
  <c r="P8" i="51" s="1"/>
  <c r="R7" i="51"/>
  <c r="O7" i="51"/>
  <c r="L7" i="51"/>
  <c r="N7" i="51" s="1"/>
  <c r="P6" i="51"/>
  <c r="L6" i="51"/>
  <c r="R6" i="51" s="1"/>
  <c r="Q5" i="51"/>
  <c r="N5" i="51"/>
  <c r="L5" i="51"/>
  <c r="R5" i="51" s="1"/>
  <c r="Q4" i="51"/>
  <c r="O4" i="51"/>
  <c r="L4" i="51"/>
  <c r="P4" i="51" s="1"/>
  <c r="R3" i="51"/>
  <c r="O3" i="51"/>
  <c r="L3" i="51"/>
  <c r="N3" i="51" s="1"/>
  <c r="Q19" i="50"/>
  <c r="O19" i="50"/>
  <c r="N19" i="50"/>
  <c r="L19" i="50"/>
  <c r="P19" i="50" s="1"/>
  <c r="R18" i="50"/>
  <c r="O18" i="50"/>
  <c r="L18" i="50"/>
  <c r="N18" i="50" s="1"/>
  <c r="P17" i="50"/>
  <c r="L17" i="50"/>
  <c r="R17" i="50" s="1"/>
  <c r="Q16" i="50"/>
  <c r="P16" i="50"/>
  <c r="O16" i="50"/>
  <c r="N16" i="50"/>
  <c r="L16" i="50"/>
  <c r="R16" i="50" s="1"/>
  <c r="Q15" i="50"/>
  <c r="O15" i="50"/>
  <c r="N15" i="50"/>
  <c r="L15" i="50"/>
  <c r="P15" i="50" s="1"/>
  <c r="R14" i="50"/>
  <c r="O14" i="50"/>
  <c r="L14" i="50"/>
  <c r="N14" i="50" s="1"/>
  <c r="P13" i="50"/>
  <c r="L13" i="50"/>
  <c r="R13" i="50" s="1"/>
  <c r="Q12" i="50"/>
  <c r="P12" i="50"/>
  <c r="O12" i="50"/>
  <c r="N12" i="50"/>
  <c r="L12" i="50"/>
  <c r="R12" i="50" s="1"/>
  <c r="Q11" i="50"/>
  <c r="O11" i="50"/>
  <c r="N11" i="50"/>
  <c r="L11" i="50"/>
  <c r="P11" i="50" s="1"/>
  <c r="R10" i="50"/>
  <c r="O10" i="50"/>
  <c r="L10" i="50"/>
  <c r="N10" i="50" s="1"/>
  <c r="P9" i="50"/>
  <c r="L9" i="50"/>
  <c r="R9" i="50" s="1"/>
  <c r="Q8" i="50"/>
  <c r="P8" i="50"/>
  <c r="O8" i="50"/>
  <c r="N8" i="50"/>
  <c r="L8" i="50"/>
  <c r="R8" i="50" s="1"/>
  <c r="Q7" i="50"/>
  <c r="O7" i="50"/>
  <c r="N7" i="50"/>
  <c r="L7" i="50"/>
  <c r="P7" i="50" s="1"/>
  <c r="R6" i="50"/>
  <c r="O6" i="50"/>
  <c r="L6" i="50"/>
  <c r="N6" i="50" s="1"/>
  <c r="P5" i="50"/>
  <c r="L5" i="50"/>
  <c r="R5" i="50" s="1"/>
  <c r="Q4" i="50"/>
  <c r="P4" i="50"/>
  <c r="O4" i="50"/>
  <c r="N4" i="50"/>
  <c r="L4" i="50"/>
  <c r="R4" i="50" s="1"/>
  <c r="Q3" i="50"/>
  <c r="O3" i="50"/>
  <c r="N3" i="50"/>
  <c r="L3" i="50"/>
  <c r="P3" i="50" s="1"/>
  <c r="Q19" i="49"/>
  <c r="O19" i="49"/>
  <c r="L19" i="49"/>
  <c r="N19" i="49" s="1"/>
  <c r="L18" i="49"/>
  <c r="R18" i="49" s="1"/>
  <c r="L17" i="49"/>
  <c r="R17" i="49" s="1"/>
  <c r="Q16" i="49"/>
  <c r="O16" i="49"/>
  <c r="L16" i="49"/>
  <c r="P16" i="49" s="1"/>
  <c r="O15" i="49"/>
  <c r="L15" i="49"/>
  <c r="N15" i="49" s="1"/>
  <c r="L14" i="49"/>
  <c r="R14" i="49" s="1"/>
  <c r="Q13" i="49"/>
  <c r="L13" i="49"/>
  <c r="R13" i="49" s="1"/>
  <c r="Q12" i="49"/>
  <c r="O12" i="49"/>
  <c r="L12" i="49"/>
  <c r="P12" i="49" s="1"/>
  <c r="O11" i="49"/>
  <c r="L11" i="49"/>
  <c r="N11" i="49" s="1"/>
  <c r="L10" i="49"/>
  <c r="R10" i="49" s="1"/>
  <c r="Q9" i="49"/>
  <c r="L9" i="49"/>
  <c r="R9" i="49" s="1"/>
  <c r="Q8" i="49"/>
  <c r="O8" i="49"/>
  <c r="L8" i="49"/>
  <c r="P8" i="49" s="1"/>
  <c r="L7" i="49"/>
  <c r="N7" i="49" s="1"/>
  <c r="L6" i="49"/>
  <c r="R6" i="49" s="1"/>
  <c r="L5" i="49"/>
  <c r="R5" i="49" s="1"/>
  <c r="L4" i="49"/>
  <c r="P4" i="49" s="1"/>
  <c r="L3" i="49"/>
  <c r="N3" i="49" s="1"/>
  <c r="L3" i="47"/>
  <c r="N3" i="47" s="1"/>
  <c r="L19" i="47"/>
  <c r="N19" i="47" s="1"/>
  <c r="L18" i="47"/>
  <c r="R18" i="47" s="1"/>
  <c r="L17" i="47"/>
  <c r="R17" i="47" s="1"/>
  <c r="L16" i="47"/>
  <c r="P16" i="47" s="1"/>
  <c r="L15" i="47"/>
  <c r="N15" i="47" s="1"/>
  <c r="L14" i="47"/>
  <c r="R14" i="47" s="1"/>
  <c r="L13" i="47"/>
  <c r="R13" i="47" s="1"/>
  <c r="L12" i="47"/>
  <c r="P12" i="47" s="1"/>
  <c r="L11" i="47"/>
  <c r="N11" i="47" s="1"/>
  <c r="L10" i="47"/>
  <c r="R10" i="47" s="1"/>
  <c r="L9" i="47"/>
  <c r="R9" i="47" s="1"/>
  <c r="L8" i="47"/>
  <c r="P8" i="47" s="1"/>
  <c r="L7" i="47"/>
  <c r="N7" i="47" s="1"/>
  <c r="L6" i="47"/>
  <c r="R6" i="47" s="1"/>
  <c r="L5" i="47"/>
  <c r="R5" i="47" s="1"/>
  <c r="L4" i="47"/>
  <c r="P4" i="47" s="1"/>
  <c r="Q5" i="49" l="1"/>
  <c r="O4" i="49"/>
  <c r="Q4" i="49"/>
  <c r="P3" i="66"/>
  <c r="Q3" i="66"/>
  <c r="N3" i="66"/>
  <c r="O3" i="66"/>
  <c r="R20" i="67"/>
  <c r="R22" i="67" s="1"/>
  <c r="R20" i="65"/>
  <c r="R22" i="65" s="1"/>
  <c r="N20" i="67"/>
  <c r="N22" i="67" s="1"/>
  <c r="R20" i="64"/>
  <c r="R22" i="64" s="1"/>
  <c r="R20" i="66"/>
  <c r="R22" i="66" s="1"/>
  <c r="P3" i="64"/>
  <c r="N6" i="64"/>
  <c r="N20" i="64" s="1"/>
  <c r="N22" i="64" s="1"/>
  <c r="P7" i="64"/>
  <c r="N10" i="64"/>
  <c r="P11" i="64"/>
  <c r="N14" i="64"/>
  <c r="P15" i="64"/>
  <c r="N18" i="64"/>
  <c r="P19" i="64"/>
  <c r="N3" i="65"/>
  <c r="P4" i="65"/>
  <c r="N7" i="65"/>
  <c r="P8" i="65"/>
  <c r="N11" i="65"/>
  <c r="P12" i="65"/>
  <c r="N15" i="65"/>
  <c r="P16" i="65"/>
  <c r="N19" i="65"/>
  <c r="N4" i="66"/>
  <c r="P5" i="66"/>
  <c r="N8" i="66"/>
  <c r="P9" i="66"/>
  <c r="N12" i="66"/>
  <c r="P13" i="66"/>
  <c r="N16" i="66"/>
  <c r="P17" i="66"/>
  <c r="N5" i="67"/>
  <c r="P6" i="67"/>
  <c r="N9" i="67"/>
  <c r="P10" i="67"/>
  <c r="N13" i="67"/>
  <c r="P14" i="67"/>
  <c r="N17" i="67"/>
  <c r="P18" i="67"/>
  <c r="P3" i="68"/>
  <c r="N6" i="68"/>
  <c r="P7" i="68"/>
  <c r="N10" i="68"/>
  <c r="N18" i="68"/>
  <c r="R18" i="68"/>
  <c r="Q18" i="68"/>
  <c r="O7" i="69"/>
  <c r="R8" i="71"/>
  <c r="Q8" i="71"/>
  <c r="P8" i="71"/>
  <c r="O8" i="71"/>
  <c r="N8" i="71"/>
  <c r="R14" i="69"/>
  <c r="Q14" i="69"/>
  <c r="P14" i="69"/>
  <c r="O14" i="69"/>
  <c r="Q3" i="64"/>
  <c r="O6" i="64"/>
  <c r="O20" i="64" s="1"/>
  <c r="O22" i="64" s="1"/>
  <c r="Q7" i="64"/>
  <c r="O10" i="64"/>
  <c r="Q11" i="64"/>
  <c r="O14" i="64"/>
  <c r="Q15" i="64"/>
  <c r="O18" i="64"/>
  <c r="Q19" i="64"/>
  <c r="O3" i="65"/>
  <c r="O20" i="65" s="1"/>
  <c r="O22" i="65" s="1"/>
  <c r="Q4" i="65"/>
  <c r="O7" i="65"/>
  <c r="Q8" i="65"/>
  <c r="O11" i="65"/>
  <c r="Q12" i="65"/>
  <c r="O15" i="65"/>
  <c r="Q16" i="65"/>
  <c r="O19" i="65"/>
  <c r="O4" i="66"/>
  <c r="Q5" i="66"/>
  <c r="O8" i="66"/>
  <c r="Q9" i="66"/>
  <c r="O12" i="66"/>
  <c r="Q13" i="66"/>
  <c r="O16" i="66"/>
  <c r="Q17" i="66"/>
  <c r="O5" i="67"/>
  <c r="O20" i="67" s="1"/>
  <c r="O22" i="67" s="1"/>
  <c r="Q6" i="67"/>
  <c r="O9" i="67"/>
  <c r="Q10" i="67"/>
  <c r="O13" i="67"/>
  <c r="Q14" i="67"/>
  <c r="O17" i="67"/>
  <c r="Q18" i="67"/>
  <c r="Q3" i="68"/>
  <c r="O6" i="68"/>
  <c r="Q7" i="68"/>
  <c r="O10" i="68"/>
  <c r="O18" i="68"/>
  <c r="R10" i="69"/>
  <c r="Q10" i="69"/>
  <c r="P10" i="69"/>
  <c r="O10" i="69"/>
  <c r="N15" i="69"/>
  <c r="R15" i="69"/>
  <c r="Q15" i="69"/>
  <c r="R19" i="70"/>
  <c r="Q19" i="70"/>
  <c r="P19" i="70"/>
  <c r="O19" i="70"/>
  <c r="N19" i="70"/>
  <c r="R9" i="72"/>
  <c r="Q9" i="72"/>
  <c r="P9" i="72"/>
  <c r="O9" i="72"/>
  <c r="N9" i="72"/>
  <c r="R10" i="73"/>
  <c r="Q10" i="73"/>
  <c r="P10" i="73"/>
  <c r="O10" i="73"/>
  <c r="N10" i="73"/>
  <c r="R5" i="74"/>
  <c r="Q5" i="74"/>
  <c r="P5" i="74"/>
  <c r="O5" i="74"/>
  <c r="N5" i="74"/>
  <c r="O20" i="68"/>
  <c r="O22" i="68" s="1"/>
  <c r="P6" i="64"/>
  <c r="P10" i="64"/>
  <c r="P14" i="64"/>
  <c r="P18" i="64"/>
  <c r="P3" i="65"/>
  <c r="P7" i="65"/>
  <c r="P11" i="65"/>
  <c r="P15" i="65"/>
  <c r="P19" i="65"/>
  <c r="P4" i="66"/>
  <c r="P20" i="66" s="1"/>
  <c r="P22" i="66" s="1"/>
  <c r="P8" i="66"/>
  <c r="P12" i="66"/>
  <c r="P16" i="66"/>
  <c r="P5" i="67"/>
  <c r="P20" i="67" s="1"/>
  <c r="P22" i="67" s="1"/>
  <c r="P9" i="67"/>
  <c r="P13" i="67"/>
  <c r="P17" i="67"/>
  <c r="P6" i="68"/>
  <c r="P10" i="68"/>
  <c r="N3" i="69"/>
  <c r="R3" i="69"/>
  <c r="Q3" i="69"/>
  <c r="Q20" i="69" s="1"/>
  <c r="Q22" i="69" s="1"/>
  <c r="R7" i="70"/>
  <c r="Q7" i="70"/>
  <c r="P7" i="70"/>
  <c r="O7" i="70"/>
  <c r="N7" i="70"/>
  <c r="R12" i="71"/>
  <c r="Q12" i="71"/>
  <c r="P12" i="71"/>
  <c r="O12" i="71"/>
  <c r="N12" i="71"/>
  <c r="R15" i="77"/>
  <c r="Q15" i="77"/>
  <c r="P15" i="77"/>
  <c r="O15" i="77"/>
  <c r="N15" i="77"/>
  <c r="Q6" i="64"/>
  <c r="Q10" i="64"/>
  <c r="Q14" i="64"/>
  <c r="Q18" i="64"/>
  <c r="Q3" i="65"/>
  <c r="Q7" i="65"/>
  <c r="Q11" i="65"/>
  <c r="Q15" i="65"/>
  <c r="Q19" i="65"/>
  <c r="Q4" i="66"/>
  <c r="Q20" i="66" s="1"/>
  <c r="Q22" i="66" s="1"/>
  <c r="Q8" i="66"/>
  <c r="Q12" i="66"/>
  <c r="Q16" i="66"/>
  <c r="Q5" i="67"/>
  <c r="Q20" i="67" s="1"/>
  <c r="Q22" i="67" s="1"/>
  <c r="Q9" i="67"/>
  <c r="Q13" i="67"/>
  <c r="Q17" i="67"/>
  <c r="Q6" i="68"/>
  <c r="Q10" i="68"/>
  <c r="R13" i="68"/>
  <c r="R20" i="68" s="1"/>
  <c r="R22" i="68" s="1"/>
  <c r="Q13" i="68"/>
  <c r="P13" i="68"/>
  <c r="O13" i="68"/>
  <c r="O3" i="69"/>
  <c r="N11" i="69"/>
  <c r="R11" i="69"/>
  <c r="Q11" i="69"/>
  <c r="R13" i="72"/>
  <c r="Q13" i="72"/>
  <c r="P13" i="72"/>
  <c r="O13" i="72"/>
  <c r="N13" i="72"/>
  <c r="R14" i="73"/>
  <c r="Q14" i="73"/>
  <c r="P14" i="73"/>
  <c r="O14" i="73"/>
  <c r="N14" i="73"/>
  <c r="R16" i="74"/>
  <c r="Q16" i="74"/>
  <c r="P16" i="74"/>
  <c r="O16" i="74"/>
  <c r="N16" i="74"/>
  <c r="N7" i="69"/>
  <c r="R7" i="69"/>
  <c r="Q7" i="69"/>
  <c r="R5" i="72"/>
  <c r="R20" i="72" s="1"/>
  <c r="R22" i="72" s="1"/>
  <c r="Q5" i="72"/>
  <c r="Q20" i="72" s="1"/>
  <c r="Q22" i="72" s="1"/>
  <c r="P5" i="72"/>
  <c r="P20" i="72" s="1"/>
  <c r="P22" i="72" s="1"/>
  <c r="O5" i="72"/>
  <c r="N5" i="72"/>
  <c r="N20" i="72" s="1"/>
  <c r="N22" i="72" s="1"/>
  <c r="R3" i="70"/>
  <c r="Q3" i="70"/>
  <c r="P3" i="70"/>
  <c r="O3" i="70"/>
  <c r="R15" i="70"/>
  <c r="Q15" i="70"/>
  <c r="P15" i="70"/>
  <c r="O15" i="70"/>
  <c r="N15" i="70"/>
  <c r="R16" i="71"/>
  <c r="Q16" i="71"/>
  <c r="P16" i="71"/>
  <c r="O16" i="71"/>
  <c r="N16" i="71"/>
  <c r="R11" i="70"/>
  <c r="Q11" i="70"/>
  <c r="P11" i="70"/>
  <c r="O11" i="70"/>
  <c r="N11" i="70"/>
  <c r="N14" i="68"/>
  <c r="R14" i="68"/>
  <c r="Q14" i="68"/>
  <c r="R6" i="69"/>
  <c r="Q6" i="69"/>
  <c r="P6" i="69"/>
  <c r="P20" i="69" s="1"/>
  <c r="P22" i="69" s="1"/>
  <c r="O6" i="69"/>
  <c r="R18" i="69"/>
  <c r="Q18" i="69"/>
  <c r="P18" i="69"/>
  <c r="O18" i="69"/>
  <c r="N3" i="70"/>
  <c r="R17" i="72"/>
  <c r="Q17" i="72"/>
  <c r="P17" i="72"/>
  <c r="O17" i="72"/>
  <c r="N17" i="72"/>
  <c r="R18" i="73"/>
  <c r="Q18" i="73"/>
  <c r="P18" i="73"/>
  <c r="O18" i="73"/>
  <c r="N18" i="73"/>
  <c r="R15" i="76"/>
  <c r="Q15" i="76"/>
  <c r="P15" i="76"/>
  <c r="N15" i="76"/>
  <c r="O15" i="76"/>
  <c r="R6" i="73"/>
  <c r="Q6" i="73"/>
  <c r="P6" i="73"/>
  <c r="O6" i="73"/>
  <c r="N6" i="73"/>
  <c r="R17" i="68"/>
  <c r="Q17" i="68"/>
  <c r="P17" i="68"/>
  <c r="O17" i="68"/>
  <c r="R4" i="71"/>
  <c r="R20" i="71" s="1"/>
  <c r="R22" i="71" s="1"/>
  <c r="Q4" i="71"/>
  <c r="Q20" i="71" s="1"/>
  <c r="Q22" i="71" s="1"/>
  <c r="P4" i="71"/>
  <c r="O4" i="71"/>
  <c r="N4" i="71"/>
  <c r="R10" i="75"/>
  <c r="Q10" i="75"/>
  <c r="P10" i="75"/>
  <c r="O10" i="75"/>
  <c r="N10" i="75"/>
  <c r="R7" i="76"/>
  <c r="Q7" i="76"/>
  <c r="P7" i="76"/>
  <c r="N7" i="76"/>
  <c r="O7" i="76"/>
  <c r="P19" i="73"/>
  <c r="O20" i="74"/>
  <c r="O22" i="74" s="1"/>
  <c r="R17" i="74"/>
  <c r="Q17" i="74"/>
  <c r="P17" i="74"/>
  <c r="R17" i="75"/>
  <c r="Q17" i="75"/>
  <c r="P17" i="75"/>
  <c r="O17" i="75"/>
  <c r="N17" i="75"/>
  <c r="R3" i="77"/>
  <c r="Q3" i="77"/>
  <c r="Q20" i="77" s="1"/>
  <c r="Q22" i="77" s="1"/>
  <c r="P3" i="77"/>
  <c r="O3" i="77"/>
  <c r="N3" i="77"/>
  <c r="R16" i="77"/>
  <c r="Q16" i="77"/>
  <c r="P16" i="77"/>
  <c r="N16" i="77"/>
  <c r="Q19" i="69"/>
  <c r="Q4" i="70"/>
  <c r="Q8" i="70"/>
  <c r="Q12" i="70"/>
  <c r="Q16" i="70"/>
  <c r="Q5" i="71"/>
  <c r="Q9" i="71"/>
  <c r="Q13" i="71"/>
  <c r="Q17" i="71"/>
  <c r="Q6" i="72"/>
  <c r="Q10" i="72"/>
  <c r="Q14" i="72"/>
  <c r="Q18" i="72"/>
  <c r="Q3" i="73"/>
  <c r="Q7" i="73"/>
  <c r="Q11" i="73"/>
  <c r="Q15" i="73"/>
  <c r="Q19" i="73"/>
  <c r="N17" i="74"/>
  <c r="R5" i="75"/>
  <c r="Q5" i="75"/>
  <c r="Q20" i="75" s="1"/>
  <c r="Q22" i="75" s="1"/>
  <c r="P5" i="75"/>
  <c r="O5" i="75"/>
  <c r="N5" i="75"/>
  <c r="R18" i="75"/>
  <c r="Q18" i="75"/>
  <c r="P18" i="75"/>
  <c r="R4" i="77"/>
  <c r="Q4" i="77"/>
  <c r="P4" i="77"/>
  <c r="N4" i="77"/>
  <c r="O16" i="77"/>
  <c r="N12" i="68"/>
  <c r="N20" i="68" s="1"/>
  <c r="N22" i="68" s="1"/>
  <c r="N16" i="68"/>
  <c r="N5" i="69"/>
  <c r="N9" i="69"/>
  <c r="R19" i="69"/>
  <c r="R4" i="70"/>
  <c r="N6" i="70"/>
  <c r="R8" i="70"/>
  <c r="N10" i="70"/>
  <c r="R12" i="70"/>
  <c r="N14" i="70"/>
  <c r="R16" i="70"/>
  <c r="N18" i="70"/>
  <c r="N3" i="71"/>
  <c r="R5" i="71"/>
  <c r="N7" i="71"/>
  <c r="R9" i="71"/>
  <c r="N11" i="71"/>
  <c r="R13" i="71"/>
  <c r="N15" i="71"/>
  <c r="R17" i="71"/>
  <c r="N19" i="71"/>
  <c r="N4" i="72"/>
  <c r="R6" i="72"/>
  <c r="N8" i="72"/>
  <c r="R10" i="72"/>
  <c r="N12" i="72"/>
  <c r="R14" i="72"/>
  <c r="N16" i="72"/>
  <c r="R18" i="72"/>
  <c r="R3" i="73"/>
  <c r="N5" i="73"/>
  <c r="R7" i="73"/>
  <c r="N9" i="73"/>
  <c r="R11" i="73"/>
  <c r="N13" i="73"/>
  <c r="R15" i="73"/>
  <c r="N17" i="73"/>
  <c r="R19" i="73"/>
  <c r="R12" i="74"/>
  <c r="Q12" i="74"/>
  <c r="P12" i="74"/>
  <c r="O12" i="74"/>
  <c r="N12" i="74"/>
  <c r="R6" i="75"/>
  <c r="Q6" i="75"/>
  <c r="P6" i="75"/>
  <c r="P20" i="75" s="1"/>
  <c r="P22" i="75" s="1"/>
  <c r="N18" i="75"/>
  <c r="R10" i="76"/>
  <c r="Q10" i="76"/>
  <c r="P10" i="76"/>
  <c r="O10" i="76"/>
  <c r="N10" i="76"/>
  <c r="R18" i="76"/>
  <c r="Q18" i="76"/>
  <c r="P18" i="76"/>
  <c r="O18" i="76"/>
  <c r="N18" i="76"/>
  <c r="R11" i="77"/>
  <c r="Q11" i="77"/>
  <c r="P11" i="77"/>
  <c r="O11" i="77"/>
  <c r="N11" i="77"/>
  <c r="O12" i="68"/>
  <c r="O16" i="68"/>
  <c r="O3" i="71"/>
  <c r="O7" i="71"/>
  <c r="O11" i="71"/>
  <c r="O15" i="71"/>
  <c r="O19" i="71"/>
  <c r="O4" i="72"/>
  <c r="O20" i="72" s="1"/>
  <c r="O22" i="72" s="1"/>
  <c r="O8" i="72"/>
  <c r="O12" i="72"/>
  <c r="O16" i="72"/>
  <c r="O5" i="73"/>
  <c r="O20" i="73" s="1"/>
  <c r="O22" i="73" s="1"/>
  <c r="O9" i="73"/>
  <c r="O13" i="73"/>
  <c r="O17" i="73"/>
  <c r="N6" i="74"/>
  <c r="R13" i="74"/>
  <c r="Q13" i="74"/>
  <c r="P13" i="74"/>
  <c r="N6" i="75"/>
  <c r="N20" i="75" s="1"/>
  <c r="N22" i="75" s="1"/>
  <c r="R13" i="75"/>
  <c r="Q13" i="75"/>
  <c r="P13" i="75"/>
  <c r="O13" i="75"/>
  <c r="N13" i="75"/>
  <c r="O18" i="75"/>
  <c r="R3" i="76"/>
  <c r="Q3" i="76"/>
  <c r="P3" i="76"/>
  <c r="N3" i="76"/>
  <c r="R11" i="76"/>
  <c r="Q11" i="76"/>
  <c r="P11" i="76"/>
  <c r="N11" i="76"/>
  <c r="R19" i="76"/>
  <c r="Q19" i="76"/>
  <c r="P19" i="76"/>
  <c r="N19" i="76"/>
  <c r="R12" i="77"/>
  <c r="Q12" i="77"/>
  <c r="P12" i="77"/>
  <c r="N12" i="77"/>
  <c r="N11" i="68"/>
  <c r="P12" i="68"/>
  <c r="N15" i="68"/>
  <c r="P16" i="68"/>
  <c r="N19" i="68"/>
  <c r="N4" i="69"/>
  <c r="N8" i="69"/>
  <c r="P9" i="69"/>
  <c r="N12" i="69"/>
  <c r="N16" i="69"/>
  <c r="P3" i="71"/>
  <c r="N6" i="71"/>
  <c r="P7" i="71"/>
  <c r="N10" i="71"/>
  <c r="P11" i="71"/>
  <c r="N14" i="71"/>
  <c r="P15" i="71"/>
  <c r="N18" i="71"/>
  <c r="P19" i="71"/>
  <c r="P4" i="72"/>
  <c r="N7" i="72"/>
  <c r="P8" i="72"/>
  <c r="N11" i="72"/>
  <c r="P12" i="72"/>
  <c r="N15" i="72"/>
  <c r="P16" i="72"/>
  <c r="N19" i="72"/>
  <c r="N4" i="73"/>
  <c r="N20" i="73" s="1"/>
  <c r="N22" i="73" s="1"/>
  <c r="P5" i="73"/>
  <c r="P20" i="73" s="1"/>
  <c r="P22" i="73" s="1"/>
  <c r="N8" i="73"/>
  <c r="P9" i="73"/>
  <c r="N12" i="73"/>
  <c r="P13" i="73"/>
  <c r="N16" i="73"/>
  <c r="P17" i="73"/>
  <c r="P4" i="74"/>
  <c r="P20" i="74" s="1"/>
  <c r="P22" i="74" s="1"/>
  <c r="O4" i="74"/>
  <c r="N4" i="74"/>
  <c r="N20" i="74" s="1"/>
  <c r="N22" i="74" s="1"/>
  <c r="P24" i="74" s="1"/>
  <c r="P25" i="74" s="1"/>
  <c r="O6" i="74"/>
  <c r="Q8" i="74"/>
  <c r="Q20" i="74" s="1"/>
  <c r="Q22" i="74" s="1"/>
  <c r="P8" i="74"/>
  <c r="O8" i="74"/>
  <c r="N8" i="74"/>
  <c r="N13" i="74"/>
  <c r="R14" i="75"/>
  <c r="Q14" i="75"/>
  <c r="P14" i="75"/>
  <c r="R19" i="77"/>
  <c r="Q19" i="77"/>
  <c r="P19" i="77"/>
  <c r="O19" i="77"/>
  <c r="N19" i="77"/>
  <c r="N14" i="75"/>
  <c r="R7" i="77"/>
  <c r="Q7" i="77"/>
  <c r="P7" i="77"/>
  <c r="O7" i="77"/>
  <c r="N7" i="77"/>
  <c r="R4" i="74"/>
  <c r="R20" i="74" s="1"/>
  <c r="R22" i="74" s="1"/>
  <c r="Q6" i="74"/>
  <c r="R9" i="74"/>
  <c r="Q9" i="74"/>
  <c r="P9" i="74"/>
  <c r="R9" i="75"/>
  <c r="R20" i="75" s="1"/>
  <c r="R22" i="75" s="1"/>
  <c r="Q9" i="75"/>
  <c r="P9" i="75"/>
  <c r="O9" i="75"/>
  <c r="O20" i="75" s="1"/>
  <c r="O22" i="75" s="1"/>
  <c r="N9" i="75"/>
  <c r="O14" i="75"/>
  <c r="R6" i="76"/>
  <c r="Q6" i="76"/>
  <c r="P6" i="76"/>
  <c r="O6" i="76"/>
  <c r="O20" i="76" s="1"/>
  <c r="O22" i="76" s="1"/>
  <c r="N6" i="76"/>
  <c r="R14" i="76"/>
  <c r="Q14" i="76"/>
  <c r="P14" i="76"/>
  <c r="O14" i="76"/>
  <c r="N14" i="76"/>
  <c r="R8" i="77"/>
  <c r="Q8" i="77"/>
  <c r="P8" i="77"/>
  <c r="N8" i="77"/>
  <c r="N11" i="74"/>
  <c r="N15" i="74"/>
  <c r="N19" i="74"/>
  <c r="N4" i="75"/>
  <c r="N8" i="75"/>
  <c r="N12" i="75"/>
  <c r="N16" i="75"/>
  <c r="N5" i="76"/>
  <c r="N9" i="76"/>
  <c r="N13" i="76"/>
  <c r="N17" i="76"/>
  <c r="N6" i="77"/>
  <c r="N10" i="77"/>
  <c r="N14" i="77"/>
  <c r="N18" i="77"/>
  <c r="O20" i="63"/>
  <c r="O22" i="63" s="1"/>
  <c r="R7" i="60"/>
  <c r="Q7" i="60"/>
  <c r="P7" i="60"/>
  <c r="O7" i="60"/>
  <c r="N3" i="56"/>
  <c r="R5" i="56"/>
  <c r="R20" i="56" s="1"/>
  <c r="R22" i="56" s="1"/>
  <c r="N7" i="56"/>
  <c r="R9" i="56"/>
  <c r="N11" i="56"/>
  <c r="R13" i="56"/>
  <c r="N15" i="56"/>
  <c r="R17" i="56"/>
  <c r="N19" i="56"/>
  <c r="N4" i="57"/>
  <c r="N20" i="57" s="1"/>
  <c r="N22" i="57" s="1"/>
  <c r="R6" i="57"/>
  <c r="N8" i="57"/>
  <c r="R10" i="57"/>
  <c r="N12" i="57"/>
  <c r="R14" i="57"/>
  <c r="N16" i="57"/>
  <c r="R18" i="57"/>
  <c r="R20" i="57" s="1"/>
  <c r="R22" i="57" s="1"/>
  <c r="R3" i="58"/>
  <c r="R6" i="58"/>
  <c r="Q6" i="58"/>
  <c r="R7" i="58"/>
  <c r="R10" i="58"/>
  <c r="Q10" i="58"/>
  <c r="R11" i="58"/>
  <c r="R14" i="58"/>
  <c r="Q14" i="58"/>
  <c r="Q20" i="58" s="1"/>
  <c r="Q22" i="58" s="1"/>
  <c r="R15" i="58"/>
  <c r="R18" i="58"/>
  <c r="Q18" i="58"/>
  <c r="R19" i="58"/>
  <c r="O3" i="59"/>
  <c r="R18" i="59"/>
  <c r="Q18" i="59"/>
  <c r="P18" i="59"/>
  <c r="O18" i="59"/>
  <c r="N7" i="60"/>
  <c r="R8" i="61"/>
  <c r="Q8" i="61"/>
  <c r="P8" i="61"/>
  <c r="O8" i="61"/>
  <c r="N3" i="59"/>
  <c r="N12" i="60"/>
  <c r="R12" i="60"/>
  <c r="Q12" i="60"/>
  <c r="R13" i="62"/>
  <c r="Q13" i="62"/>
  <c r="P13" i="62"/>
  <c r="O13" i="62"/>
  <c r="R18" i="63"/>
  <c r="Q18" i="63"/>
  <c r="P18" i="63"/>
  <c r="O18" i="63"/>
  <c r="O3" i="56"/>
  <c r="O7" i="56"/>
  <c r="O11" i="56"/>
  <c r="O15" i="56"/>
  <c r="O19" i="56"/>
  <c r="O4" i="57"/>
  <c r="O20" i="57" s="1"/>
  <c r="O22" i="57" s="1"/>
  <c r="O8" i="57"/>
  <c r="O12" i="57"/>
  <c r="O16" i="57"/>
  <c r="N18" i="58"/>
  <c r="R14" i="59"/>
  <c r="Q14" i="59"/>
  <c r="P14" i="59"/>
  <c r="O14" i="59"/>
  <c r="N18" i="59"/>
  <c r="R3" i="60"/>
  <c r="Q3" i="60"/>
  <c r="P3" i="60"/>
  <c r="O3" i="60"/>
  <c r="N8" i="60"/>
  <c r="R8" i="60"/>
  <c r="Q8" i="60"/>
  <c r="P12" i="60"/>
  <c r="R19" i="60"/>
  <c r="Q19" i="60"/>
  <c r="P19" i="60"/>
  <c r="O19" i="60"/>
  <c r="R5" i="62"/>
  <c r="R20" i="62" s="1"/>
  <c r="R22" i="62" s="1"/>
  <c r="Q5" i="62"/>
  <c r="P5" i="62"/>
  <c r="O5" i="62"/>
  <c r="R10" i="63"/>
  <c r="Q10" i="63"/>
  <c r="P10" i="63"/>
  <c r="O10" i="63"/>
  <c r="R3" i="59"/>
  <c r="Q3" i="59"/>
  <c r="P3" i="56"/>
  <c r="P11" i="56"/>
  <c r="P8" i="57"/>
  <c r="R16" i="61"/>
  <c r="Q16" i="61"/>
  <c r="P16" i="61"/>
  <c r="O16" i="61"/>
  <c r="Q3" i="56"/>
  <c r="Q7" i="56"/>
  <c r="Q11" i="56"/>
  <c r="Q15" i="56"/>
  <c r="Q19" i="56"/>
  <c r="Q4" i="57"/>
  <c r="Q20" i="57" s="1"/>
  <c r="Q22" i="57" s="1"/>
  <c r="Q8" i="57"/>
  <c r="Q12" i="57"/>
  <c r="Q16" i="57"/>
  <c r="R6" i="59"/>
  <c r="Q6" i="59"/>
  <c r="P6" i="59"/>
  <c r="P20" i="59" s="1"/>
  <c r="P22" i="59" s="1"/>
  <c r="O6" i="59"/>
  <c r="R15" i="59"/>
  <c r="Q15" i="59"/>
  <c r="N4" i="60"/>
  <c r="N20" i="60" s="1"/>
  <c r="N22" i="60" s="1"/>
  <c r="R4" i="60"/>
  <c r="Q4" i="60"/>
  <c r="R15" i="60"/>
  <c r="Q15" i="60"/>
  <c r="P15" i="60"/>
  <c r="O15" i="60"/>
  <c r="R4" i="61"/>
  <c r="R20" i="61" s="1"/>
  <c r="R22" i="61" s="1"/>
  <c r="Q4" i="61"/>
  <c r="P4" i="61"/>
  <c r="P20" i="61" s="1"/>
  <c r="P22" i="61" s="1"/>
  <c r="O4" i="61"/>
  <c r="N16" i="61"/>
  <c r="R6" i="63"/>
  <c r="Q6" i="63"/>
  <c r="P6" i="63"/>
  <c r="O6" i="63"/>
  <c r="P15" i="56"/>
  <c r="P19" i="56"/>
  <c r="P4" i="57"/>
  <c r="P16" i="57"/>
  <c r="R10" i="59"/>
  <c r="Q10" i="59"/>
  <c r="P10" i="59"/>
  <c r="O10" i="59"/>
  <c r="N19" i="59"/>
  <c r="R19" i="59"/>
  <c r="Q19" i="59"/>
  <c r="N5" i="56"/>
  <c r="P6" i="56"/>
  <c r="R7" i="56"/>
  <c r="N9" i="56"/>
  <c r="P10" i="56"/>
  <c r="N13" i="56"/>
  <c r="P14" i="56"/>
  <c r="N17" i="56"/>
  <c r="P18" i="56"/>
  <c r="P3" i="57"/>
  <c r="P20" i="57" s="1"/>
  <c r="P22" i="57" s="1"/>
  <c r="N6" i="57"/>
  <c r="N10" i="57"/>
  <c r="R12" i="57"/>
  <c r="N14" i="57"/>
  <c r="N18" i="57"/>
  <c r="N3" i="58"/>
  <c r="N6" i="59"/>
  <c r="R11" i="59"/>
  <c r="Q11" i="59"/>
  <c r="N15" i="59"/>
  <c r="P19" i="59"/>
  <c r="O4" i="60"/>
  <c r="N15" i="60"/>
  <c r="N4" i="61"/>
  <c r="R9" i="62"/>
  <c r="Q9" i="62"/>
  <c r="P9" i="62"/>
  <c r="O9" i="62"/>
  <c r="R14" i="63"/>
  <c r="Q14" i="63"/>
  <c r="P14" i="63"/>
  <c r="O14" i="63"/>
  <c r="R17" i="62"/>
  <c r="Q17" i="62"/>
  <c r="P17" i="62"/>
  <c r="O17" i="62"/>
  <c r="R5" i="58"/>
  <c r="P5" i="58"/>
  <c r="P20" i="58" s="1"/>
  <c r="P22" i="58" s="1"/>
  <c r="O5" i="58"/>
  <c r="O20" i="58" s="1"/>
  <c r="O22" i="58" s="1"/>
  <c r="O7" i="58"/>
  <c r="R9" i="58"/>
  <c r="P9" i="58"/>
  <c r="O9" i="58"/>
  <c r="O11" i="58"/>
  <c r="R13" i="58"/>
  <c r="P13" i="58"/>
  <c r="O13" i="58"/>
  <c r="O15" i="58"/>
  <c r="R17" i="58"/>
  <c r="P17" i="58"/>
  <c r="O17" i="58"/>
  <c r="O19" i="58"/>
  <c r="R7" i="59"/>
  <c r="Q7" i="59"/>
  <c r="N11" i="59"/>
  <c r="O15" i="59"/>
  <c r="P4" i="60"/>
  <c r="R11" i="60"/>
  <c r="Q11" i="60"/>
  <c r="P11" i="60"/>
  <c r="O11" i="60"/>
  <c r="R12" i="61"/>
  <c r="Q12" i="61"/>
  <c r="P12" i="61"/>
  <c r="O12" i="61"/>
  <c r="N9" i="62"/>
  <c r="N14" i="63"/>
  <c r="Q16" i="60"/>
  <c r="Q5" i="61"/>
  <c r="Q9" i="61"/>
  <c r="Q20" i="61" s="1"/>
  <c r="Q22" i="61" s="1"/>
  <c r="Q13" i="61"/>
  <c r="Q17" i="61"/>
  <c r="Q6" i="62"/>
  <c r="Q20" i="62" s="1"/>
  <c r="Q22" i="62" s="1"/>
  <c r="Q10" i="62"/>
  <c r="Q14" i="62"/>
  <c r="Q18" i="62"/>
  <c r="Q3" i="63"/>
  <c r="Q7" i="63"/>
  <c r="Q11" i="63"/>
  <c r="Q15" i="63"/>
  <c r="Q19" i="63"/>
  <c r="N4" i="58"/>
  <c r="N8" i="58"/>
  <c r="N12" i="58"/>
  <c r="N16" i="58"/>
  <c r="N5" i="59"/>
  <c r="N9" i="59"/>
  <c r="N13" i="59"/>
  <c r="N17" i="59"/>
  <c r="N6" i="60"/>
  <c r="N10" i="60"/>
  <c r="N14" i="60"/>
  <c r="R16" i="60"/>
  <c r="N18" i="60"/>
  <c r="N3" i="61"/>
  <c r="R5" i="61"/>
  <c r="N7" i="61"/>
  <c r="R9" i="61"/>
  <c r="N11" i="61"/>
  <c r="R13" i="61"/>
  <c r="N15" i="61"/>
  <c r="R17" i="61"/>
  <c r="N19" i="61"/>
  <c r="N4" i="62"/>
  <c r="R6" i="62"/>
  <c r="N8" i="62"/>
  <c r="R10" i="62"/>
  <c r="N12" i="62"/>
  <c r="R14" i="62"/>
  <c r="N16" i="62"/>
  <c r="R18" i="62"/>
  <c r="R3" i="63"/>
  <c r="N5" i="63"/>
  <c r="R7" i="63"/>
  <c r="N9" i="63"/>
  <c r="R11" i="63"/>
  <c r="N13" i="63"/>
  <c r="R15" i="63"/>
  <c r="N17" i="63"/>
  <c r="R19" i="63"/>
  <c r="O7" i="61"/>
  <c r="O11" i="61"/>
  <c r="O15" i="61"/>
  <c r="O19" i="61"/>
  <c r="O4" i="62"/>
  <c r="O8" i="62"/>
  <c r="O20" i="62" s="1"/>
  <c r="O22" i="62" s="1"/>
  <c r="O12" i="62"/>
  <c r="O16" i="62"/>
  <c r="O5" i="63"/>
  <c r="O9" i="63"/>
  <c r="O13" i="63"/>
  <c r="O17" i="63"/>
  <c r="N3" i="62"/>
  <c r="P4" i="62"/>
  <c r="P20" i="62" s="1"/>
  <c r="P22" i="62" s="1"/>
  <c r="N7" i="62"/>
  <c r="P8" i="62"/>
  <c r="N11" i="62"/>
  <c r="P12" i="62"/>
  <c r="N15" i="62"/>
  <c r="P16" i="62"/>
  <c r="N19" i="62"/>
  <c r="N4" i="63"/>
  <c r="N20" i="63" s="1"/>
  <c r="N22" i="63" s="1"/>
  <c r="P5" i="63"/>
  <c r="P20" i="63" s="1"/>
  <c r="P22" i="63" s="1"/>
  <c r="N8" i="63"/>
  <c r="P9" i="63"/>
  <c r="N12" i="63"/>
  <c r="P13" i="63"/>
  <c r="N16" i="63"/>
  <c r="P17" i="63"/>
  <c r="N3" i="52"/>
  <c r="P4" i="52"/>
  <c r="R5" i="52"/>
  <c r="N7" i="52"/>
  <c r="P8" i="52"/>
  <c r="R9" i="52"/>
  <c r="N11" i="52"/>
  <c r="P12" i="52"/>
  <c r="R13" i="52"/>
  <c r="N15" i="52"/>
  <c r="P16" i="52"/>
  <c r="R17" i="52"/>
  <c r="N19" i="52"/>
  <c r="N4" i="53"/>
  <c r="P5" i="53"/>
  <c r="R6" i="53"/>
  <c r="N8" i="53"/>
  <c r="P9" i="53"/>
  <c r="R10" i="53"/>
  <c r="N12" i="53"/>
  <c r="P13" i="53"/>
  <c r="R14" i="53"/>
  <c r="N16" i="53"/>
  <c r="P17" i="53"/>
  <c r="R18" i="53"/>
  <c r="R3" i="54"/>
  <c r="N5" i="54"/>
  <c r="P6" i="54"/>
  <c r="R7" i="54"/>
  <c r="N9" i="54"/>
  <c r="P10" i="54"/>
  <c r="R11" i="54"/>
  <c r="N13" i="54"/>
  <c r="P14" i="54"/>
  <c r="R15" i="54"/>
  <c r="N17" i="54"/>
  <c r="P18" i="54"/>
  <c r="R19" i="54"/>
  <c r="P3" i="55"/>
  <c r="R4" i="55"/>
  <c r="N6" i="55"/>
  <c r="P7" i="55"/>
  <c r="R8" i="55"/>
  <c r="N10" i="55"/>
  <c r="P11" i="55"/>
  <c r="R12" i="55"/>
  <c r="N14" i="55"/>
  <c r="P15" i="55"/>
  <c r="R16" i="55"/>
  <c r="N18" i="55"/>
  <c r="P19" i="55"/>
  <c r="O15" i="52"/>
  <c r="O17" i="54"/>
  <c r="O6" i="55"/>
  <c r="P3" i="52"/>
  <c r="R4" i="52"/>
  <c r="N6" i="52"/>
  <c r="P7" i="52"/>
  <c r="R8" i="52"/>
  <c r="N10" i="52"/>
  <c r="P11" i="52"/>
  <c r="R12" i="52"/>
  <c r="N14" i="52"/>
  <c r="P15" i="52"/>
  <c r="R16" i="52"/>
  <c r="N18" i="52"/>
  <c r="P19" i="52"/>
  <c r="N3" i="53"/>
  <c r="P4" i="53"/>
  <c r="R5" i="53"/>
  <c r="N7" i="53"/>
  <c r="P8" i="53"/>
  <c r="R9" i="53"/>
  <c r="N11" i="53"/>
  <c r="P12" i="53"/>
  <c r="R13" i="53"/>
  <c r="N15" i="53"/>
  <c r="P16" i="53"/>
  <c r="R17" i="53"/>
  <c r="N19" i="53"/>
  <c r="N4" i="54"/>
  <c r="P5" i="54"/>
  <c r="R6" i="54"/>
  <c r="N8" i="54"/>
  <c r="P9" i="54"/>
  <c r="R10" i="54"/>
  <c r="N12" i="54"/>
  <c r="P13" i="54"/>
  <c r="R14" i="54"/>
  <c r="N16" i="54"/>
  <c r="P17" i="54"/>
  <c r="R18" i="54"/>
  <c r="R3" i="55"/>
  <c r="N5" i="55"/>
  <c r="P6" i="55"/>
  <c r="R7" i="55"/>
  <c r="N9" i="55"/>
  <c r="P10" i="55"/>
  <c r="R11" i="55"/>
  <c r="N13" i="55"/>
  <c r="P14" i="55"/>
  <c r="R15" i="55"/>
  <c r="N17" i="55"/>
  <c r="P18" i="55"/>
  <c r="R19" i="55"/>
  <c r="Q3" i="52"/>
  <c r="O6" i="52"/>
  <c r="O20" i="52" s="1"/>
  <c r="O22" i="52" s="1"/>
  <c r="Q7" i="52"/>
  <c r="O10" i="52"/>
  <c r="Q11" i="52"/>
  <c r="O14" i="52"/>
  <c r="Q15" i="52"/>
  <c r="O18" i="52"/>
  <c r="Q19" i="52"/>
  <c r="O3" i="53"/>
  <c r="Q4" i="53"/>
  <c r="O7" i="53"/>
  <c r="Q8" i="53"/>
  <c r="O11" i="53"/>
  <c r="Q12" i="53"/>
  <c r="O15" i="53"/>
  <c r="Q16" i="53"/>
  <c r="O19" i="53"/>
  <c r="O4" i="54"/>
  <c r="Q5" i="54"/>
  <c r="O8" i="54"/>
  <c r="Q9" i="54"/>
  <c r="O12" i="54"/>
  <c r="O20" i="54" s="1"/>
  <c r="O22" i="54" s="1"/>
  <c r="Q13" i="54"/>
  <c r="O16" i="54"/>
  <c r="Q17" i="54"/>
  <c r="O5" i="55"/>
  <c r="O20" i="55" s="1"/>
  <c r="O22" i="55" s="1"/>
  <c r="Q6" i="55"/>
  <c r="O9" i="55"/>
  <c r="Q10" i="55"/>
  <c r="O13" i="55"/>
  <c r="Q14" i="55"/>
  <c r="O17" i="55"/>
  <c r="Q18" i="55"/>
  <c r="O11" i="52"/>
  <c r="R3" i="52"/>
  <c r="N5" i="52"/>
  <c r="P6" i="52"/>
  <c r="R7" i="52"/>
  <c r="P10" i="52"/>
  <c r="P14" i="52"/>
  <c r="P18" i="52"/>
  <c r="R19" i="52"/>
  <c r="P3" i="53"/>
  <c r="R4" i="53"/>
  <c r="R20" i="53" s="1"/>
  <c r="R22" i="53" s="1"/>
  <c r="P7" i="53"/>
  <c r="R8" i="53"/>
  <c r="P11" i="53"/>
  <c r="R12" i="53"/>
  <c r="P15" i="53"/>
  <c r="R16" i="53"/>
  <c r="P19" i="53"/>
  <c r="P4" i="54"/>
  <c r="P20" i="54" s="1"/>
  <c r="P22" i="54" s="1"/>
  <c r="R5" i="54"/>
  <c r="P8" i="54"/>
  <c r="R9" i="54"/>
  <c r="P12" i="54"/>
  <c r="R13" i="54"/>
  <c r="P16" i="54"/>
  <c r="N4" i="55"/>
  <c r="N20" i="55" s="1"/>
  <c r="N22" i="55" s="1"/>
  <c r="P5" i="55"/>
  <c r="N8" i="55"/>
  <c r="P9" i="55"/>
  <c r="R10" i="55"/>
  <c r="N12" i="55"/>
  <c r="P13" i="55"/>
  <c r="R14" i="55"/>
  <c r="N16" i="55"/>
  <c r="P17" i="55"/>
  <c r="R18" i="55"/>
  <c r="Q6" i="52"/>
  <c r="Q10" i="52"/>
  <c r="Q14" i="52"/>
  <c r="Q18" i="52"/>
  <c r="Q3" i="53"/>
  <c r="Q7" i="53"/>
  <c r="Q11" i="53"/>
  <c r="Q15" i="53"/>
  <c r="Q19" i="53"/>
  <c r="Q4" i="54"/>
  <c r="Q20" i="54" s="1"/>
  <c r="Q22" i="54" s="1"/>
  <c r="Q8" i="54"/>
  <c r="Q12" i="54"/>
  <c r="Q16" i="54"/>
  <c r="Q5" i="55"/>
  <c r="Q9" i="55"/>
  <c r="Q13" i="55"/>
  <c r="Q17" i="55"/>
  <c r="Q20" i="55" s="1"/>
  <c r="Q22" i="55" s="1"/>
  <c r="R3" i="50"/>
  <c r="N5" i="50"/>
  <c r="N20" i="50" s="1"/>
  <c r="N22" i="50" s="1"/>
  <c r="P6" i="50"/>
  <c r="P20" i="50" s="1"/>
  <c r="P22" i="50" s="1"/>
  <c r="R7" i="50"/>
  <c r="N9" i="50"/>
  <c r="P10" i="50"/>
  <c r="R11" i="50"/>
  <c r="N13" i="50"/>
  <c r="P14" i="50"/>
  <c r="R15" i="50"/>
  <c r="N17" i="50"/>
  <c r="P18" i="50"/>
  <c r="R19" i="50"/>
  <c r="P3" i="51"/>
  <c r="R4" i="51"/>
  <c r="R20" i="51" s="1"/>
  <c r="R22" i="51" s="1"/>
  <c r="N6" i="51"/>
  <c r="P7" i="51"/>
  <c r="R8" i="51"/>
  <c r="N10" i="51"/>
  <c r="P11" i="51"/>
  <c r="R12" i="51"/>
  <c r="N14" i="51"/>
  <c r="P15" i="51"/>
  <c r="R16" i="51"/>
  <c r="N18" i="51"/>
  <c r="P19" i="51"/>
  <c r="O5" i="50"/>
  <c r="Q6" i="50"/>
  <c r="O9" i="50"/>
  <c r="Q10" i="50"/>
  <c r="O13" i="50"/>
  <c r="Q14" i="50"/>
  <c r="O17" i="50"/>
  <c r="Q18" i="50"/>
  <c r="Q3" i="51"/>
  <c r="O6" i="51"/>
  <c r="Q7" i="51"/>
  <c r="O10" i="51"/>
  <c r="Q11" i="51"/>
  <c r="O14" i="51"/>
  <c r="Q15" i="51"/>
  <c r="O18" i="51"/>
  <c r="Q19" i="51"/>
  <c r="Q5" i="50"/>
  <c r="Q20" i="50" s="1"/>
  <c r="Q22" i="50" s="1"/>
  <c r="Q9" i="50"/>
  <c r="Q13" i="50"/>
  <c r="Q17" i="50"/>
  <c r="O5" i="51"/>
  <c r="O20" i="51" s="1"/>
  <c r="O22" i="51" s="1"/>
  <c r="Q6" i="51"/>
  <c r="O9" i="51"/>
  <c r="Q10" i="51"/>
  <c r="O13" i="51"/>
  <c r="Q14" i="51"/>
  <c r="O17" i="51"/>
  <c r="Q18" i="51"/>
  <c r="N4" i="51"/>
  <c r="N20" i="51" s="1"/>
  <c r="N22" i="51" s="1"/>
  <c r="P5" i="51"/>
  <c r="N8" i="51"/>
  <c r="P9" i="51"/>
  <c r="N12" i="51"/>
  <c r="P13" i="51"/>
  <c r="N16" i="51"/>
  <c r="P17" i="51"/>
  <c r="O7" i="49"/>
  <c r="P3" i="49"/>
  <c r="R4" i="49"/>
  <c r="N6" i="49"/>
  <c r="P7" i="49"/>
  <c r="R8" i="49"/>
  <c r="N10" i="49"/>
  <c r="P11" i="49"/>
  <c r="R12" i="49"/>
  <c r="N14" i="49"/>
  <c r="P15" i="49"/>
  <c r="R16" i="49"/>
  <c r="N18" i="49"/>
  <c r="P19" i="49"/>
  <c r="Q3" i="49"/>
  <c r="O6" i="49"/>
  <c r="Q7" i="49"/>
  <c r="O10" i="49"/>
  <c r="Q11" i="49"/>
  <c r="O14" i="49"/>
  <c r="R3" i="49"/>
  <c r="N5" i="49"/>
  <c r="P6" i="49"/>
  <c r="R7" i="49"/>
  <c r="N9" i="49"/>
  <c r="P10" i="49"/>
  <c r="R11" i="49"/>
  <c r="N13" i="49"/>
  <c r="P14" i="49"/>
  <c r="R15" i="49"/>
  <c r="N17" i="49"/>
  <c r="P18" i="49"/>
  <c r="R19" i="49"/>
  <c r="O3" i="49"/>
  <c r="O5" i="49"/>
  <c r="Q6" i="49"/>
  <c r="O9" i="49"/>
  <c r="Q10" i="49"/>
  <c r="O13" i="49"/>
  <c r="Q14" i="49"/>
  <c r="O17" i="49"/>
  <c r="Q18" i="49"/>
  <c r="Q15" i="49"/>
  <c r="O18" i="49"/>
  <c r="N4" i="49"/>
  <c r="P5" i="49"/>
  <c r="N8" i="49"/>
  <c r="P9" i="49"/>
  <c r="N12" i="49"/>
  <c r="P13" i="49"/>
  <c r="N16" i="49"/>
  <c r="P17" i="49"/>
  <c r="Q17" i="49"/>
  <c r="O15" i="47"/>
  <c r="O19" i="47"/>
  <c r="Q16" i="47"/>
  <c r="Q19" i="47"/>
  <c r="O16" i="47"/>
  <c r="Q13" i="47"/>
  <c r="O12" i="47"/>
  <c r="Q12" i="47"/>
  <c r="O8" i="47"/>
  <c r="Q8" i="47"/>
  <c r="O4" i="47"/>
  <c r="Q4" i="47"/>
  <c r="Q9" i="47"/>
  <c r="Q5" i="47"/>
  <c r="O7" i="47"/>
  <c r="P3" i="47"/>
  <c r="R4" i="47"/>
  <c r="N6" i="47"/>
  <c r="P7" i="47"/>
  <c r="R8" i="47"/>
  <c r="N10" i="47"/>
  <c r="P11" i="47"/>
  <c r="R12" i="47"/>
  <c r="N14" i="47"/>
  <c r="P15" i="47"/>
  <c r="R16" i="47"/>
  <c r="N18" i="47"/>
  <c r="P19" i="47"/>
  <c r="O11" i="47"/>
  <c r="Q3" i="47"/>
  <c r="O6" i="47"/>
  <c r="O10" i="47"/>
  <c r="Q11" i="47"/>
  <c r="O14" i="47"/>
  <c r="O18" i="47"/>
  <c r="R3" i="47"/>
  <c r="N5" i="47"/>
  <c r="P6" i="47"/>
  <c r="R7" i="47"/>
  <c r="N9" i="47"/>
  <c r="P10" i="47"/>
  <c r="R11" i="47"/>
  <c r="N13" i="47"/>
  <c r="P14" i="47"/>
  <c r="R15" i="47"/>
  <c r="N17" i="47"/>
  <c r="P18" i="47"/>
  <c r="R19" i="47"/>
  <c r="O3" i="47"/>
  <c r="O5" i="47"/>
  <c r="Q6" i="47"/>
  <c r="O9" i="47"/>
  <c r="Q10" i="47"/>
  <c r="O13" i="47"/>
  <c r="Q14" i="47"/>
  <c r="O17" i="47"/>
  <c r="Q18" i="47"/>
  <c r="Q7" i="47"/>
  <c r="Q15" i="47"/>
  <c r="N4" i="47"/>
  <c r="P5" i="47"/>
  <c r="N8" i="47"/>
  <c r="P9" i="47"/>
  <c r="N12" i="47"/>
  <c r="P13" i="47"/>
  <c r="N16" i="47"/>
  <c r="P17" i="47"/>
  <c r="Q17" i="47"/>
  <c r="L25" i="2"/>
  <c r="K20" i="2"/>
  <c r="H4" i="2"/>
  <c r="N4" i="2" s="1"/>
  <c r="H5" i="2"/>
  <c r="N5" i="2" s="1"/>
  <c r="H6" i="2"/>
  <c r="K6" i="2" s="1"/>
  <c r="H7" i="2"/>
  <c r="K7" i="2" s="1"/>
  <c r="H8" i="2"/>
  <c r="L8" i="2" s="1"/>
  <c r="H9" i="2"/>
  <c r="M9" i="2" s="1"/>
  <c r="H10" i="2"/>
  <c r="N10" i="2" s="1"/>
  <c r="H11" i="2"/>
  <c r="N11" i="2" s="1"/>
  <c r="H12" i="2"/>
  <c r="K12" i="2" s="1"/>
  <c r="H13" i="2"/>
  <c r="N13" i="2" s="1"/>
  <c r="H14" i="2"/>
  <c r="K14" i="2" s="1"/>
  <c r="H15" i="2"/>
  <c r="K15" i="2" s="1"/>
  <c r="H16" i="2"/>
  <c r="L16" i="2" s="1"/>
  <c r="H17" i="2"/>
  <c r="M17" i="2" s="1"/>
  <c r="N20" i="49" l="1"/>
  <c r="N22" i="49" s="1"/>
  <c r="R20" i="49"/>
  <c r="R22" i="49" s="1"/>
  <c r="O20" i="66"/>
  <c r="O22" i="66" s="1"/>
  <c r="P24" i="75"/>
  <c r="P25" i="75" s="1"/>
  <c r="P24" i="72"/>
  <c r="P25" i="72" s="1"/>
  <c r="P24" i="64"/>
  <c r="P25" i="64" s="1"/>
  <c r="N20" i="65"/>
  <c r="N22" i="65" s="1"/>
  <c r="Q20" i="76"/>
  <c r="Q22" i="76" s="1"/>
  <c r="R20" i="76"/>
  <c r="R22" i="76" s="1"/>
  <c r="Q20" i="73"/>
  <c r="Q22" i="73" s="1"/>
  <c r="R20" i="77"/>
  <c r="R22" i="77" s="1"/>
  <c r="Q20" i="68"/>
  <c r="Q22" i="68" s="1"/>
  <c r="P20" i="64"/>
  <c r="P22" i="64" s="1"/>
  <c r="O20" i="70"/>
  <c r="O22" i="70" s="1"/>
  <c r="O20" i="69"/>
  <c r="O22" i="69" s="1"/>
  <c r="R20" i="69"/>
  <c r="R22" i="69" s="1"/>
  <c r="P20" i="65"/>
  <c r="P22" i="65" s="1"/>
  <c r="Q20" i="64"/>
  <c r="Q22" i="64" s="1"/>
  <c r="R20" i="73"/>
  <c r="R22" i="73" s="1"/>
  <c r="P24" i="73" s="1"/>
  <c r="P25" i="73" s="1"/>
  <c r="P20" i="70"/>
  <c r="P22" i="70" s="1"/>
  <c r="N20" i="69"/>
  <c r="N22" i="69" s="1"/>
  <c r="P24" i="67"/>
  <c r="P25" i="67" s="1"/>
  <c r="O20" i="71"/>
  <c r="O22" i="71" s="1"/>
  <c r="P20" i="71"/>
  <c r="P22" i="71" s="1"/>
  <c r="N20" i="71"/>
  <c r="N22" i="71" s="1"/>
  <c r="N20" i="77"/>
  <c r="N22" i="77" s="1"/>
  <c r="Q20" i="70"/>
  <c r="Q22" i="70" s="1"/>
  <c r="N20" i="76"/>
  <c r="N22" i="76" s="1"/>
  <c r="P24" i="76" s="1"/>
  <c r="P25" i="76" s="1"/>
  <c r="O20" i="77"/>
  <c r="O22" i="77" s="1"/>
  <c r="N20" i="70"/>
  <c r="N22" i="70" s="1"/>
  <c r="R20" i="70"/>
  <c r="R22" i="70" s="1"/>
  <c r="Q20" i="65"/>
  <c r="Q22" i="65" s="1"/>
  <c r="P20" i="76"/>
  <c r="P22" i="76" s="1"/>
  <c r="P20" i="77"/>
  <c r="P22" i="77" s="1"/>
  <c r="P20" i="68"/>
  <c r="P22" i="68" s="1"/>
  <c r="P24" i="68" s="1"/>
  <c r="P25" i="68" s="1"/>
  <c r="N20" i="66"/>
  <c r="N22" i="66" s="1"/>
  <c r="P24" i="66" s="1"/>
  <c r="P25" i="66" s="1"/>
  <c r="B29" i="46" s="1" a="1"/>
  <c r="B29" i="46" s="1"/>
  <c r="P24" i="63"/>
  <c r="P25" i="63" s="1"/>
  <c r="N20" i="56"/>
  <c r="N22" i="56" s="1"/>
  <c r="N20" i="62"/>
  <c r="N22" i="62" s="1"/>
  <c r="P24" i="62" s="1"/>
  <c r="P25" i="62" s="1"/>
  <c r="Q20" i="63"/>
  <c r="Q22" i="63" s="1"/>
  <c r="N20" i="58"/>
  <c r="N22" i="58" s="1"/>
  <c r="O20" i="60"/>
  <c r="O22" i="60" s="1"/>
  <c r="P24" i="60" s="1"/>
  <c r="P25" i="60" s="1"/>
  <c r="R20" i="59"/>
  <c r="R22" i="59" s="1"/>
  <c r="R20" i="58"/>
  <c r="R22" i="58" s="1"/>
  <c r="P20" i="60"/>
  <c r="P22" i="60" s="1"/>
  <c r="O20" i="59"/>
  <c r="O22" i="59" s="1"/>
  <c r="O20" i="61"/>
  <c r="O22" i="61" s="1"/>
  <c r="Q20" i="60"/>
  <c r="Q22" i="60" s="1"/>
  <c r="O20" i="56"/>
  <c r="O22" i="56" s="1"/>
  <c r="Q20" i="56"/>
  <c r="Q22" i="56" s="1"/>
  <c r="R20" i="60"/>
  <c r="R22" i="60" s="1"/>
  <c r="N20" i="61"/>
  <c r="N22" i="61" s="1"/>
  <c r="P24" i="61" s="1"/>
  <c r="P25" i="61" s="1"/>
  <c r="N20" i="59"/>
  <c r="N22" i="59" s="1"/>
  <c r="P20" i="56"/>
  <c r="P22" i="56" s="1"/>
  <c r="P24" i="57"/>
  <c r="P25" i="57" s="1"/>
  <c r="R20" i="63"/>
  <c r="R22" i="63" s="1"/>
  <c r="Q20" i="59"/>
  <c r="Q22" i="59" s="1"/>
  <c r="P24" i="55"/>
  <c r="P25" i="55" s="1"/>
  <c r="P20" i="52"/>
  <c r="P22" i="52" s="1"/>
  <c r="P20" i="55"/>
  <c r="P22" i="55" s="1"/>
  <c r="P20" i="53"/>
  <c r="P22" i="53" s="1"/>
  <c r="R20" i="52"/>
  <c r="R22" i="52" s="1"/>
  <c r="R20" i="55"/>
  <c r="R22" i="55" s="1"/>
  <c r="Q20" i="53"/>
  <c r="Q22" i="53" s="1"/>
  <c r="N20" i="53"/>
  <c r="N22" i="53" s="1"/>
  <c r="O20" i="53"/>
  <c r="O22" i="53" s="1"/>
  <c r="Q20" i="52"/>
  <c r="Q22" i="52" s="1"/>
  <c r="R20" i="54"/>
  <c r="R22" i="54" s="1"/>
  <c r="N20" i="54"/>
  <c r="N22" i="54" s="1"/>
  <c r="P24" i="54" s="1"/>
  <c r="P25" i="54" s="1"/>
  <c r="N20" i="52"/>
  <c r="N22" i="52" s="1"/>
  <c r="R20" i="50"/>
  <c r="R22" i="50" s="1"/>
  <c r="P20" i="51"/>
  <c r="P22" i="51" s="1"/>
  <c r="P24" i="51" s="1"/>
  <c r="P25" i="51" s="1"/>
  <c r="Q20" i="51"/>
  <c r="Q22" i="51" s="1"/>
  <c r="O20" i="50"/>
  <c r="O22" i="50" s="1"/>
  <c r="P24" i="50" s="1"/>
  <c r="P25" i="50" s="1"/>
  <c r="Q20" i="49"/>
  <c r="Q22" i="49" s="1"/>
  <c r="O20" i="49"/>
  <c r="O22" i="49" s="1"/>
  <c r="P20" i="49"/>
  <c r="P22" i="49" s="1"/>
  <c r="N20" i="47"/>
  <c r="N22" i="47" s="1"/>
  <c r="R20" i="47"/>
  <c r="R22" i="47" s="1"/>
  <c r="O20" i="47"/>
  <c r="O22" i="47" s="1"/>
  <c r="P20" i="47"/>
  <c r="P22" i="47" s="1"/>
  <c r="Q20" i="47"/>
  <c r="Q22" i="47" s="1"/>
  <c r="J13" i="2"/>
  <c r="J5" i="2"/>
  <c r="L7" i="2"/>
  <c r="L6" i="2"/>
  <c r="L5" i="2"/>
  <c r="M6" i="2"/>
  <c r="N17" i="2"/>
  <c r="N16" i="2"/>
  <c r="K13" i="2"/>
  <c r="M16" i="2"/>
  <c r="N15" i="2"/>
  <c r="K5" i="2"/>
  <c r="M15" i="2"/>
  <c r="N9" i="2"/>
  <c r="L15" i="2"/>
  <c r="M14" i="2"/>
  <c r="N8" i="2"/>
  <c r="L14" i="2"/>
  <c r="M8" i="2"/>
  <c r="N7" i="2"/>
  <c r="L13" i="2"/>
  <c r="M7" i="2"/>
  <c r="J4" i="2"/>
  <c r="J10" i="2"/>
  <c r="K10" i="2"/>
  <c r="L12" i="2"/>
  <c r="L4" i="2"/>
  <c r="M13" i="2"/>
  <c r="M5" i="2"/>
  <c r="N14" i="2"/>
  <c r="N6" i="2"/>
  <c r="J17" i="2"/>
  <c r="J9" i="2"/>
  <c r="K17" i="2"/>
  <c r="K9" i="2"/>
  <c r="L11" i="2"/>
  <c r="M12" i="2"/>
  <c r="M4" i="2"/>
  <c r="J12" i="2"/>
  <c r="K4" i="2"/>
  <c r="J16" i="2"/>
  <c r="J8" i="2"/>
  <c r="K16" i="2"/>
  <c r="K8" i="2"/>
  <c r="L10" i="2"/>
  <c r="M11" i="2"/>
  <c r="N12" i="2"/>
  <c r="J11" i="2"/>
  <c r="K11" i="2"/>
  <c r="J15" i="2"/>
  <c r="J7" i="2"/>
  <c r="L17" i="2"/>
  <c r="L9" i="2"/>
  <c r="M10" i="2"/>
  <c r="J14" i="2"/>
  <c r="J6" i="2"/>
  <c r="H19" i="2"/>
  <c r="H18" i="2"/>
  <c r="H3" i="2"/>
  <c r="P24" i="49" l="1"/>
  <c r="P25" i="49" s="1"/>
  <c r="B12" i="46" s="1" a="1"/>
  <c r="B12" i="46" s="1"/>
  <c r="P24" i="65"/>
  <c r="P25" i="65" s="1"/>
  <c r="P24" i="70"/>
  <c r="P25" i="70" s="1"/>
  <c r="P24" i="69"/>
  <c r="P25" i="69" s="1"/>
  <c r="P24" i="77"/>
  <c r="P25" i="77" s="1"/>
  <c r="P24" i="71"/>
  <c r="P25" i="71" s="1"/>
  <c r="P24" i="58"/>
  <c r="P25" i="58" s="1"/>
  <c r="P24" i="56"/>
  <c r="P25" i="56" s="1"/>
  <c r="P24" i="59"/>
  <c r="P25" i="59" s="1"/>
  <c r="P24" i="53"/>
  <c r="P25" i="53" s="1"/>
  <c r="P24" i="52"/>
  <c r="P25" i="52" s="1"/>
  <c r="P24" i="47"/>
  <c r="P25" i="47" s="1"/>
  <c r="B11" i="46" s="1" a="1"/>
  <c r="B11" i="46" s="1"/>
  <c r="J3" i="2"/>
  <c r="K3" i="2"/>
  <c r="N3" i="2"/>
  <c r="M3" i="2"/>
  <c r="L3" i="2"/>
  <c r="N18" i="2"/>
  <c r="M18" i="2"/>
  <c r="L18" i="2"/>
  <c r="K18" i="2"/>
  <c r="J18" i="2"/>
  <c r="N19" i="2"/>
  <c r="K19" i="2"/>
  <c r="J19" i="2"/>
  <c r="M19" i="2"/>
  <c r="L19" i="2"/>
  <c r="E3" i="46" l="1"/>
  <c r="L20" i="2"/>
  <c r="L22" i="2" s="1"/>
  <c r="M20" i="2"/>
  <c r="M22" i="2" s="1"/>
  <c r="N20" i="2"/>
  <c r="N22" i="2" s="1"/>
  <c r="K22" i="2"/>
  <c r="J20" i="2"/>
  <c r="J22" i="2" s="1"/>
  <c r="L24"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<sst xmlns="http://schemas.openxmlformats.org/spreadsheetml/2006/main" count="917" uniqueCount="110">
  <si>
    <t>Case Name or Number</t>
  </si>
  <si>
    <t>Trauma Symptoms (7)</t>
  </si>
  <si>
    <t>Number of Actionable Items (2 or 3) for each Domain</t>
  </si>
  <si>
    <t>Life Functioning (19)</t>
  </si>
  <si>
    <t>Risk Behaviors (13)</t>
  </si>
  <si>
    <t>Total Actionable Items</t>
  </si>
  <si>
    <t>Category of Intensity</t>
  </si>
  <si>
    <t>Category 2 (7-10 Actionable Items)</t>
  </si>
  <si>
    <t>Category 3 (11-14 actionable items)</t>
  </si>
  <si>
    <t>Category 5 (over 18)</t>
  </si>
  <si>
    <t>Total Intensity Scores</t>
  </si>
  <si>
    <t>Weights</t>
  </si>
  <si>
    <t>Behavioral Emotional (13)</t>
  </si>
  <si>
    <t>Instructions:</t>
  </si>
  <si>
    <t>Set-up</t>
  </si>
  <si>
    <t>Case List</t>
  </si>
  <si>
    <r>
      <t>·</t>
    </r>
    <r>
      <rPr>
        <sz val="7"/>
        <color theme="1"/>
        <rFont val="Times New Roman"/>
        <family val="1"/>
      </rPr>
      <t xml:space="preserve">       </t>
    </r>
    <r>
      <rPr>
        <sz val="11"/>
        <color theme="1"/>
        <rFont val="Calibri"/>
        <family val="2"/>
        <scheme val="minor"/>
      </rPr>
      <t>The Case List for each facilitator can come from a couple of places. It can either come from the agencies’ own list that they maintain or from the WV CANS System.</t>
    </r>
  </si>
  <si>
    <r>
      <t>·</t>
    </r>
    <r>
      <rPr>
        <sz val="7"/>
        <color theme="1"/>
        <rFont val="Times New Roman"/>
        <family val="1"/>
      </rPr>
      <t xml:space="preserve">       </t>
    </r>
    <r>
      <rPr>
        <sz val="11"/>
        <color theme="1"/>
        <rFont val="Calibri"/>
        <family val="2"/>
        <scheme val="minor"/>
      </rPr>
      <t>For each case go into the WV CANs System and look up the case through the search case option.</t>
    </r>
  </si>
  <si>
    <r>
      <t>·</t>
    </r>
    <r>
      <rPr>
        <sz val="7"/>
        <color theme="1"/>
        <rFont val="Times New Roman"/>
        <family val="1"/>
      </rPr>
      <t xml:space="preserve">       </t>
    </r>
    <r>
      <rPr>
        <sz val="11"/>
        <color theme="1"/>
        <rFont val="Calibri"/>
        <family val="2"/>
        <scheme val="minor"/>
      </rPr>
      <t>Click on the edit/view link on the right side of screen.</t>
    </r>
  </si>
  <si>
    <r>
      <t>·</t>
    </r>
    <r>
      <rPr>
        <sz val="7"/>
        <color theme="1"/>
        <rFont val="Times New Roman"/>
        <family val="1"/>
      </rPr>
      <t xml:space="preserve">       </t>
    </r>
    <r>
      <rPr>
        <sz val="11"/>
        <color theme="1"/>
        <rFont val="Calibri"/>
        <family val="2"/>
        <scheme val="minor"/>
      </rPr>
      <t>Scroll down near bottom until you see the CANS Assessments tab and click on it. Then click on Go to assessments.</t>
    </r>
  </si>
  <si>
    <r>
      <t>·</t>
    </r>
    <r>
      <rPr>
        <sz val="7"/>
        <color theme="1"/>
        <rFont val="Times New Roman"/>
        <family val="1"/>
      </rPr>
      <t xml:space="preserve">       </t>
    </r>
    <r>
      <rPr>
        <sz val="11"/>
        <color theme="1"/>
        <rFont val="Calibri"/>
        <family val="2"/>
        <scheme val="minor"/>
      </rPr>
      <t>Then click on scoring.</t>
    </r>
  </si>
  <si>
    <t>Intensity Score</t>
  </si>
  <si>
    <t>Category 1 (1-6 actionable items)</t>
  </si>
  <si>
    <t>Wraparound Facilitator's name:</t>
  </si>
  <si>
    <r>
      <t xml:space="preserve">Full Time Equivalency (FTE) for Wraparound Facilitation 
</t>
    </r>
    <r>
      <rPr>
        <sz val="11"/>
        <color theme="1"/>
        <rFont val="Calibri"/>
        <family val="2"/>
        <scheme val="minor"/>
      </rPr>
      <t>(e.g., full time 40 hours in a 40 hour work week = 1 FTE, 20 hours in a 40 hour work week = .5 FTE, 4 hours in a 37 hour work week would be 0.1 FTE) 
Please select from the dropdown, by rounding to the nearest FTE:</t>
    </r>
  </si>
  <si>
    <t>Funding Source/Program type 
(please select from dropdown)</t>
  </si>
  <si>
    <t>Wraparound Phase the child is in:
(please select from dropdown)</t>
  </si>
  <si>
    <t>Category 4 (15-18 actionable Items</t>
  </si>
  <si>
    <t>Weighted cases by category</t>
  </si>
  <si>
    <t>Intensity of caseload for individual:</t>
  </si>
  <si>
    <t>Intensity of caseload based on FTE:
*Should not be over 15</t>
  </si>
  <si>
    <t>Date Updated:</t>
  </si>
  <si>
    <r>
      <t>·</t>
    </r>
    <r>
      <rPr>
        <sz val="7"/>
        <color theme="1"/>
        <rFont val="Times New Roman"/>
        <family val="1"/>
      </rPr>
      <t xml:space="preserve">       </t>
    </r>
    <r>
      <rPr>
        <sz val="11"/>
        <color theme="1"/>
        <rFont val="Calibri"/>
        <family val="2"/>
        <scheme val="minor"/>
      </rPr>
      <t>30 tabs have been provided. If you need to add more tabs, click on the blank worksheet tab. Go to the arrow in the upper left corner and click. Copy, then go to the plus sign at the bottom of the page to add a new tab. Go to the arrow in the upper left corner of that tab and click and paste.</t>
    </r>
  </si>
  <si>
    <r>
      <t>·</t>
    </r>
    <r>
      <rPr>
        <sz val="11"/>
        <color theme="1"/>
        <rFont val="Calibri"/>
        <family val="2"/>
        <scheme val="minor"/>
      </rPr>
      <t>      Update the "date updated" every time you make changes to case information (row 21)</t>
    </r>
  </si>
  <si>
    <t>*Caseload intensity levels equal to zero have been excluded from this calculation.
**Only the original (30) facilitator information tabs have been included in this calculation.</t>
  </si>
  <si>
    <t>Summary</t>
  </si>
  <si>
    <r>
      <t>·</t>
    </r>
    <r>
      <rPr>
        <sz val="7"/>
        <color theme="1"/>
        <rFont val="Times New Roman"/>
        <family val="1"/>
      </rPr>
      <t xml:space="preserve">       </t>
    </r>
    <r>
      <rPr>
        <sz val="11"/>
        <color theme="1"/>
        <rFont val="Calibri"/>
        <family val="2"/>
        <scheme val="minor"/>
      </rPr>
      <t>There should be a tab for each facilitator to be added (e.g., WF_name).</t>
    </r>
  </si>
  <si>
    <r>
      <t>·</t>
    </r>
    <r>
      <rPr>
        <sz val="7"/>
        <color theme="1"/>
        <rFont val="Times New Roman"/>
        <family val="1"/>
      </rPr>
      <t xml:space="preserve">       </t>
    </r>
    <r>
      <rPr>
        <sz val="11"/>
        <color theme="1"/>
        <rFont val="Calibri"/>
        <family val="2"/>
        <scheme val="minor"/>
      </rPr>
      <t>Double click on a tab and then you can type in the name of the facilitator to replace the placeholder. You can simply ignore tabs that are not needed. They will not impact intensity calculations.</t>
    </r>
  </si>
  <si>
    <t>Average for Agency
(all facilitators included in this spreadsheet**)</t>
  </si>
  <si>
    <t>Child's County of Residence</t>
  </si>
  <si>
    <t>Program Entry Date</t>
  </si>
  <si>
    <t>Program Exit Date</t>
  </si>
  <si>
    <t>Interim Services Case</t>
  </si>
  <si>
    <t>BARBOUR</t>
  </si>
  <si>
    <t>BERKELEY</t>
  </si>
  <si>
    <t>BOONE</t>
  </si>
  <si>
    <t>BRAXTON</t>
  </si>
  <si>
    <t>BROOKE</t>
  </si>
  <si>
    <t>CABELL</t>
  </si>
  <si>
    <t>CALHOUN</t>
  </si>
  <si>
    <t>CLAY</t>
  </si>
  <si>
    <t>DODDRIDGE</t>
  </si>
  <si>
    <t>FAYETTE</t>
  </si>
  <si>
    <t>GILMER</t>
  </si>
  <si>
    <t>GRANT</t>
  </si>
  <si>
    <t>GREENBRIER</t>
  </si>
  <si>
    <t>HAMPSHIRE</t>
  </si>
  <si>
    <t>HANCOCK</t>
  </si>
  <si>
    <t>HARDY</t>
  </si>
  <si>
    <t>HARRISON</t>
  </si>
  <si>
    <t>JACKSON</t>
  </si>
  <si>
    <t>JEFFERSON</t>
  </si>
  <si>
    <t>KANAWHA</t>
  </si>
  <si>
    <t>LEWIS</t>
  </si>
  <si>
    <t>LINCOLN</t>
  </si>
  <si>
    <t>LOGAN</t>
  </si>
  <si>
    <t>MARION</t>
  </si>
  <si>
    <t>MARSHALL</t>
  </si>
  <si>
    <t>MASON</t>
  </si>
  <si>
    <t>McDOWELL</t>
  </si>
  <si>
    <t>MERCER</t>
  </si>
  <si>
    <t>MINERAL</t>
  </si>
  <si>
    <t>MINGO</t>
  </si>
  <si>
    <t>MONONGALIA</t>
  </si>
  <si>
    <t>MONROE</t>
  </si>
  <si>
    <t>MORGAN</t>
  </si>
  <si>
    <t>NICHOLAS</t>
  </si>
  <si>
    <t>OHIO</t>
  </si>
  <si>
    <t>PENDLETON</t>
  </si>
  <si>
    <t>PLEASANTS</t>
  </si>
  <si>
    <t>POCOHONTAS</t>
  </si>
  <si>
    <t>PRESTON</t>
  </si>
  <si>
    <t>PUTNAM</t>
  </si>
  <si>
    <t>RALEIGH</t>
  </si>
  <si>
    <t>RANDOLPH</t>
  </si>
  <si>
    <t>RITCHIE</t>
  </si>
  <si>
    <t>ROANE</t>
  </si>
  <si>
    <t>SUMMERS</t>
  </si>
  <si>
    <t>TAYLOR</t>
  </si>
  <si>
    <t>TUCKER</t>
  </si>
  <si>
    <t>TYLER</t>
  </si>
  <si>
    <t>UPSHUR</t>
  </si>
  <si>
    <t>WAYNE</t>
  </si>
  <si>
    <t>WEBSTER</t>
  </si>
  <si>
    <t>WETZEL</t>
  </si>
  <si>
    <t>WIRT</t>
  </si>
  <si>
    <t>WOOD</t>
  </si>
  <si>
    <t>WYOMING</t>
  </si>
  <si>
    <r>
      <t>·</t>
    </r>
    <r>
      <rPr>
        <sz val="7"/>
        <color theme="1"/>
        <rFont val="Times New Roman"/>
        <family val="1"/>
      </rPr>
      <t xml:space="preserve">       </t>
    </r>
    <r>
      <rPr>
        <sz val="11"/>
        <color theme="1"/>
        <rFont val="Calibri"/>
        <family val="2"/>
        <scheme val="minor"/>
      </rPr>
      <t>List the funding source for each case by selecting from the dropdown in Column B</t>
    </r>
    <r>
      <rPr>
        <sz val="11"/>
        <color theme="1"/>
        <rFont val="Symbol"/>
        <family val="1"/>
        <charset val="2"/>
      </rPr>
      <t>.</t>
    </r>
  </si>
  <si>
    <r>
      <t xml:space="preserve">Look at the green cells which point to caseload results. That will give you the intensity level per individual and represented considering the facilitators full time equivalency status. Cases are weighted and a score should never go over 15. The FTE ratio adds additional consideration as to a facilitators availability. The score does </t>
    </r>
    <r>
      <rPr>
        <u/>
        <sz val="11"/>
        <color theme="1"/>
        <rFont val="Calibri"/>
        <family val="2"/>
        <scheme val="minor"/>
      </rPr>
      <t>not</t>
    </r>
    <r>
      <rPr>
        <sz val="11"/>
        <color theme="1"/>
        <rFont val="Calibri"/>
        <family val="2"/>
        <scheme val="minor"/>
      </rPr>
      <t xml:space="preserve"> indicate the number of cases you have or should have. That depends on the intensity of all current and future cases.</t>
    </r>
  </si>
  <si>
    <t>In the Summary tab, look at the green cells which point to the average caseload results for all facilitators reported for the agency (with a non-zero caseload). This average is represented considering the facilitators full time equivalency statuses; the FTE ratio adds additional consideration as to a facilitators availability. Cases are weighted based on intensity and average score for agency should never go over 15. NOTE: If additional tabs are added beyond what is included originally, these will not automatically be calculated in the summary.</t>
  </si>
  <si>
    <r>
      <t>·</t>
    </r>
    <r>
      <rPr>
        <sz val="7"/>
        <color theme="1"/>
        <rFont val="Times New Roman"/>
        <family val="1"/>
      </rPr>
      <t>      </t>
    </r>
    <r>
      <rPr>
        <sz val="11"/>
        <color theme="1"/>
        <rFont val="Calibri"/>
        <family val="2"/>
        <scheme val="minor"/>
      </rPr>
      <t xml:space="preserve"> Select the county of residence for the child in Column F.</t>
    </r>
  </si>
  <si>
    <r>
      <t>·</t>
    </r>
    <r>
      <rPr>
        <sz val="7"/>
        <color theme="1"/>
        <rFont val="Times New Roman"/>
        <family val="1"/>
      </rPr>
      <t xml:space="preserve">       </t>
    </r>
    <r>
      <rPr>
        <sz val="11"/>
        <color theme="1"/>
        <rFont val="Calibri"/>
        <family val="2"/>
        <scheme val="minor"/>
      </rPr>
      <t>List the current wraparound phase each case is in by selecting from the dropdown in Column G.</t>
    </r>
  </si>
  <si>
    <r>
      <t>·</t>
    </r>
    <r>
      <rPr>
        <sz val="7"/>
        <color theme="1"/>
        <rFont val="Times New Roman"/>
        <family val="1"/>
      </rPr>
      <t>      </t>
    </r>
    <r>
      <rPr>
        <sz val="11"/>
        <color theme="1"/>
        <rFont val="Calibri"/>
        <family val="2"/>
        <scheme val="minor"/>
      </rPr>
      <t>Select Yes or No to indiciate if the case is an interim services case using Column E.</t>
    </r>
    <r>
      <rPr>
        <sz val="7"/>
        <color theme="1"/>
        <rFont val="Calibri"/>
        <family val="2"/>
        <scheme val="minor"/>
      </rPr>
      <t xml:space="preserve"> </t>
    </r>
    <r>
      <rPr>
        <sz val="11"/>
        <color theme="1"/>
        <rFont val="Calibri"/>
        <family val="2"/>
        <scheme val="minor"/>
      </rPr>
      <t xml:space="preserve"> Adjust as needed if the case changes status.</t>
    </r>
  </si>
  <si>
    <r>
      <t>·</t>
    </r>
    <r>
      <rPr>
        <sz val="7"/>
        <color theme="1"/>
        <rFont val="Times New Roman"/>
        <family val="1"/>
      </rPr>
      <t xml:space="preserve">       </t>
    </r>
    <r>
      <rPr>
        <sz val="11"/>
        <color theme="1"/>
        <rFont val="Calibri"/>
        <family val="2"/>
        <scheme val="minor"/>
      </rPr>
      <t>List the program entry date and exit date (if applicable) by typing a valid date into Column C and D.</t>
    </r>
    <r>
      <rPr>
        <b/>
        <sz val="11"/>
        <color theme="1"/>
        <rFont val="Calibri"/>
        <family val="2"/>
        <scheme val="minor"/>
      </rPr>
      <t xml:space="preserve"> Cases should be removed from the list upon exit to allow for accuracy in caseload calculations and planning.</t>
    </r>
  </si>
  <si>
    <r>
      <t>·</t>
    </r>
    <r>
      <rPr>
        <sz val="7"/>
        <color theme="1"/>
        <rFont val="Times New Roman"/>
        <family val="1"/>
      </rPr>
      <t xml:space="preserve">       </t>
    </r>
    <r>
      <rPr>
        <sz val="11"/>
        <color theme="1"/>
        <rFont val="Calibri"/>
        <family val="2"/>
        <scheme val="minor"/>
      </rPr>
      <t>CHOOSE the MOST RECENT CANS and click on date.</t>
    </r>
    <r>
      <rPr>
        <sz val="11"/>
        <color theme="1"/>
        <rFont val="Symbol"/>
        <family val="1"/>
        <charset val="2"/>
      </rPr>
      <t xml:space="preserve"> </t>
    </r>
    <r>
      <rPr>
        <sz val="11"/>
        <color theme="1"/>
        <rFont val="Calibri"/>
        <family val="2"/>
        <scheme val="minor"/>
      </rPr>
      <t xml:space="preserve">(If it is </t>
    </r>
    <r>
      <rPr>
        <i/>
        <sz val="11"/>
        <color theme="1"/>
        <rFont val="Calibri"/>
        <family val="2"/>
        <scheme val="minor"/>
      </rPr>
      <t xml:space="preserve">less than 30 days </t>
    </r>
    <r>
      <rPr>
        <sz val="11"/>
        <color theme="1"/>
        <rFont val="Calibri"/>
        <family val="2"/>
        <scheme val="minor"/>
      </rPr>
      <t>into the case and the CANS is not yet completed, please fill in 1s in the life domain columns until the CANs can be completed, this will allow the case to be weighted as 1 until more information is available. Update this to accurately reflect the CANS as soon as it becomes available.)</t>
    </r>
  </si>
  <si>
    <t>Case Number</t>
  </si>
  <si>
    <r>
      <t>·</t>
    </r>
    <r>
      <rPr>
        <sz val="7"/>
        <color theme="1"/>
        <rFont val="Times New Roman"/>
        <family val="1"/>
      </rPr>
      <t xml:space="preserve">       </t>
    </r>
    <r>
      <rPr>
        <sz val="11"/>
        <color theme="1"/>
        <rFont val="Calibri"/>
        <family val="2"/>
        <scheme val="minor"/>
      </rPr>
      <t>Scroll down until you see Symptoms Related to Traumatic/Adverse Childhood Experiences. Look in the column for actionable needs and document the number of actionable needs for that domain in column H for each case. Do this also for Life Domain Functioning (Column I); Child/Behavioral/Emotional Needs (Column J) and Child Risk Behaviors (Column K)</t>
    </r>
    <r>
      <rPr>
        <sz val="11"/>
        <color theme="1"/>
        <rFont val="Symbol"/>
        <family val="1"/>
        <charset val="2"/>
      </rPr>
      <t>.</t>
    </r>
  </si>
  <si>
    <r>
      <t>·</t>
    </r>
    <r>
      <rPr>
        <sz val="7"/>
        <color theme="1"/>
        <rFont val="Times New Roman"/>
        <family val="1"/>
      </rPr>
      <t xml:space="preserve">       </t>
    </r>
    <r>
      <rPr>
        <sz val="11"/>
        <color theme="1"/>
        <rFont val="Calibri"/>
        <family val="2"/>
        <scheme val="minor"/>
      </rPr>
      <t>The total number of actionable items will be totaled automatically (Column L).</t>
    </r>
  </si>
  <si>
    <r>
      <t>·</t>
    </r>
    <r>
      <rPr>
        <sz val="7"/>
        <color theme="1"/>
        <rFont val="Times New Roman"/>
        <family val="1"/>
      </rPr>
      <t>    </t>
    </r>
    <r>
      <rPr>
        <b/>
        <sz val="7"/>
        <color theme="1"/>
        <rFont val="Times New Roman"/>
        <family val="1"/>
      </rPr>
      <t>  </t>
    </r>
    <r>
      <rPr>
        <b/>
        <sz val="7"/>
        <color theme="1"/>
        <rFont val="Calibri"/>
        <family val="2"/>
        <scheme val="minor"/>
      </rPr>
      <t xml:space="preserve"> </t>
    </r>
    <r>
      <rPr>
        <b/>
        <sz val="11"/>
        <color theme="1"/>
        <rFont val="Calibri"/>
        <family val="2"/>
        <scheme val="minor"/>
      </rPr>
      <t xml:space="preserve">List all cases in Column A, called "case number" using the </t>
    </r>
    <r>
      <rPr>
        <b/>
        <u/>
        <sz val="11"/>
        <color theme="1"/>
        <rFont val="Calibri"/>
        <family val="2"/>
        <scheme val="minor"/>
      </rPr>
      <t>Client ID</t>
    </r>
    <r>
      <rPr>
        <b/>
        <sz val="11"/>
        <color theme="1"/>
        <rFont val="Calibri"/>
        <family val="2"/>
        <scheme val="minor"/>
      </rPr>
      <t xml:space="preserve"> as recorded in the WV CANS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</si>
</sst>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theme="0" tint="-0.14999847407452621"/>
      <name val="Calibri"/>
      <family val="2"/>
      <scheme val="minor"/>
    </font>
    <font>
      <sz val="11"/>
      <name val="Calibri"/>
      <family val="2"/>
      <scheme val="minor"/>
    </font>
    <font>
      <sz val="14"/>
      <color theme="1"/>
      <name val="Calibri"/>
      <family val="2"/>
      <scheme val="minor"/>
    </font>
    <font>
      <u/>
      <sz val="11"/>
      <color theme="1"/>
      <name val="Calibri"/>
      <family val="2"/>
      <scheme val="minor"/>
    </font>
    <font>
      <sz val="11"/>
      <color theme="1"/>
      <name val="Symbol"/>
      <family val="1"/>
      <charset val="2"/>
    </font>
    <font>
      <sz val="7"/>
      <color theme="1"/>
      <name val="Times New Roman"/>
      <family val="1"/>
    </font>
    <font>
      <sz val="16"/>
      <color theme="1"/>
      <name val="Calibri"/>
      <family val="2"/>
      <scheme val="minor"/>
    </font>
    <font>
      <sz val="7"/>
      <color theme="1"/>
      <name val="Calibri"/>
      <family val="2"/>
      <scheme val="minor"/>
    </font>
    <font>
      <i/>
      <sz val="11"/>
      <color theme="1"/>
      <name val="Calibri"/>
      <family val="2"/>
      <scheme val="minor"/>
    </font>
    <font>
      <b/>
      <sz val="14"/>
      <color theme="1"/>
      <name val="Calibri"/>
      <family val="2"/>
      <scheme val="minor"/>
    </font>
    <font>
      <b/>
      <sz val="7"/>
      <color theme="1"/>
      <name val="Times New Roman"/>
      <family val="1"/>
    </font>
    <font>
      <b/>
      <sz val="7"/>
      <color theme="1"/>
      <name val="Calibri"/>
      <family val="2"/>
      <scheme val="minor"/>
    </font>
    <font>
      <b/>
      <u/>
      <sz val="11"/>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3">
    <xf numFmtId="0" fontId="0" fillId="0" borderId="0" xfId="0"/>
    <xf numFmtId="0" fontId="0" fillId="0" borderId="0" xfId="0" applyAlignment="1">
      <alignment vertical="top" wrapText="1"/>
    </xf>
    <xf numFmtId="0" fontId="0" fillId="0" borderId="0" xfId="0" applyAlignment="1">
      <alignment wrapText="1"/>
    </xf>
    <xf numFmtId="0" fontId="0" fillId="0" borderId="1" xfId="0" applyBorder="1"/>
    <xf numFmtId="0" fontId="0" fillId="2" borderId="1" xfId="0" applyFill="1" applyBorder="1" applyAlignment="1">
      <alignment vertical="top" wrapText="1"/>
    </xf>
    <xf numFmtId="0" fontId="2" fillId="0" borderId="0" xfId="0" applyFont="1"/>
    <xf numFmtId="0" fontId="1" fillId="4" borderId="1" xfId="0" applyFont="1" applyFill="1" applyBorder="1" applyAlignment="1">
      <alignment vertical="top" wrapText="1"/>
    </xf>
    <xf numFmtId="0" fontId="4" fillId="5" borderId="0" xfId="0" applyFont="1" applyFill="1" applyAlignment="1">
      <alignment vertical="center" wrapText="1"/>
    </xf>
    <xf numFmtId="0" fontId="5" fillId="5" borderId="0" xfId="0" applyFont="1" applyFill="1" applyAlignment="1">
      <alignment vertical="center" wrapText="1"/>
    </xf>
    <xf numFmtId="0" fontId="6" fillId="5" borderId="0" xfId="0" applyFont="1" applyFill="1" applyAlignment="1">
      <alignment horizontal="left" vertical="center" wrapText="1"/>
    </xf>
    <xf numFmtId="0" fontId="0" fillId="5" borderId="0" xfId="0" applyFill="1" applyAlignment="1">
      <alignment vertical="center" wrapText="1"/>
    </xf>
    <xf numFmtId="1" fontId="0" fillId="2" borderId="1" xfId="0" applyNumberFormat="1" applyFill="1" applyBorder="1"/>
    <xf numFmtId="0" fontId="1" fillId="4" borderId="1" xfId="0" applyFont="1" applyFill="1" applyBorder="1" applyAlignment="1">
      <alignment vertical="top"/>
    </xf>
    <xf numFmtId="1" fontId="3" fillId="0" borderId="1" xfId="0" applyNumberFormat="1" applyFont="1" applyBorder="1"/>
    <xf numFmtId="0" fontId="0" fillId="2" borderId="0" xfId="0" applyFill="1"/>
    <xf numFmtId="0" fontId="1" fillId="0" borderId="0" xfId="0" applyFont="1"/>
    <xf numFmtId="0" fontId="4" fillId="8" borderId="2" xfId="0" applyFont="1" applyFill="1" applyBorder="1" applyAlignment="1">
      <alignment horizontal="center" vertical="center" wrapText="1"/>
    </xf>
    <xf numFmtId="0" fontId="0" fillId="0" borderId="1" xfId="0" applyBorder="1" applyProtection="1">
      <protection locked="0"/>
    </xf>
    <xf numFmtId="14" fontId="0" fillId="0" borderId="1" xfId="0" applyNumberFormat="1" applyBorder="1" applyProtection="1">
      <protection locked="0"/>
    </xf>
    <xf numFmtId="0" fontId="1" fillId="7" borderId="1" xfId="0" applyFont="1" applyFill="1" applyBorder="1" applyAlignment="1">
      <alignment vertical="top" wrapText="1"/>
    </xf>
    <xf numFmtId="0" fontId="8" fillId="9" borderId="8"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0" fillId="0" borderId="0" xfId="0" applyAlignment="1">
      <alignment horizontal="center" vertical="center" wrapText="1"/>
    </xf>
    <xf numFmtId="14" fontId="0" fillId="0" borderId="8" xfId="0" applyNumberFormat="1" applyBorder="1" applyAlignment="1">
      <alignment horizontal="center"/>
    </xf>
    <xf numFmtId="0" fontId="0" fillId="0" borderId="10" xfId="0"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3" fillId="3" borderId="2" xfId="0" applyFont="1" applyFill="1" applyBorder="1"/>
    <xf numFmtId="0" fontId="3" fillId="3" borderId="3" xfId="0" applyFont="1" applyFill="1" applyBorder="1"/>
    <xf numFmtId="0" fontId="3" fillId="3" borderId="4" xfId="0" applyFont="1" applyFill="1" applyBorder="1"/>
    <xf numFmtId="0" fontId="0" fillId="3" borderId="1" xfId="0" applyFill="1" applyBorder="1"/>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0" fillId="0" borderId="8" xfId="0" applyBorder="1" applyAlignment="1">
      <alignment horizontal="center"/>
    </xf>
    <xf numFmtId="0" fontId="0" fillId="0" borderId="8" xfId="0" applyBorder="1" applyAlignment="1">
      <alignment horizontal="center" wrapText="1"/>
    </xf>
    <xf numFmtId="0" fontId="0" fillId="0" borderId="10" xfId="0" applyBorder="1" applyAlignment="1">
      <alignment horizontal="center" wrapText="1"/>
    </xf>
    <xf numFmtId="0" fontId="0" fillId="6" borderId="5" xfId="0" applyFill="1" applyBorder="1" applyAlignment="1">
      <alignment horizontal="center"/>
    </xf>
    <xf numFmtId="0" fontId="0" fillId="6" borderId="6" xfId="0" applyFill="1" applyBorder="1" applyAlignment="1">
      <alignment horizontal="center"/>
    </xf>
    <xf numFmtId="0" fontId="0" fillId="6" borderId="7" xfId="0" applyFill="1" applyBorder="1" applyAlignment="1">
      <alignment horizontal="center"/>
    </xf>
    <xf numFmtId="0" fontId="0" fillId="6" borderId="5" xfId="0" applyFill="1" applyBorder="1" applyAlignment="1">
      <alignment horizontal="center"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0" fillId="9" borderId="5" xfId="0" applyFill="1" applyBorder="1" applyAlignment="1">
      <alignment horizontal="center" wrapText="1"/>
    </xf>
    <xf numFmtId="0" fontId="0" fillId="9" borderId="6" xfId="0" applyFill="1" applyBorder="1" applyAlignment="1">
      <alignment horizontal="center"/>
    </xf>
    <xf numFmtId="0" fontId="0" fillId="9" borderId="7" xfId="0" applyFill="1" applyBorder="1" applyAlignment="1">
      <alignment horizontal="center"/>
    </xf>
    <xf numFmtId="0" fontId="11" fillId="0" borderId="8"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14" fontId="4" fillId="0" borderId="8" xfId="0" applyNumberFormat="1" applyFont="1" applyBorder="1" applyAlignment="1" applyProtection="1">
      <alignment horizontal="center"/>
      <protection locked="0"/>
    </xf>
    <xf numFmtId="0" fontId="4" fillId="0" borderId="10" xfId="0" applyFont="1" applyBorder="1" applyAlignment="1" applyProtection="1">
      <alignment horizontal="center"/>
      <protection locked="0"/>
    </xf>
    <xf numFmtId="0" fontId="0" fillId="9" borderId="5" xfId="0" applyFill="1" applyBorder="1" applyAlignment="1">
      <alignment horizontal="center"/>
    </xf>
  </cellXfs>
  <cellStyles count="1">
    <cellStyle name="Normal" xfId="0" builtinId="0"/>
  </cellStyles>
  <dxfs count="62">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517530</xdr:colOff>
      <xdr:row>2</xdr:row>
      <xdr:rowOff>50800</xdr:rowOff>
    </xdr:from>
    <xdr:to>
      <xdr:col>8</xdr:col>
      <xdr:colOff>1057280</xdr:colOff>
      <xdr:row>2</xdr:row>
      <xdr:rowOff>177800</xdr:rowOff>
    </xdr:to>
    <xdr:sp macro="" textlink="">
      <xdr:nvSpPr>
        <xdr:cNvPr id="2" name="Arrow: Right 1">
          <a:extLst>
            <a:ext uri="{FF2B5EF4-FFF2-40B4-BE49-F238E27FC236}">
              <a16:creationId xmlns:a16="http://schemas.microsoft.com/office/drawing/2014/main" id="{9AD64BED-1873-44D7-8802-3DF34A991E95}"/>
            </a:ext>
          </a:extLst>
        </xdr:cNvPr>
        <xdr:cNvSpPr/>
      </xdr:nvSpPr>
      <xdr:spPr>
        <a:xfrm>
          <a:off x="8820155" y="15351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3</xdr:row>
      <xdr:rowOff>50800</xdr:rowOff>
    </xdr:from>
    <xdr:to>
      <xdr:col>8</xdr:col>
      <xdr:colOff>1057280</xdr:colOff>
      <xdr:row>3</xdr:row>
      <xdr:rowOff>177800</xdr:rowOff>
    </xdr:to>
    <xdr:sp macro="" textlink="">
      <xdr:nvSpPr>
        <xdr:cNvPr id="3" name="Arrow: Right 2">
          <a:extLst>
            <a:ext uri="{FF2B5EF4-FFF2-40B4-BE49-F238E27FC236}">
              <a16:creationId xmlns:a16="http://schemas.microsoft.com/office/drawing/2014/main" id="{95C563FE-89A0-4C41-A02C-D1E29847192D}"/>
            </a:ext>
          </a:extLst>
        </xdr:cNvPr>
        <xdr:cNvSpPr/>
      </xdr:nvSpPr>
      <xdr:spPr>
        <a:xfrm>
          <a:off x="8820155" y="17256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4</xdr:row>
      <xdr:rowOff>50800</xdr:rowOff>
    </xdr:from>
    <xdr:to>
      <xdr:col>8</xdr:col>
      <xdr:colOff>1057280</xdr:colOff>
      <xdr:row>4</xdr:row>
      <xdr:rowOff>177800</xdr:rowOff>
    </xdr:to>
    <xdr:sp macro="" textlink="">
      <xdr:nvSpPr>
        <xdr:cNvPr id="4" name="Arrow: Right 3">
          <a:extLst>
            <a:ext uri="{FF2B5EF4-FFF2-40B4-BE49-F238E27FC236}">
              <a16:creationId xmlns:a16="http://schemas.microsoft.com/office/drawing/2014/main" id="{BB82A581-FEA8-4B76-A10E-1A636D51FBC7}"/>
            </a:ext>
          </a:extLst>
        </xdr:cNvPr>
        <xdr:cNvSpPr/>
      </xdr:nvSpPr>
      <xdr:spPr>
        <a:xfrm>
          <a:off x="8820155" y="19161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5</xdr:row>
      <xdr:rowOff>50800</xdr:rowOff>
    </xdr:from>
    <xdr:to>
      <xdr:col>8</xdr:col>
      <xdr:colOff>1057280</xdr:colOff>
      <xdr:row>5</xdr:row>
      <xdr:rowOff>177800</xdr:rowOff>
    </xdr:to>
    <xdr:sp macro="" textlink="">
      <xdr:nvSpPr>
        <xdr:cNvPr id="5" name="Arrow: Right 4">
          <a:extLst>
            <a:ext uri="{FF2B5EF4-FFF2-40B4-BE49-F238E27FC236}">
              <a16:creationId xmlns:a16="http://schemas.microsoft.com/office/drawing/2014/main" id="{6C7BD671-5563-4CAE-9CF6-FE0A1C841F6C}"/>
            </a:ext>
          </a:extLst>
        </xdr:cNvPr>
        <xdr:cNvSpPr/>
      </xdr:nvSpPr>
      <xdr:spPr>
        <a:xfrm>
          <a:off x="8820155" y="21066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6</xdr:row>
      <xdr:rowOff>50800</xdr:rowOff>
    </xdr:from>
    <xdr:to>
      <xdr:col>8</xdr:col>
      <xdr:colOff>1057280</xdr:colOff>
      <xdr:row>6</xdr:row>
      <xdr:rowOff>177800</xdr:rowOff>
    </xdr:to>
    <xdr:sp macro="" textlink="">
      <xdr:nvSpPr>
        <xdr:cNvPr id="6" name="Arrow: Right 5">
          <a:extLst>
            <a:ext uri="{FF2B5EF4-FFF2-40B4-BE49-F238E27FC236}">
              <a16:creationId xmlns:a16="http://schemas.microsoft.com/office/drawing/2014/main" id="{4C69A163-E0C0-4FA6-84B6-9CB34D8DD3E4}"/>
            </a:ext>
          </a:extLst>
        </xdr:cNvPr>
        <xdr:cNvSpPr/>
      </xdr:nvSpPr>
      <xdr:spPr>
        <a:xfrm>
          <a:off x="8820155" y="22971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488955</xdr:colOff>
      <xdr:row>7</xdr:row>
      <xdr:rowOff>50800</xdr:rowOff>
    </xdr:from>
    <xdr:to>
      <xdr:col>8</xdr:col>
      <xdr:colOff>1028705</xdr:colOff>
      <xdr:row>7</xdr:row>
      <xdr:rowOff>177800</xdr:rowOff>
    </xdr:to>
    <xdr:sp macro="" textlink="">
      <xdr:nvSpPr>
        <xdr:cNvPr id="7" name="Arrow: Right 6">
          <a:extLst>
            <a:ext uri="{FF2B5EF4-FFF2-40B4-BE49-F238E27FC236}">
              <a16:creationId xmlns:a16="http://schemas.microsoft.com/office/drawing/2014/main" id="{C90CF207-D8C0-4869-AC09-B62DBCB3C5A9}"/>
            </a:ext>
          </a:extLst>
        </xdr:cNvPr>
        <xdr:cNvSpPr/>
      </xdr:nvSpPr>
      <xdr:spPr>
        <a:xfrm>
          <a:off x="8791580" y="24876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8</xdr:row>
      <xdr:rowOff>50800</xdr:rowOff>
    </xdr:from>
    <xdr:to>
      <xdr:col>8</xdr:col>
      <xdr:colOff>1057280</xdr:colOff>
      <xdr:row>8</xdr:row>
      <xdr:rowOff>177800</xdr:rowOff>
    </xdr:to>
    <xdr:sp macro="" textlink="">
      <xdr:nvSpPr>
        <xdr:cNvPr id="8" name="Arrow: Right 7">
          <a:extLst>
            <a:ext uri="{FF2B5EF4-FFF2-40B4-BE49-F238E27FC236}">
              <a16:creationId xmlns:a16="http://schemas.microsoft.com/office/drawing/2014/main" id="{B9191079-4777-445F-B55C-75AA1A79842A}"/>
            </a:ext>
          </a:extLst>
        </xdr:cNvPr>
        <xdr:cNvSpPr/>
      </xdr:nvSpPr>
      <xdr:spPr>
        <a:xfrm>
          <a:off x="8820155" y="26781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9</xdr:row>
      <xdr:rowOff>50800</xdr:rowOff>
    </xdr:from>
    <xdr:to>
      <xdr:col>8</xdr:col>
      <xdr:colOff>1057280</xdr:colOff>
      <xdr:row>9</xdr:row>
      <xdr:rowOff>177800</xdr:rowOff>
    </xdr:to>
    <xdr:sp macro="" textlink="">
      <xdr:nvSpPr>
        <xdr:cNvPr id="9" name="Arrow: Right 8">
          <a:extLst>
            <a:ext uri="{FF2B5EF4-FFF2-40B4-BE49-F238E27FC236}">
              <a16:creationId xmlns:a16="http://schemas.microsoft.com/office/drawing/2014/main" id="{CCE4C913-ED32-422E-8BBF-BEC69922D111}"/>
            </a:ext>
          </a:extLst>
        </xdr:cNvPr>
        <xdr:cNvSpPr/>
      </xdr:nvSpPr>
      <xdr:spPr>
        <a:xfrm>
          <a:off x="8820155" y="28686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10</xdr:row>
      <xdr:rowOff>50800</xdr:rowOff>
    </xdr:from>
    <xdr:to>
      <xdr:col>8</xdr:col>
      <xdr:colOff>1057280</xdr:colOff>
      <xdr:row>10</xdr:row>
      <xdr:rowOff>177800</xdr:rowOff>
    </xdr:to>
    <xdr:sp macro="" textlink="">
      <xdr:nvSpPr>
        <xdr:cNvPr id="10" name="Arrow: Right 9">
          <a:extLst>
            <a:ext uri="{FF2B5EF4-FFF2-40B4-BE49-F238E27FC236}">
              <a16:creationId xmlns:a16="http://schemas.microsoft.com/office/drawing/2014/main" id="{FB4E9392-5CC9-4228-9B51-0EF69F26C97F}"/>
            </a:ext>
          </a:extLst>
        </xdr:cNvPr>
        <xdr:cNvSpPr/>
      </xdr:nvSpPr>
      <xdr:spPr>
        <a:xfrm>
          <a:off x="8820155" y="30591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11</xdr:row>
      <xdr:rowOff>50800</xdr:rowOff>
    </xdr:from>
    <xdr:to>
      <xdr:col>8</xdr:col>
      <xdr:colOff>1057280</xdr:colOff>
      <xdr:row>11</xdr:row>
      <xdr:rowOff>177800</xdr:rowOff>
    </xdr:to>
    <xdr:sp macro="" textlink="">
      <xdr:nvSpPr>
        <xdr:cNvPr id="11" name="Arrow: Right 10">
          <a:extLst>
            <a:ext uri="{FF2B5EF4-FFF2-40B4-BE49-F238E27FC236}">
              <a16:creationId xmlns:a16="http://schemas.microsoft.com/office/drawing/2014/main" id="{7197F6F0-EF16-4DBE-A138-33F310E2F9AD}"/>
            </a:ext>
          </a:extLst>
        </xdr:cNvPr>
        <xdr:cNvSpPr/>
      </xdr:nvSpPr>
      <xdr:spPr>
        <a:xfrm>
          <a:off x="8820155" y="32496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12</xdr:row>
      <xdr:rowOff>50800</xdr:rowOff>
    </xdr:from>
    <xdr:to>
      <xdr:col>8</xdr:col>
      <xdr:colOff>1057280</xdr:colOff>
      <xdr:row>12</xdr:row>
      <xdr:rowOff>177800</xdr:rowOff>
    </xdr:to>
    <xdr:sp macro="" textlink="">
      <xdr:nvSpPr>
        <xdr:cNvPr id="12" name="Arrow: Right 11">
          <a:extLst>
            <a:ext uri="{FF2B5EF4-FFF2-40B4-BE49-F238E27FC236}">
              <a16:creationId xmlns:a16="http://schemas.microsoft.com/office/drawing/2014/main" id="{CC75DF8B-E70A-472E-AD0A-2EE4D2DEDBB8}"/>
            </a:ext>
          </a:extLst>
        </xdr:cNvPr>
        <xdr:cNvSpPr/>
      </xdr:nvSpPr>
      <xdr:spPr>
        <a:xfrm>
          <a:off x="8820155" y="34401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13</xdr:row>
      <xdr:rowOff>50800</xdr:rowOff>
    </xdr:from>
    <xdr:to>
      <xdr:col>8</xdr:col>
      <xdr:colOff>1057280</xdr:colOff>
      <xdr:row>13</xdr:row>
      <xdr:rowOff>177800</xdr:rowOff>
    </xdr:to>
    <xdr:sp macro="" textlink="">
      <xdr:nvSpPr>
        <xdr:cNvPr id="13" name="Arrow: Right 12">
          <a:extLst>
            <a:ext uri="{FF2B5EF4-FFF2-40B4-BE49-F238E27FC236}">
              <a16:creationId xmlns:a16="http://schemas.microsoft.com/office/drawing/2014/main" id="{6D20DEDE-6B2D-444E-929C-842D7756C935}"/>
            </a:ext>
          </a:extLst>
        </xdr:cNvPr>
        <xdr:cNvSpPr/>
      </xdr:nvSpPr>
      <xdr:spPr>
        <a:xfrm>
          <a:off x="8820155" y="36306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14</xdr:row>
      <xdr:rowOff>50800</xdr:rowOff>
    </xdr:from>
    <xdr:to>
      <xdr:col>8</xdr:col>
      <xdr:colOff>1057280</xdr:colOff>
      <xdr:row>14</xdr:row>
      <xdr:rowOff>177800</xdr:rowOff>
    </xdr:to>
    <xdr:sp macro="" textlink="">
      <xdr:nvSpPr>
        <xdr:cNvPr id="14" name="Arrow: Right 13">
          <a:extLst>
            <a:ext uri="{FF2B5EF4-FFF2-40B4-BE49-F238E27FC236}">
              <a16:creationId xmlns:a16="http://schemas.microsoft.com/office/drawing/2014/main" id="{39408617-58AC-488F-A3A3-A9C5FD5B0F9D}"/>
            </a:ext>
          </a:extLst>
        </xdr:cNvPr>
        <xdr:cNvSpPr/>
      </xdr:nvSpPr>
      <xdr:spPr>
        <a:xfrm>
          <a:off x="8820155" y="38211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15</xdr:row>
      <xdr:rowOff>50800</xdr:rowOff>
    </xdr:from>
    <xdr:to>
      <xdr:col>8</xdr:col>
      <xdr:colOff>1057280</xdr:colOff>
      <xdr:row>15</xdr:row>
      <xdr:rowOff>177800</xdr:rowOff>
    </xdr:to>
    <xdr:sp macro="" textlink="">
      <xdr:nvSpPr>
        <xdr:cNvPr id="15" name="Arrow: Right 14">
          <a:extLst>
            <a:ext uri="{FF2B5EF4-FFF2-40B4-BE49-F238E27FC236}">
              <a16:creationId xmlns:a16="http://schemas.microsoft.com/office/drawing/2014/main" id="{B36F6AB7-4C22-4ECE-B2DC-FE39979287EA}"/>
            </a:ext>
          </a:extLst>
        </xdr:cNvPr>
        <xdr:cNvSpPr/>
      </xdr:nvSpPr>
      <xdr:spPr>
        <a:xfrm>
          <a:off x="8820155" y="40116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16</xdr:row>
      <xdr:rowOff>50800</xdr:rowOff>
    </xdr:from>
    <xdr:to>
      <xdr:col>8</xdr:col>
      <xdr:colOff>1057280</xdr:colOff>
      <xdr:row>16</xdr:row>
      <xdr:rowOff>177800</xdr:rowOff>
    </xdr:to>
    <xdr:sp macro="" textlink="">
      <xdr:nvSpPr>
        <xdr:cNvPr id="16" name="Arrow: Right 15">
          <a:extLst>
            <a:ext uri="{FF2B5EF4-FFF2-40B4-BE49-F238E27FC236}">
              <a16:creationId xmlns:a16="http://schemas.microsoft.com/office/drawing/2014/main" id="{424146F9-434A-4FF4-9F27-1A93E97D272B}"/>
            </a:ext>
          </a:extLst>
        </xdr:cNvPr>
        <xdr:cNvSpPr/>
      </xdr:nvSpPr>
      <xdr:spPr>
        <a:xfrm>
          <a:off x="8820155" y="42021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17</xdr:row>
      <xdr:rowOff>50800</xdr:rowOff>
    </xdr:from>
    <xdr:to>
      <xdr:col>8</xdr:col>
      <xdr:colOff>1057280</xdr:colOff>
      <xdr:row>17</xdr:row>
      <xdr:rowOff>177800</xdr:rowOff>
    </xdr:to>
    <xdr:sp macro="" textlink="">
      <xdr:nvSpPr>
        <xdr:cNvPr id="17" name="Arrow: Right 16">
          <a:extLst>
            <a:ext uri="{FF2B5EF4-FFF2-40B4-BE49-F238E27FC236}">
              <a16:creationId xmlns:a16="http://schemas.microsoft.com/office/drawing/2014/main" id="{2F253CD3-33C1-472B-8593-1BF13A74BAF6}"/>
            </a:ext>
          </a:extLst>
        </xdr:cNvPr>
        <xdr:cNvSpPr/>
      </xdr:nvSpPr>
      <xdr:spPr>
        <a:xfrm>
          <a:off x="8820155" y="43926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517530</xdr:colOff>
      <xdr:row>18</xdr:row>
      <xdr:rowOff>50800</xdr:rowOff>
    </xdr:from>
    <xdr:to>
      <xdr:col>8</xdr:col>
      <xdr:colOff>1057280</xdr:colOff>
      <xdr:row>18</xdr:row>
      <xdr:rowOff>177800</xdr:rowOff>
    </xdr:to>
    <xdr:sp macro="" textlink="">
      <xdr:nvSpPr>
        <xdr:cNvPr id="18" name="Arrow: Right 17">
          <a:extLst>
            <a:ext uri="{FF2B5EF4-FFF2-40B4-BE49-F238E27FC236}">
              <a16:creationId xmlns:a16="http://schemas.microsoft.com/office/drawing/2014/main" id="{A158F2AF-580F-494D-B102-F5560C703D97}"/>
            </a:ext>
          </a:extLst>
        </xdr:cNvPr>
        <xdr:cNvSpPr/>
      </xdr:nvSpPr>
      <xdr:spPr>
        <a:xfrm>
          <a:off x="8820155" y="4583113"/>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4A6DFF01-3118-4B10-ABC0-AAB4DE09AEDE}"/>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45427C49-42FB-44C8-8BE3-EFE349BDAB6C}"/>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07D31270-E2FA-42D6-9ABD-AAE834C608BB}"/>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0B7C81F5-1AF3-40B5-8ABD-E73654B07F74}"/>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08F9ABA5-1681-4690-A7CE-363F45E1870B}"/>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320B998E-873E-4B6E-856C-CB90456E456F}"/>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2C2142CC-9C3F-44ED-927E-3D01102320F8}"/>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3EBC2BE7-633D-46AB-B661-D305AE2B3FEA}"/>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05E6A759-C3F2-49A5-AC23-A11A4BA6438A}"/>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5D76E02E-6580-486C-8387-9DFA89637069}"/>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AF9A8468-67E5-4478-8282-8DE7DCEF8A7C}"/>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7B52BB86-FEFC-41AB-8354-92B1A6E2AE6C}"/>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09F4E4DA-8E7A-4323-8893-150A57DD5A17}"/>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52577E97-5EF7-4162-A2E9-9E13E76283A1}"/>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02D6D3EE-0B2E-4A42-840A-6721F8B81EB1}"/>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D1A14E1A-5FF9-477A-BFD7-9B42225C19B7}"/>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2CFCB7C7-D65A-4A5D-97D4-ABD106607FF7}"/>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288C7FB0-334A-4E87-A8CE-CE638308EE2B}"/>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1DE8AFC7-74BA-4BFF-A90D-E548CC527D53}"/>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80187F93-91F2-4EAE-9B2E-3FDF8E98663A}"/>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BC22DE76-A6A8-4B8F-83E4-0C0B2456A4E3}"/>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D0DFDDDD-636F-4CE1-85CE-DAA946DF0DED}"/>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C462ABB9-CE14-43DF-8255-8339E444797B}"/>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7470A050-1044-4A82-B1DE-DEBA4F2AD0DD}"/>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8DB1034E-64B3-469E-84D5-E5728FC73A7E}"/>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D4AB89B2-5474-402F-83D3-5B2E027E1577}"/>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5B0ACF51-40DA-4F9F-A304-C2B46318C0DB}"/>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8168E975-172B-4314-BDF6-90E8D39E136D}"/>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069637B5-C512-499D-B267-F70BF85F822B}"/>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CB7ED757-E3C4-44C5-8C6D-F50B660387A3}"/>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4179FBB6-8F36-43B0-B011-35EA737A4D6E}"/>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686FE510-0F5C-4AEE-9852-90A265B140DC}"/>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A816353A-8BEC-44A4-92A3-5F45802A8DDF}"/>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509D01F7-33E1-455E-81DB-EF3B0521E65A}"/>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27D588AE-BEE0-4E3D-B613-50CD2E9B4BD2}"/>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15C44235-5CCF-4203-B073-51DD028245E6}"/>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8E5B34BF-6CBD-42D3-9EEF-0B8954E5DCD7}"/>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748CAE3D-C587-406F-96B9-FDEA2233CB05}"/>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86CBD66F-0B93-48FE-8071-0D11F6F12EB2}"/>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3D540A68-E93C-439E-966D-0E422B5D11A7}"/>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AE6BAC80-CEDD-4FEC-9979-B07D0CE2B1B9}"/>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6F8BF50D-BEC8-40F7-80A0-EFB67ACE7D27}"/>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1FEF04D3-FB97-4E7E-800B-25A152FCD024}"/>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EC89A355-AB9C-44AA-9D81-6BAEE2C17259}"/>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82C2DFE8-29D7-4A24-BE7A-909818B0C06C}"/>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EAF0F163-8E1C-4AE9-8003-5E3A7617CFF0}"/>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5718DCE7-DF36-4641-B7F7-4A04854947B7}"/>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519B87DE-948B-4754-890B-B9FC8B4ACBC0}"/>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E82CAF1A-3044-4B34-A509-2B7FB59296CE}"/>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242DD863-55AE-4464-8DD1-20F2DD37035A}"/>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A07FC781-5C09-4D77-BF7E-5EC81707B87E}"/>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D75236B9-6E9F-4225-97D3-CAD7C8E18081}"/>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142E3EDC-B6E9-47B5-B4B9-DA99A18C6286}"/>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E9D3E9C8-D396-4D14-B326-E1C0615837CC}"/>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AB4F2EC4-F739-4A48-A1FD-612B432F5FDB}"/>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6CE0BCD0-802C-4743-A62C-90AAA35E8996}"/>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666190E4-51FB-4D79-847A-34D584B28B45}"/>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18A3F5C2-DC26-4A33-B24B-4E001460F8C6}"/>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3DB60032-42EA-4FA6-A1B8-BF7608BAE75E}"/>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9FAB9112-F304-4BCE-AB9C-527523AE3D61}"/>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B8D3E14C-3303-4A9A-B59E-9872A75176CB}"/>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0141CE45-C2F1-40EF-9CD1-4BA6BBD8A6DF}"/>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0673A3C7-F28C-4E0C-B53F-0615769A0D44}"/>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74FE3F87-88A8-4429-B2D4-05B51AB07BE9}"/>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D401063A-1C68-4056-ACFC-B676C3942EDF}"/>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67E9976A-B4F7-474E-9021-9D4386D0553D}"/>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F355C12D-A320-4550-B67F-BB37B9BBDBD1}"/>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21167FF5-6A44-4C37-892B-A7D78D5BB787}"/>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6D20C3F6-63DB-406E-B902-19D87025FB5A}"/>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03B98FEF-AC1F-4D56-8329-9C700B40F527}"/>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99BB594B-127B-493C-AD05-80E3D22358E4}"/>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65C7B2C9-50E5-47E2-9597-F49A6245D66A}"/>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7ADC4949-1A68-4BDE-970E-CF1EB1944059}"/>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8B8CB75F-23EB-4C2C-88E3-0098F9173D11}"/>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41A1FE62-C7DA-4B0D-ADDA-08C6FFCF906A}"/>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CF906DE0-50B6-41B8-A4CB-F389CCA03EDB}"/>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2C6B7E13-7FDA-4CB0-B62A-5F1AE11B825E}"/>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4D445418-3FB6-4129-AAE3-5EBA6E112723}"/>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407C3FCD-BA75-450F-A032-DCBDCF187358}"/>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F05689B6-0B6D-4ECE-B279-B8FEB9485331}"/>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3CCE1EE5-2ED1-437C-A5BF-0D1B3A7E8375}"/>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C5F3600C-EF93-40C5-A1A8-7EFAF635CE9E}"/>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2A2F5336-E94E-4BF7-A37B-05B040BAB361}"/>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233AE278-84C9-4450-AA56-D0C97F7060EA}"/>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A5F3624F-A53B-47F3-A4CF-63E61C36569C}"/>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2CDB37DA-5BEE-4B20-9899-B6568637EE51}"/>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4BE0E984-144E-45F7-B0EC-21B2016CC060}"/>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98063D5A-3C2E-4CB9-BB37-A8FF6AD350D6}"/>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6F93A040-1B9A-4653-B03A-E41FBE915C07}"/>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E77974F4-34F8-46F3-93D5-CCF4728D2CB9}"/>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F61C29E4-65BC-463E-A4A8-A5103CA278A6}"/>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EDBCD79B-F083-4441-A3F9-68B69DA98184}"/>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0DD616B1-87D6-450F-AB25-9BF80EB1489E}"/>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E2E0E429-50EA-4EA7-A2C6-4FD15F2E03AA}"/>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6C25ACE2-F0D8-437A-BAFC-894CF1F7F820}"/>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138BB5BC-E37E-4A85-B437-3B511015CD2F}"/>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49EAEF63-30E7-4BD8-A831-8007F31F5422}"/>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34C7C65B-9982-4994-BEB6-4F3305D5EAC5}"/>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EA050B58-A021-4CFD-ACED-3F896A2886CA}"/>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98EA62AF-3D79-4772-B238-ABCAE2326B79}"/>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019F038A-B84F-4AD0-AEB6-B0641658B6CC}"/>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4029CF7E-F08B-4E0D-A581-E6B176B66671}"/>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82A90745-A11A-498E-BCAD-40B9A5F62B8D}"/>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D20D5F6B-EF74-4BC1-9B3B-A1DDDF9DED20}"/>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25096783-1237-46B0-890C-3CB6D9EC3852}"/>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1EEE767A-88ED-4644-8105-CFD0086CCE6C}"/>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4B4BBF43-50F2-4744-A8B2-034A18183031}"/>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87009B62-AA63-4C11-B90A-1437C574A4FE}"/>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CDE2ACB2-6B01-4FE9-A7D7-CD5DA8F9ED88}"/>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D30D215A-334A-49D6-AEF9-C44689049A9F}"/>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A2E16BF0-2FC6-4CC6-943F-A0642E75C34C}"/>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F51DFEB0-131E-48BC-9E93-312F20EDE111}"/>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20CFD416-B7F5-4F53-A9E2-57B3C76279D3}"/>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336A3D1D-ABDC-4329-8FF9-4A9049324BAE}"/>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AC62C9B2-3A79-4D13-912D-664C100A906E}"/>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09925E86-3C80-439E-AAE0-CC3A4B75BA90}"/>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78D49E35-2937-4EE1-A859-EC19F81E842A}"/>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5E79234C-79DE-4C45-A95C-E3F1E311866C}"/>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1CF90187-8A76-490C-8B88-E1A0AC41089D}"/>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F111529F-19AB-4003-BC59-3FCAC1244151}"/>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F09FA503-8473-47CC-8AA6-9FEEC790A938}"/>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F05463BF-BBF7-4A7B-8AD9-068AD6F5EC7C}"/>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E36E3590-C081-40C7-BEC4-F862C2F6C8FB}"/>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71FD91BC-B975-464A-9DF1-C3E3BA9AD8D1}"/>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1A65B05D-454E-4C75-96AB-4C779941907A}"/>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2A76DF68-8976-4DA9-AC02-A68F2362C042}"/>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2BE86C83-A165-488B-BFB0-BBE666B1B6B8}"/>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BE6B4202-8B36-4D9A-AFF2-F7C74A61758C}"/>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F946F484-9904-4500-89CD-9FDC2D6AD421}"/>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5209B4E8-8B81-4DA7-81DE-DD1870FB6821}"/>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EE6D502A-8075-4572-930D-1481C8515A16}"/>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1156C856-6583-4409-81FD-A57665FBE063}"/>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AA803F97-A772-4B19-82BC-1C36436B62C4}"/>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D51A2487-26C1-4F8C-BBB8-D72A45FB569A}"/>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5D01D923-0558-40D2-BA00-435BA5F66498}"/>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174357D0-6BF2-459A-B8ED-5FC7119CE93E}"/>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4982F078-1577-414C-B334-076514BAE943}"/>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EE8C0DED-712D-45D0-8558-7646D8649923}"/>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25AAA8B3-8495-43B0-B905-7E30A3738DA3}"/>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5D175A21-63B3-4443-A5B9-02B97DB5224D}"/>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DB11BA7E-BA5D-48AF-A048-8671B0FE8D25}"/>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144151A8-5146-471E-B441-EBE596080129}"/>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F4532BA6-B3D6-4590-877A-7FC4154C2D29}"/>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0B324A16-4460-4385-A844-3127E596EC76}"/>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1733906A-76D0-4DCD-B18D-80B7C22D0CE5}"/>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6FD5BCAB-3567-4319-A3FA-BDD901CBD696}"/>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B99A37E7-CAA4-47BB-8208-C5430D762FD9}"/>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C2569DB3-A176-4AC5-B97E-5D661EC822D4}"/>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F084496D-C81D-4F83-8FFD-D58653CA9E04}"/>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47B75741-67E2-4274-802E-F8D676B5E2C5}"/>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EF03B6C4-26EB-4444-83CB-BE5C8638C2FC}"/>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135FDF4B-214B-4D8C-9A5D-3FD7A18A0B2B}"/>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1EF52CDB-0202-436E-B27E-2DB44EA6543E}"/>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58AA301C-7EFA-431C-921F-D552A276A9F0}"/>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E912E829-6FE4-4BA7-857F-732669FD349D}"/>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564A4626-1056-43E5-B497-33F39816B444}"/>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4239119B-1DBC-4566-BA8F-D3A38B117789}"/>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853C45C7-0E2E-4670-811E-93D55D323498}"/>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F6360F41-83DA-4ED0-A58E-4E4EF0BE3DD0}"/>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F8106F09-171B-4E34-93D3-1126CE6F7F6A}"/>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3BAEE403-601D-427A-98FA-70030583ACD1}"/>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DB949EAB-60DE-4DD8-B9DA-3AD83817141B}"/>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42FE7059-A8BD-47A9-BC69-09789F061741}"/>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29ECAF60-7ADA-4F61-993E-FFA254D06F22}"/>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345DD683-0892-4F9A-A16C-AFE72DF375B7}"/>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A1026C52-44BE-4B9F-8E1F-006A956F2812}"/>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DCCBDB98-9FAE-4C60-B368-58EF201FCF79}"/>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485EB959-A971-40CD-82EC-E3E122AE0B1F}"/>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466592F7-E589-4023-80EB-76CE9BD5523A}"/>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297425EB-0F91-4863-B13C-524F0F45AFF1}"/>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24348934-8A02-4AE3-A450-735D9C12EBD3}"/>
            </a:ext>
          </a:extLst>
        </xdr:cNvPr>
        <xdr:cNvSpPr/>
      </xdr:nvSpPr>
      <xdr:spPr>
        <a:xfrm>
          <a:off x="14166855"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EF30FCE5-6251-4F4E-905F-CB8A5CDA31C9}"/>
            </a:ext>
          </a:extLst>
        </xdr:cNvPr>
        <xdr:cNvSpPr/>
      </xdr:nvSpPr>
      <xdr:spPr>
        <a:xfrm>
          <a:off x="14166855"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926AFE12-CF9D-4118-8967-8B7AC1253273}"/>
            </a:ext>
          </a:extLst>
        </xdr:cNvPr>
        <xdr:cNvSpPr/>
      </xdr:nvSpPr>
      <xdr:spPr>
        <a:xfrm>
          <a:off x="14166855"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09112CA7-5ECA-45A1-914B-65421BE762C4}"/>
            </a:ext>
          </a:extLst>
        </xdr:cNvPr>
        <xdr:cNvSpPr/>
      </xdr:nvSpPr>
      <xdr:spPr>
        <a:xfrm>
          <a:off x="14166855"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2CF4572F-28A3-4025-9808-9A3ECA8D71BA}"/>
            </a:ext>
          </a:extLst>
        </xdr:cNvPr>
        <xdr:cNvSpPr/>
      </xdr:nvSpPr>
      <xdr:spPr>
        <a:xfrm>
          <a:off x="14166855"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9C4FA497-2236-4E5A-A290-2F16902FFFF4}"/>
            </a:ext>
          </a:extLst>
        </xdr:cNvPr>
        <xdr:cNvSpPr/>
      </xdr:nvSpPr>
      <xdr:spPr>
        <a:xfrm>
          <a:off x="14138280"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0CB05439-C671-4A1D-A830-FE72A27F8F6F}"/>
            </a:ext>
          </a:extLst>
        </xdr:cNvPr>
        <xdr:cNvSpPr/>
      </xdr:nvSpPr>
      <xdr:spPr>
        <a:xfrm>
          <a:off x="14166855"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756D386C-E868-476E-B4B9-A7EC28E640B6}"/>
            </a:ext>
          </a:extLst>
        </xdr:cNvPr>
        <xdr:cNvSpPr/>
      </xdr:nvSpPr>
      <xdr:spPr>
        <a:xfrm>
          <a:off x="14166855"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FDFD7E9D-7882-4BE2-BA1A-2685577E17BE}"/>
            </a:ext>
          </a:extLst>
        </xdr:cNvPr>
        <xdr:cNvSpPr/>
      </xdr:nvSpPr>
      <xdr:spPr>
        <a:xfrm>
          <a:off x="14166855"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B930A300-DD48-4A6F-A90B-9D304AABE8AD}"/>
            </a:ext>
          </a:extLst>
        </xdr:cNvPr>
        <xdr:cNvSpPr/>
      </xdr:nvSpPr>
      <xdr:spPr>
        <a:xfrm>
          <a:off x="14166855"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090C03FB-1922-442D-9225-5992823488BC}"/>
            </a:ext>
          </a:extLst>
        </xdr:cNvPr>
        <xdr:cNvSpPr/>
      </xdr:nvSpPr>
      <xdr:spPr>
        <a:xfrm>
          <a:off x="14166855"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1FF80573-8F24-4008-A37F-98289683904D}"/>
            </a:ext>
          </a:extLst>
        </xdr:cNvPr>
        <xdr:cNvSpPr/>
      </xdr:nvSpPr>
      <xdr:spPr>
        <a:xfrm>
          <a:off x="14166855"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1E3FF8B6-378D-4ADD-B1C8-BE5CACB198A3}"/>
            </a:ext>
          </a:extLst>
        </xdr:cNvPr>
        <xdr:cNvSpPr/>
      </xdr:nvSpPr>
      <xdr:spPr>
        <a:xfrm>
          <a:off x="14166855"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902FEFB7-DBBE-4BC6-96A1-0FA27234BCF4}"/>
            </a:ext>
          </a:extLst>
        </xdr:cNvPr>
        <xdr:cNvSpPr/>
      </xdr:nvSpPr>
      <xdr:spPr>
        <a:xfrm>
          <a:off x="14166855"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7EFAE1FC-6981-485A-802D-2AEF3375FD7B}"/>
            </a:ext>
          </a:extLst>
        </xdr:cNvPr>
        <xdr:cNvSpPr/>
      </xdr:nvSpPr>
      <xdr:spPr>
        <a:xfrm>
          <a:off x="14166855"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E3FF32A2-66C5-434A-9336-862CDA8E8249}"/>
            </a:ext>
          </a:extLst>
        </xdr:cNvPr>
        <xdr:cNvSpPr/>
      </xdr:nvSpPr>
      <xdr:spPr>
        <a:xfrm>
          <a:off x="14166855"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96DF2F54-3FF6-436F-BC0A-E9B109C115C6}"/>
            </a:ext>
          </a:extLst>
        </xdr:cNvPr>
        <xdr:cNvSpPr/>
      </xdr:nvSpPr>
      <xdr:spPr>
        <a:xfrm>
          <a:off x="14166855"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2703C444-A497-4706-92A9-F338B4C5D7CC}"/>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45B3B2EA-AC69-4ABA-A408-B50C49E4AE6D}"/>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79F5A360-8C3A-4578-8DB0-8B6FBC13AA37}"/>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A298EC7D-9B57-461C-BCAF-997EDCF33FF1}"/>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F1ECBCE6-64B0-4704-9CE9-0B87CA46E0F7}"/>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C3EA8742-C8B9-4D1E-B127-89351BB7772E}"/>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595AD69B-CD47-4D11-BE60-A38516801304}"/>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20D496EC-C2CA-46A0-B10B-9619437C7097}"/>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FEFA1627-37D3-4D9E-A524-0C30F86D2413}"/>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A9726AB2-FEC2-4179-BB46-41BEF2A7F0CE}"/>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7419583F-F426-457C-82A3-6EC7C74C99FB}"/>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533E12E8-B2A2-4697-ABF8-6BBD9CF14129}"/>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8B69AF14-AD78-4C93-8847-8BBBF0383D60}"/>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CCB16BA8-2DAD-4442-9C7E-6FF16B8F1E89}"/>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1604F200-C281-4F7E-9025-11B0B32F7CD2}"/>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1D4453CF-EB2A-4D0B-B60E-1C92BD9ADFF0}"/>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2BFBA073-7458-489E-8B07-2CF303D2B9AB}"/>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82179D6A-583A-48B8-B90A-E9DDFA2A29C7}"/>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6F30C66B-1D5D-4BA8-90E7-A168EE70EE6D}"/>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3FF1BD2C-86C3-48EA-B30A-FEE6C3E53FD0}"/>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1B0F4A14-9590-48B8-BBC2-64AFE5E63CF0}"/>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52AD5253-248E-4CC8-9183-278710A9071E}"/>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C752F67B-C5F1-4B53-81C0-24C2B265353F}"/>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00764E3F-5248-454D-A6EE-46581EB5F4DD}"/>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D76DAA1F-481B-447A-BDC7-DED2005F6B23}"/>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060F3813-7ACC-4047-AAF3-636142ADDABF}"/>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EFD62E53-01F8-4D4C-9D49-35AE28F4F5F0}"/>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C15DB178-7087-4AF4-B811-E76D460A4849}"/>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C8EA1DF8-F2FC-418C-BBEF-8E5237E18588}"/>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7268B67F-35E8-46BB-BBC8-425A503201A1}"/>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3BE5F3A2-D90A-4D52-9F70-66AA2A6E2563}"/>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1A7E6155-307B-415E-A79A-B128CE0F0A4E}"/>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563CD6CB-0793-4365-892F-CA82E7041055}"/>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38837924-F67F-47FF-AB8E-B872B61BAFCF}"/>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85F12B0E-C836-4C08-A98C-AAA6B9DC304A}"/>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67DE4D24-BDCB-4AA5-B715-CA1489AE9BD6}"/>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97FB1321-EBC8-42BC-82AA-513448CE1E79}"/>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69706FDC-754D-4F0C-AD9C-52D2CEE1A4B8}"/>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2E33A11A-0192-4993-9CB8-789046F3D707}"/>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9B3A8422-3F80-4C2F-970C-B97C74E54513}"/>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DDC16D23-10BB-423E-BFEC-115B4832AE33}"/>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DF493446-9A3F-4327-92E7-ED3E7BAEC590}"/>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E9288C36-EC2E-4622-831B-830219BEF88C}"/>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34AFE3DA-E024-4EC4-961B-1AE8D80FB5CA}"/>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3449CF6B-7566-4F44-9B92-82800FFF28F5}"/>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A39D598D-5E20-4AC4-A9B8-82FA0BE51AF0}"/>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CA550B7E-2B6A-49F2-9A23-018CA562B650}"/>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99DB4FD7-1080-4530-AE7C-AB1D70CAFB3C}"/>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86FE44B2-0AE8-4B36-917F-E4FC0AD4EEDA}"/>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2BBC1C14-AA18-442C-B996-01977000395A}"/>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F303BD1A-A68F-4428-A0EF-0429DEB34379}"/>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8E2110A2-4B71-4606-8D71-5BDE98786BDB}"/>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765F8EE8-77A4-4F21-A2F5-3D18204D993A}"/>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294D80B6-E93B-4D86-94DF-9C89B6FC6B8B}"/>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5728D22C-4498-4349-97E1-1D1C822A3314}"/>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FAB28D27-C8A1-47C5-B7D3-DBE994000C05}"/>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0AC500F0-9D53-4F3C-AFA8-0B29C66D47E5}"/>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9AE0B4BA-C3BE-46B7-9698-D344D9638E7C}"/>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559AB03D-6F29-4D56-AA08-344AAE985D80}"/>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BC436548-9953-4ACA-80C4-25209BE1D87F}"/>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A5BAA11C-098E-4BF2-AE5F-1310EF9CEBB5}"/>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A22F1D28-80C6-4E29-B016-34E274BB0C91}"/>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30868621-667C-4FE1-90E6-827C9AF7F6ED}"/>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402E1FDE-C028-4DD1-9299-40A14FF97B84}"/>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B5F87FE5-EFE5-4904-8DAD-B2F96CCE02BE}"/>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E6ADCB5F-9E4E-41BF-BCEF-D57981E5377F}"/>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9FD56AC3-82D4-4679-8B5D-47645D824FB9}"/>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8D554EDF-2B06-4989-88F1-372C27CB7F51}"/>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4E113B66-1695-4513-B4FB-246725C9A088}"/>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ACFFB42C-DC6F-4DD0-9D28-C63762DC251A}"/>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66E84C2D-859E-465A-B850-66FF19E04BE8}"/>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D9698D98-5E6E-492E-9FDC-B28F109AFDA8}"/>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D40EFAF6-E719-4F7F-A00D-486D41A7BEAF}"/>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E9244ED2-535D-4B37-BA6F-9F8B8EA61786}"/>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0A719147-285E-450C-B2DC-A2DD3FC18FB1}"/>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30E58D02-68B2-4A65-9591-C824DAC9B847}"/>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3B99B8BF-3B88-4AE9-A485-CC5AB5642034}"/>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86C817EB-D2B7-42E3-8112-EE4C38F0076A}"/>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9E555E41-AC07-4F28-8566-FEDC635ABE32}"/>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A085E6E4-CCEE-45A5-BE27-F9CB1578F716}"/>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33611DFB-3606-46F2-891C-006B9AA613AE}"/>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979381D0-A934-42EF-A20A-D3A0340DED31}"/>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37FAE26A-757D-47A6-88DA-3E1BD42EB88C}"/>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8CF2E062-75CD-4228-8774-0DC787D5365D}"/>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6DCBE500-2353-48DF-9C57-E8CA29547650}"/>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A6463DE6-5A67-4B53-9973-8653FDD17D3D}"/>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BD22768C-B4CF-41BC-804B-535BC624AB7A}"/>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6DA844F8-0EBD-48F1-87F9-AA29124413BB}"/>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4B124CE0-1520-480F-90FD-75BD6BE9CBA5}"/>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62347C75-74D4-447F-94B1-65F644F347DA}"/>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FF52B6E5-4A45-4B6C-A178-4BB017B0108A}"/>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F2741E12-F083-4CA6-A31F-2CCE1B8D6EE8}"/>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97AB105A-26D3-4440-B736-81114A31D9E3}"/>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FD9625B8-52DA-4211-86C4-2C8F1C861DFC}"/>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1637C189-7E21-465C-80C7-7668A23BD424}"/>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F4657341-9239-4275-8113-5A0C9E23DED9}"/>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49CF4C57-ADF0-43DB-B0B6-99501B733E06}"/>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A4FD54CB-377C-4F65-BE2D-6A4DF7C047F3}"/>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E084754A-BCC6-4D8F-9963-93D7FEA234C4}"/>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F98AEDB5-351C-4A34-B658-B9A61500D68F}"/>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B4B13C93-1391-4DB5-A616-E8D8EEE58F23}"/>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7B3E1A92-A581-4745-9144-195BB21D90D2}"/>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0659D0E5-A19B-4317-93BF-4FEF571B533D}"/>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673A05C6-938B-42DE-A381-144752786C4D}"/>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5DE270A2-BA90-4BCE-906F-F40315C5E327}"/>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C40A0A51-7198-4F22-8A5C-B6D1F5781731}"/>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1F4FE2D0-7F1A-45C0-83BE-C648E033468A}"/>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65941AAA-5EA6-4A09-960C-C8E5A6D075AF}"/>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85EB9628-8F55-4DDA-AFC9-0FEE8C1FBD5D}"/>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33CF6E2F-5EAC-4B2D-9E4E-FB2B5E995343}"/>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72986ADA-BC15-401A-8C8B-1E02E84D4732}"/>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13F60855-92B5-4A27-A059-026F7C08B898}"/>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97770665-DCF9-4CEF-BA58-52034DEB8A1B}"/>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ED9B370D-14CF-4F22-88DB-993D287EFC7A}"/>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FEAB6800-F1F6-4965-B865-86C0CB29C80D}"/>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C72A914A-0E04-43C9-B8F6-BBBA2255F292}"/>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CB3A7906-37BE-4A23-A09A-C0ADB29AECDB}"/>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66216ADC-33CF-4EFD-B7E0-93E261DC4936}"/>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C7BCBC52-6D8E-4A22-AB9F-1F31CD7BF55B}"/>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D687BE17-701F-4726-9F21-28CF6CC56F33}"/>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3920D24F-1367-44F5-A56C-CDE5BD2C2582}"/>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E3A9C375-0DC6-477A-90AF-D3668D1BAB6D}"/>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E0CE21DA-A930-4156-AF90-FA51D09454E4}"/>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37289F7E-8DBE-47D3-8A18-B99AF9079E52}"/>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228FE920-CBFA-465A-999B-304A2F548FCA}"/>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9FAA1561-3D05-4F87-8748-CC2FECBE7A4B}"/>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540740CD-747B-43B9-ADE8-A129BDD9CACF}"/>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0F54243C-8FC1-46ED-8687-4F92F3189555}"/>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44FF0FA6-3BA9-495C-A3A4-DD4F8D3E7F6A}"/>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0866BB2B-6487-4832-84F4-F9C442B1838C}"/>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1C935533-E2D7-48C2-857C-65E6D66D1631}"/>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491A2198-C673-4CF4-9EF1-3073243C0393}"/>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95E48934-D490-4580-81A0-62AE5FA3AAFA}"/>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5793FA24-9C95-405F-9B62-410ABDF95DDA}"/>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52FBBFAB-31DD-4086-B41A-B11B7331BE44}"/>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B974F7F6-D3CB-49B0-877A-E332562D3D8A}"/>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EE7B6FBF-EA80-4827-AD2C-32745B6BA879}"/>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E0C7EAD5-6678-4D70-A178-17A16FBE44C5}"/>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23618216-562B-4AF2-AFAA-796C0A5654D2}"/>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9D81B073-8721-4D5E-8E2F-9E8D5F5A66CC}"/>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8535CD3B-5607-43FA-A481-670439173B2A}"/>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5D205C8E-5775-4561-B7D3-DE167BC65B9E}"/>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425262CC-C881-4CA6-9A59-3383D7891D64}"/>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E8EB4525-8C2F-4B59-AAD3-A7424AC50F1B}"/>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388D7426-CE0D-4942-AD76-5838993CC453}"/>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E7020684-92A0-4716-854B-F6FEE5CCAE98}"/>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ECA03337-9763-471E-BB73-09C5EF74E5CD}"/>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D3D4B43B-8317-49A1-B1D5-F79E95D46FD2}"/>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646B7112-F306-432E-97B3-031E3C2E2770}"/>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357E72D9-894B-40DB-94F6-286BE4F49204}"/>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20ED87D5-70B2-4281-865A-3F6AAA61170C}"/>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37EE3B65-CFB4-443E-A840-3E6A76F3EDB0}"/>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8BE10BF5-0B09-496F-891D-0B89681A2297}"/>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AC616569-0ACA-4469-96A9-EA1D89F9C1F5}"/>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7FC3733B-E06F-4F51-AF6D-22713D1DC732}"/>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187EB51A-280C-4C70-9B64-37DD4AD106DA}"/>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7A47643E-518F-4193-9900-E4D0FCA8F86A}"/>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C635C0DA-72CC-4340-99CC-C79DAC530574}"/>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85C0AE34-1FC9-45F8-834B-3949D665FA93}"/>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5EB83355-1B43-425C-9663-962751ECE7AB}"/>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C9D6CB12-81F5-40CE-8687-EE5ACACE676E}"/>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42BE3FD4-23CC-4375-AEC5-A6F84841DE14}"/>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7BC36441-C0F2-49CB-A3CB-F975A44D36A6}"/>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8CEC7F9F-5DC1-4D0D-91C6-E59667344FF6}"/>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B47346E2-07D8-4477-BC2D-8F9D3A436613}"/>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1BA835A2-ACA7-4F3C-BB44-03BE6E69BBF8}"/>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74844BA8-D2AB-4104-9633-23F1BC8056E5}"/>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A25E7355-6121-4C4A-A4C5-2FBB17633F82}"/>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997C1797-1064-4EE1-B155-48D4C9C4850A}"/>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B27992E0-416B-47CC-89F4-4DE7FD9D2838}"/>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9E65B501-03FD-4BD4-B928-7932D14DDC0F}"/>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CFE22F70-9211-452F-BD77-A26DA83274F7}"/>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CE7941DA-4203-4414-A05E-7275B224B850}"/>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F73AB1A1-4342-4D9F-B228-DBA4FDB0BB37}"/>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926FF4D2-4F50-4645-A5FF-14B17B1A05A6}"/>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11BAB56C-88BF-40DF-9D3F-B9F44DD5BCD5}"/>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D1839ED6-C5BC-4D81-B4BE-7B78F9A935A7}"/>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D8495923-2A95-4A60-BC56-24209E76A52A}"/>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A90B659F-5FA8-4BC0-B770-C0C3561645CF}"/>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1881CAE0-6849-4DF6-824D-057722BFB0D2}"/>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09123723-5F61-485E-8ADE-AF0762647769}"/>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3BD703C6-01AE-4C9B-AE42-9FCA573D2E24}"/>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8EA0E688-E24F-4108-87BC-354B5F446C99}"/>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C99C9E29-7726-4FDC-A260-B05EFE519837}"/>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10A25AC2-3C03-48D3-8041-918A4DBDB11A}"/>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8409A844-77A7-440B-BF96-3F9CEE1C8BEA}"/>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E4328376-6DE7-4F7F-B840-B17E88357D06}"/>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447E6BA7-C646-497D-88AC-C9660EA48CA6}"/>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937728BB-CE30-4755-AF92-B1095F72D2D9}"/>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29CA9FD6-2BA2-4173-9A2B-E006CE3DFD7D}"/>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86934AA9-AF1B-431B-BC14-D129194B90BC}"/>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F1A7C9A1-7667-48C9-B795-47B2C81D2ADC}"/>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1F89954B-4401-430D-9DBA-4AFC61B0D32B}"/>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01477370-D46A-480E-8DB3-A7319B7684D3}"/>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7728F655-F87B-4135-99F4-579E818F5937}"/>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9EFDA0B0-CD0F-42FD-8B5B-37C6B4EB7FAB}"/>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C91505CF-5E18-41E4-BCE7-AFD29BFFC2AD}"/>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9814A0A5-0B6B-4222-8AC6-493236D63D2E}"/>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5BDD9D75-F78E-4318-BF38-41BB3024B871}"/>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BDB0D64A-2D1B-4B8A-A934-A8DE753CFC09}"/>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2A78483A-F679-42B4-A2B4-2C6417E3B244}"/>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4A7410A2-DA15-4891-8DA5-FBD1AA019249}"/>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8A8438A7-117D-4263-B9B3-F0DA8098D977}"/>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86EB0D13-A5CA-420B-B218-B18ABE4CDF31}"/>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70E7FB42-2253-45D2-87C0-66DEBD4D8F0A}"/>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4C04DE98-F4F3-4E06-8F88-7BCE629D9473}"/>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5D308DAD-0CA8-4104-98E1-FDA116AA3336}"/>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0580C28C-7BC5-48A0-8D6D-DA568597088A}"/>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24F6F0D9-432E-46F3-AF6A-24BFE0CE7774}"/>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616ABE82-DCBA-4A62-B204-E2F04DBEB5D6}"/>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9D6CFB3E-7974-4A6E-BBFD-AE96684CE03B}"/>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6CDF2FE9-7F6D-4C2B-BBAF-96AB8AE25726}"/>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909B4ED4-4993-499C-B990-F59CA0F6C312}"/>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C41DA2D9-572C-4677-B7C1-5BCB6FE681E7}"/>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7B29CA3C-C0F1-4204-9744-819EB2A3025A}"/>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90D98DA1-C76F-4A90-B6AC-EFF3C4A5A25F}"/>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8D0AE501-F358-4CCB-B9C4-35101635678F}"/>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416ABBD1-97A7-400A-8D64-99DA8B6BDE5A}"/>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83C7ED02-DAF3-409B-879F-CDDA6ABAE2F3}"/>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F925215B-EC01-480F-B642-2ED813691EA5}"/>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5FE4F6A8-ACEA-44F6-A41E-182EDC56A102}"/>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32022F63-A9F6-45AB-88E8-B2306EF71E3E}"/>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41F59E4A-F6F4-406D-8BF7-4D198368A82D}"/>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B0686D5F-9700-4F06-9709-F4DF688B2875}"/>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7167F4E6-840C-4D70-9117-1DF95AB872BD}"/>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EBDD75BC-2949-468F-B030-3E8141D241F6}"/>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1D791B9E-77E0-4C27-8E60-96B16E71E000}"/>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63020B71-7C8B-4AB1-8557-87B81DAFA103}"/>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2B4DA7E5-D249-417F-A1B2-9CCBEDDFD707}"/>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2A9E53A9-EF62-42A1-BD9B-94A1194185A8}"/>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273DA8D4-AFDE-4D17-A8E8-7BE03511A4BE}"/>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FF031D74-5FA8-48AF-B2B9-FF1F4C6D222E}"/>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4BAA1C9B-91F4-4466-B5B8-2FA46FD441B5}"/>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9E876C32-D3A5-4541-89B2-701FA2A29630}"/>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140EC4CF-AF9E-45AB-9D05-0516D8652EED}"/>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A5B788E4-9B41-4531-9E9D-4377CA016B12}"/>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527F301A-83E3-48A1-A984-D8E4FB556B07}"/>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208A009E-69FF-42FF-AF05-1D00FD1CB14F}"/>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7CD702CA-CFDE-4DD3-B745-24DC908A50E3}"/>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57765314-9F76-4905-97B9-598D7B00BFF8}"/>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32900011-6F34-484E-86E1-7B115876B13C}"/>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04F262AB-286F-4E8B-9122-883F254DB08A}"/>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CFCCD03C-B39E-4BA8-8D64-5893C77978F0}"/>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A620E321-DF6D-42F7-A955-2FAF669E7FE6}"/>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0D159F92-0C4A-4421-A3E5-A9B4C97ED156}"/>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4B5112B4-18AA-4371-B700-FE457C4FAAB0}"/>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BCE78378-0C61-4580-8607-1A076EC8BAC6}"/>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CB0BDE81-69D1-4CBE-A8F9-C02DFBA096AA}"/>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3060EAAD-58A7-4981-A0EC-BAF6FB325E64}"/>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C7A19B21-9FE2-4A08-8E65-9E8B57F5E119}"/>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F82F4B12-4C88-426C-A2FF-3661F9B03BE9}"/>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45999C45-35F4-4E9B-9968-E47651526210}"/>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FDBDC257-0830-488A-9CBC-4E9CC4D75B48}"/>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95656707-E1BB-4825-9E7C-508DF85ED159}"/>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B12E7363-0437-4D64-AF05-D929548BA1C9}"/>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D3926672-5189-4E25-B30B-D2BF6C205C9F}"/>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D0330DC8-2664-475C-A5A0-1FF824127F87}"/>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B6AF2B81-EABE-4CCE-B37A-7CAC472AA683}"/>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93156B87-A8A5-429B-9110-1A4E67D63D89}"/>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96CC6F35-900C-4E6A-B9F5-AB4EEFB8CED6}"/>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2AB47C21-17C8-448E-BF24-4C5C762D016E}"/>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E3A946D4-C69E-47A8-B367-28A38CFA15B3}"/>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83378251-36D9-4475-9318-618765E596D5}"/>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08FE4C24-D728-48AE-A4E8-5A488CB173EB}"/>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89CE43D2-CF96-4688-B9F5-E692F05CF839}"/>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77D0649B-D39E-4597-93CB-8EF2FBA0285B}"/>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31CA1C12-3F3F-4908-9870-65B32C4C581E}"/>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E6EE9055-257C-4DA1-BDBA-EEAE63A40D17}"/>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4D9D5AF7-EC71-4196-9422-FF26D43EF3CF}"/>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5595F07E-ECA0-4056-BE74-C6622F476F8F}"/>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B8D2FBD6-1C0A-4812-86DC-ACC630EE7C4D}"/>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3036B0F7-3012-4813-856C-9912AB007D1E}"/>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AFD8E3E0-C681-4A2B-B570-E308740E5D48}"/>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44ED56E0-AB10-4432-9949-AAEA1F1A573B}"/>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934B1EAC-5060-4127-986C-7FF745D41A40}"/>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995F3F44-5ACF-46B0-9D01-0B28AE0E553D}"/>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FAFE9B23-4888-497D-8BA0-FB9E2869E055}"/>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1683716C-FD99-4648-9E79-697C4BD1B74F}"/>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A96F29BC-BBDB-4F6A-93F6-E1346E2AC876}"/>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5CF46F15-DED9-420B-8C68-5A1DA11FD068}"/>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EBDDE5BC-D582-44F6-A72A-1ED058E2050F}"/>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089276F0-00B0-4BC7-81B3-D292471FB6F1}"/>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87AE5A53-EC9A-40AB-80D6-1F739126344D}"/>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2D5EB753-EB04-4D5B-82EF-5E274C649C64}"/>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AABBDD26-2AC7-4709-83AD-DB7D18D1EE0F}"/>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1703F14E-1B60-427C-BEEE-7021CCA06F63}"/>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AD441734-4D2F-4C9D-8C08-07D0B93CAAF6}"/>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58F578E0-C313-4D51-90D4-E864F88C8FE1}"/>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E23DCBB2-8E03-42E2-BB49-99E817180F02}"/>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7DB859D3-05FB-4C72-BEFA-7A86D1DDD9EC}"/>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3FC10BC9-B774-416C-8D8C-737F2F8DA579}"/>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C77C9E77-164E-4F27-8313-41D3A5F53E8E}"/>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8AA7D361-8683-4AB6-A930-6DE66708C221}"/>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93C3B4F2-DDC9-4E6B-994A-0036F2F67B0E}"/>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83DD593B-B94F-49A3-A14E-29EF1DAC0C88}"/>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D81254C7-35B7-4227-B058-BB2AB9847C8F}"/>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5801C16A-DB59-4C7D-98FC-D47B37A8AC5B}"/>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3A38CBF1-F86E-49AA-A23F-4509274EB816}"/>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1265D87C-3368-429B-A6D1-FD2386755ADD}"/>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D5E3560F-7339-4A55-BDD5-7A380BD66FAD}"/>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C3E6210F-31BE-42A4-8C57-94253F9117E6}"/>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85AF4BBA-01E8-4179-BA6D-2FA16865FE67}"/>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602287DC-8B10-4998-AE5B-9A98419F48FB}"/>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FBB3851B-92C9-4A2C-97FC-D61FA85DD4A4}"/>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E2FEC548-CEB6-4D2E-9B4C-6A835F894AF2}"/>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7FC933AE-1821-47EB-8F70-34B5FA4A7A99}"/>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517530</xdr:colOff>
      <xdr:row>2</xdr:row>
      <xdr:rowOff>50800</xdr:rowOff>
    </xdr:from>
    <xdr:to>
      <xdr:col>12</xdr:col>
      <xdr:colOff>1057280</xdr:colOff>
      <xdr:row>2</xdr:row>
      <xdr:rowOff>177800</xdr:rowOff>
    </xdr:to>
    <xdr:sp macro="" textlink="">
      <xdr:nvSpPr>
        <xdr:cNvPr id="2" name="Arrow: Right 1">
          <a:extLst>
            <a:ext uri="{FF2B5EF4-FFF2-40B4-BE49-F238E27FC236}">
              <a16:creationId xmlns:a16="http://schemas.microsoft.com/office/drawing/2014/main" id="{B5599EA8-4EA2-4062-B14A-8F1272DC22CD}"/>
            </a:ext>
          </a:extLst>
        </xdr:cNvPr>
        <xdr:cNvSpPr/>
      </xdr:nvSpPr>
      <xdr:spPr>
        <a:xfrm>
          <a:off x="13147680" y="1308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3</xdr:row>
      <xdr:rowOff>50800</xdr:rowOff>
    </xdr:from>
    <xdr:to>
      <xdr:col>12</xdr:col>
      <xdr:colOff>1057280</xdr:colOff>
      <xdr:row>3</xdr:row>
      <xdr:rowOff>177800</xdr:rowOff>
    </xdr:to>
    <xdr:sp macro="" textlink="">
      <xdr:nvSpPr>
        <xdr:cNvPr id="3" name="Arrow: Right 2">
          <a:extLst>
            <a:ext uri="{FF2B5EF4-FFF2-40B4-BE49-F238E27FC236}">
              <a16:creationId xmlns:a16="http://schemas.microsoft.com/office/drawing/2014/main" id="{66174B27-85FD-4F98-B47D-CE394AC0BFB4}"/>
            </a:ext>
          </a:extLst>
        </xdr:cNvPr>
        <xdr:cNvSpPr/>
      </xdr:nvSpPr>
      <xdr:spPr>
        <a:xfrm>
          <a:off x="13147680" y="1498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4</xdr:row>
      <xdr:rowOff>50800</xdr:rowOff>
    </xdr:from>
    <xdr:to>
      <xdr:col>12</xdr:col>
      <xdr:colOff>1057280</xdr:colOff>
      <xdr:row>4</xdr:row>
      <xdr:rowOff>177800</xdr:rowOff>
    </xdr:to>
    <xdr:sp macro="" textlink="">
      <xdr:nvSpPr>
        <xdr:cNvPr id="4" name="Arrow: Right 3">
          <a:extLst>
            <a:ext uri="{FF2B5EF4-FFF2-40B4-BE49-F238E27FC236}">
              <a16:creationId xmlns:a16="http://schemas.microsoft.com/office/drawing/2014/main" id="{800CA13B-6931-4A2C-98D1-DE84EE8912CE}"/>
            </a:ext>
          </a:extLst>
        </xdr:cNvPr>
        <xdr:cNvSpPr/>
      </xdr:nvSpPr>
      <xdr:spPr>
        <a:xfrm>
          <a:off x="13147680" y="1689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5</xdr:row>
      <xdr:rowOff>50800</xdr:rowOff>
    </xdr:from>
    <xdr:to>
      <xdr:col>12</xdr:col>
      <xdr:colOff>1057280</xdr:colOff>
      <xdr:row>5</xdr:row>
      <xdr:rowOff>177800</xdr:rowOff>
    </xdr:to>
    <xdr:sp macro="" textlink="">
      <xdr:nvSpPr>
        <xdr:cNvPr id="5" name="Arrow: Right 4">
          <a:extLst>
            <a:ext uri="{FF2B5EF4-FFF2-40B4-BE49-F238E27FC236}">
              <a16:creationId xmlns:a16="http://schemas.microsoft.com/office/drawing/2014/main" id="{9CB0FAD7-23D4-4C4D-9945-D3C627A6B2D6}"/>
            </a:ext>
          </a:extLst>
        </xdr:cNvPr>
        <xdr:cNvSpPr/>
      </xdr:nvSpPr>
      <xdr:spPr>
        <a:xfrm>
          <a:off x="13147680" y="1879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6</xdr:row>
      <xdr:rowOff>50800</xdr:rowOff>
    </xdr:from>
    <xdr:to>
      <xdr:col>12</xdr:col>
      <xdr:colOff>1057280</xdr:colOff>
      <xdr:row>6</xdr:row>
      <xdr:rowOff>177800</xdr:rowOff>
    </xdr:to>
    <xdr:sp macro="" textlink="">
      <xdr:nvSpPr>
        <xdr:cNvPr id="6" name="Arrow: Right 5">
          <a:extLst>
            <a:ext uri="{FF2B5EF4-FFF2-40B4-BE49-F238E27FC236}">
              <a16:creationId xmlns:a16="http://schemas.microsoft.com/office/drawing/2014/main" id="{A1BD9E7B-FD47-4E40-BCB9-8761AD9BE73D}"/>
            </a:ext>
          </a:extLst>
        </xdr:cNvPr>
        <xdr:cNvSpPr/>
      </xdr:nvSpPr>
      <xdr:spPr>
        <a:xfrm>
          <a:off x="13147680" y="2070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488955</xdr:colOff>
      <xdr:row>7</xdr:row>
      <xdr:rowOff>50800</xdr:rowOff>
    </xdr:from>
    <xdr:to>
      <xdr:col>12</xdr:col>
      <xdr:colOff>1028705</xdr:colOff>
      <xdr:row>7</xdr:row>
      <xdr:rowOff>177800</xdr:rowOff>
    </xdr:to>
    <xdr:sp macro="" textlink="">
      <xdr:nvSpPr>
        <xdr:cNvPr id="7" name="Arrow: Right 6">
          <a:extLst>
            <a:ext uri="{FF2B5EF4-FFF2-40B4-BE49-F238E27FC236}">
              <a16:creationId xmlns:a16="http://schemas.microsoft.com/office/drawing/2014/main" id="{43FDC639-46C7-441E-85B6-C42A100AA96A}"/>
            </a:ext>
          </a:extLst>
        </xdr:cNvPr>
        <xdr:cNvSpPr/>
      </xdr:nvSpPr>
      <xdr:spPr>
        <a:xfrm>
          <a:off x="13119105" y="2260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8</xdr:row>
      <xdr:rowOff>50800</xdr:rowOff>
    </xdr:from>
    <xdr:to>
      <xdr:col>12</xdr:col>
      <xdr:colOff>1057280</xdr:colOff>
      <xdr:row>8</xdr:row>
      <xdr:rowOff>177800</xdr:rowOff>
    </xdr:to>
    <xdr:sp macro="" textlink="">
      <xdr:nvSpPr>
        <xdr:cNvPr id="8" name="Arrow: Right 7">
          <a:extLst>
            <a:ext uri="{FF2B5EF4-FFF2-40B4-BE49-F238E27FC236}">
              <a16:creationId xmlns:a16="http://schemas.microsoft.com/office/drawing/2014/main" id="{404EF6BE-D948-4A87-BCF9-23CF2BA9B57E}"/>
            </a:ext>
          </a:extLst>
        </xdr:cNvPr>
        <xdr:cNvSpPr/>
      </xdr:nvSpPr>
      <xdr:spPr>
        <a:xfrm>
          <a:off x="13147680" y="2451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9</xdr:row>
      <xdr:rowOff>50800</xdr:rowOff>
    </xdr:from>
    <xdr:to>
      <xdr:col>12</xdr:col>
      <xdr:colOff>1057280</xdr:colOff>
      <xdr:row>9</xdr:row>
      <xdr:rowOff>177800</xdr:rowOff>
    </xdr:to>
    <xdr:sp macro="" textlink="">
      <xdr:nvSpPr>
        <xdr:cNvPr id="9" name="Arrow: Right 8">
          <a:extLst>
            <a:ext uri="{FF2B5EF4-FFF2-40B4-BE49-F238E27FC236}">
              <a16:creationId xmlns:a16="http://schemas.microsoft.com/office/drawing/2014/main" id="{DE27A5C1-789B-48CC-BB78-3510D39B0EA3}"/>
            </a:ext>
          </a:extLst>
        </xdr:cNvPr>
        <xdr:cNvSpPr/>
      </xdr:nvSpPr>
      <xdr:spPr>
        <a:xfrm>
          <a:off x="13147680" y="2641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10</xdr:row>
      <xdr:rowOff>50800</xdr:rowOff>
    </xdr:from>
    <xdr:to>
      <xdr:col>12</xdr:col>
      <xdr:colOff>1057280</xdr:colOff>
      <xdr:row>10</xdr:row>
      <xdr:rowOff>177800</xdr:rowOff>
    </xdr:to>
    <xdr:sp macro="" textlink="">
      <xdr:nvSpPr>
        <xdr:cNvPr id="10" name="Arrow: Right 9">
          <a:extLst>
            <a:ext uri="{FF2B5EF4-FFF2-40B4-BE49-F238E27FC236}">
              <a16:creationId xmlns:a16="http://schemas.microsoft.com/office/drawing/2014/main" id="{867C30B5-2779-4B6C-924F-57888FF1ACE6}"/>
            </a:ext>
          </a:extLst>
        </xdr:cNvPr>
        <xdr:cNvSpPr/>
      </xdr:nvSpPr>
      <xdr:spPr>
        <a:xfrm>
          <a:off x="13147680" y="2832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11</xdr:row>
      <xdr:rowOff>50800</xdr:rowOff>
    </xdr:from>
    <xdr:to>
      <xdr:col>12</xdr:col>
      <xdr:colOff>1057280</xdr:colOff>
      <xdr:row>11</xdr:row>
      <xdr:rowOff>177800</xdr:rowOff>
    </xdr:to>
    <xdr:sp macro="" textlink="">
      <xdr:nvSpPr>
        <xdr:cNvPr id="11" name="Arrow: Right 10">
          <a:extLst>
            <a:ext uri="{FF2B5EF4-FFF2-40B4-BE49-F238E27FC236}">
              <a16:creationId xmlns:a16="http://schemas.microsoft.com/office/drawing/2014/main" id="{B02DB724-783D-4F8B-93B4-1648635259B9}"/>
            </a:ext>
          </a:extLst>
        </xdr:cNvPr>
        <xdr:cNvSpPr/>
      </xdr:nvSpPr>
      <xdr:spPr>
        <a:xfrm>
          <a:off x="13147680" y="3022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12</xdr:row>
      <xdr:rowOff>50800</xdr:rowOff>
    </xdr:from>
    <xdr:to>
      <xdr:col>12</xdr:col>
      <xdr:colOff>1057280</xdr:colOff>
      <xdr:row>12</xdr:row>
      <xdr:rowOff>177800</xdr:rowOff>
    </xdr:to>
    <xdr:sp macro="" textlink="">
      <xdr:nvSpPr>
        <xdr:cNvPr id="12" name="Arrow: Right 11">
          <a:extLst>
            <a:ext uri="{FF2B5EF4-FFF2-40B4-BE49-F238E27FC236}">
              <a16:creationId xmlns:a16="http://schemas.microsoft.com/office/drawing/2014/main" id="{BD10EB09-B9A1-439D-A9C7-1391FB3B5262}"/>
            </a:ext>
          </a:extLst>
        </xdr:cNvPr>
        <xdr:cNvSpPr/>
      </xdr:nvSpPr>
      <xdr:spPr>
        <a:xfrm>
          <a:off x="13147680" y="3213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13</xdr:row>
      <xdr:rowOff>50800</xdr:rowOff>
    </xdr:from>
    <xdr:to>
      <xdr:col>12</xdr:col>
      <xdr:colOff>1057280</xdr:colOff>
      <xdr:row>13</xdr:row>
      <xdr:rowOff>177800</xdr:rowOff>
    </xdr:to>
    <xdr:sp macro="" textlink="">
      <xdr:nvSpPr>
        <xdr:cNvPr id="13" name="Arrow: Right 12">
          <a:extLst>
            <a:ext uri="{FF2B5EF4-FFF2-40B4-BE49-F238E27FC236}">
              <a16:creationId xmlns:a16="http://schemas.microsoft.com/office/drawing/2014/main" id="{245851EE-BD9D-4016-8E5C-5857C62DC625}"/>
            </a:ext>
          </a:extLst>
        </xdr:cNvPr>
        <xdr:cNvSpPr/>
      </xdr:nvSpPr>
      <xdr:spPr>
        <a:xfrm>
          <a:off x="13147680" y="3403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14</xdr:row>
      <xdr:rowOff>50800</xdr:rowOff>
    </xdr:from>
    <xdr:to>
      <xdr:col>12</xdr:col>
      <xdr:colOff>1057280</xdr:colOff>
      <xdr:row>14</xdr:row>
      <xdr:rowOff>177800</xdr:rowOff>
    </xdr:to>
    <xdr:sp macro="" textlink="">
      <xdr:nvSpPr>
        <xdr:cNvPr id="14" name="Arrow: Right 13">
          <a:extLst>
            <a:ext uri="{FF2B5EF4-FFF2-40B4-BE49-F238E27FC236}">
              <a16:creationId xmlns:a16="http://schemas.microsoft.com/office/drawing/2014/main" id="{319218FD-25BE-4DFF-8615-12C5AC6C8BF4}"/>
            </a:ext>
          </a:extLst>
        </xdr:cNvPr>
        <xdr:cNvSpPr/>
      </xdr:nvSpPr>
      <xdr:spPr>
        <a:xfrm>
          <a:off x="13147680" y="3594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15</xdr:row>
      <xdr:rowOff>50800</xdr:rowOff>
    </xdr:from>
    <xdr:to>
      <xdr:col>12</xdr:col>
      <xdr:colOff>1057280</xdr:colOff>
      <xdr:row>15</xdr:row>
      <xdr:rowOff>177800</xdr:rowOff>
    </xdr:to>
    <xdr:sp macro="" textlink="">
      <xdr:nvSpPr>
        <xdr:cNvPr id="15" name="Arrow: Right 14">
          <a:extLst>
            <a:ext uri="{FF2B5EF4-FFF2-40B4-BE49-F238E27FC236}">
              <a16:creationId xmlns:a16="http://schemas.microsoft.com/office/drawing/2014/main" id="{428F0E63-AB05-472C-8CA0-23905CEC3EB5}"/>
            </a:ext>
          </a:extLst>
        </xdr:cNvPr>
        <xdr:cNvSpPr/>
      </xdr:nvSpPr>
      <xdr:spPr>
        <a:xfrm>
          <a:off x="13147680" y="3784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16</xdr:row>
      <xdr:rowOff>50800</xdr:rowOff>
    </xdr:from>
    <xdr:to>
      <xdr:col>12</xdr:col>
      <xdr:colOff>1057280</xdr:colOff>
      <xdr:row>16</xdr:row>
      <xdr:rowOff>177800</xdr:rowOff>
    </xdr:to>
    <xdr:sp macro="" textlink="">
      <xdr:nvSpPr>
        <xdr:cNvPr id="16" name="Arrow: Right 15">
          <a:extLst>
            <a:ext uri="{FF2B5EF4-FFF2-40B4-BE49-F238E27FC236}">
              <a16:creationId xmlns:a16="http://schemas.microsoft.com/office/drawing/2014/main" id="{3C43BC1A-DBE6-4DF3-B45F-276BD378A9F7}"/>
            </a:ext>
          </a:extLst>
        </xdr:cNvPr>
        <xdr:cNvSpPr/>
      </xdr:nvSpPr>
      <xdr:spPr>
        <a:xfrm>
          <a:off x="13147680" y="3975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17</xdr:row>
      <xdr:rowOff>50800</xdr:rowOff>
    </xdr:from>
    <xdr:to>
      <xdr:col>12</xdr:col>
      <xdr:colOff>1057280</xdr:colOff>
      <xdr:row>17</xdr:row>
      <xdr:rowOff>177800</xdr:rowOff>
    </xdr:to>
    <xdr:sp macro="" textlink="">
      <xdr:nvSpPr>
        <xdr:cNvPr id="17" name="Arrow: Right 16">
          <a:extLst>
            <a:ext uri="{FF2B5EF4-FFF2-40B4-BE49-F238E27FC236}">
              <a16:creationId xmlns:a16="http://schemas.microsoft.com/office/drawing/2014/main" id="{6D7B10ED-E989-4A8F-9D17-CF583636439C}"/>
            </a:ext>
          </a:extLst>
        </xdr:cNvPr>
        <xdr:cNvSpPr/>
      </xdr:nvSpPr>
      <xdr:spPr>
        <a:xfrm>
          <a:off x="13147680" y="41656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517530</xdr:colOff>
      <xdr:row>18</xdr:row>
      <xdr:rowOff>50800</xdr:rowOff>
    </xdr:from>
    <xdr:to>
      <xdr:col>12</xdr:col>
      <xdr:colOff>1057280</xdr:colOff>
      <xdr:row>18</xdr:row>
      <xdr:rowOff>177800</xdr:rowOff>
    </xdr:to>
    <xdr:sp macro="" textlink="">
      <xdr:nvSpPr>
        <xdr:cNvPr id="18" name="Arrow: Right 17">
          <a:extLst>
            <a:ext uri="{FF2B5EF4-FFF2-40B4-BE49-F238E27FC236}">
              <a16:creationId xmlns:a16="http://schemas.microsoft.com/office/drawing/2014/main" id="{44107789-C804-4A95-9B03-2019A49E5D65}"/>
            </a:ext>
          </a:extLst>
        </xdr:cNvPr>
        <xdr:cNvSpPr/>
      </xdr:nvSpPr>
      <xdr:spPr>
        <a:xfrm>
          <a:off x="13147680" y="4356100"/>
          <a:ext cx="539750" cy="127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D78FA-9A46-4931-BC19-58868ED1FA9F}">
  <dimension ref="A1:A27"/>
  <sheetViews>
    <sheetView workbookViewId="0">
      <selection activeCell="N22" sqref="N22"/>
    </sheetView>
  </sheetViews>
  <sheetFormatPr defaultColWidth="8.85546875" defaultRowHeight="15" x14ac:dyDescent="0.25"/>
  <cols>
    <col min="1" max="1" width="117.28515625" style="2" customWidth="1"/>
  </cols>
  <sheetData>
    <row r="1" spans="1:1" ht="18.75" x14ac:dyDescent="0.25">
      <c r="A1" s="7" t="s">
        <v>13</v>
      </c>
    </row>
    <row r="2" spans="1:1" x14ac:dyDescent="0.25">
      <c r="A2" s="8" t="s">
        <v>14</v>
      </c>
    </row>
    <row r="3" spans="1:1" x14ac:dyDescent="0.25">
      <c r="A3" s="9" t="s">
        <v>36</v>
      </c>
    </row>
    <row r="4" spans="1:1" ht="30" x14ac:dyDescent="0.25">
      <c r="A4" s="9" t="s">
        <v>37</v>
      </c>
    </row>
    <row r="5" spans="1:1" ht="45" x14ac:dyDescent="0.25">
      <c r="A5" s="9" t="s">
        <v>32</v>
      </c>
    </row>
    <row r="6" spans="1:1" x14ac:dyDescent="0.25">
      <c r="A6" s="9" t="s">
        <v>33</v>
      </c>
    </row>
    <row r="7" spans="1:1" x14ac:dyDescent="0.25">
      <c r="A7" s="8" t="s">
        <v>15</v>
      </c>
    </row>
    <row r="8" spans="1:1" ht="30" x14ac:dyDescent="0.25">
      <c r="A8" s="9" t="s">
        <v>16</v>
      </c>
    </row>
    <row r="9" spans="1:1" x14ac:dyDescent="0.25">
      <c r="A9" s="9" t="s">
        <v>109</v>
      </c>
    </row>
    <row r="10" spans="1:1" x14ac:dyDescent="0.25">
      <c r="A10" s="9" t="s">
        <v>98</v>
      </c>
    </row>
    <row r="11" spans="1:1" ht="30" x14ac:dyDescent="0.25">
      <c r="A11" s="9" t="s">
        <v>104</v>
      </c>
    </row>
    <row r="12" spans="1:1" ht="30" x14ac:dyDescent="0.25">
      <c r="A12" s="9" t="s">
        <v>103</v>
      </c>
    </row>
    <row r="13" spans="1:1" x14ac:dyDescent="0.25">
      <c r="A13" s="9" t="s">
        <v>101</v>
      </c>
    </row>
    <row r="14" spans="1:1" x14ac:dyDescent="0.25">
      <c r="A14" s="9" t="s">
        <v>102</v>
      </c>
    </row>
    <row r="15" spans="1:1" x14ac:dyDescent="0.25">
      <c r="A15" s="9"/>
    </row>
    <row r="16" spans="1:1" x14ac:dyDescent="0.25">
      <c r="A16" s="8" t="s">
        <v>5</v>
      </c>
    </row>
    <row r="17" spans="1:1" x14ac:dyDescent="0.25">
      <c r="A17" s="9" t="s">
        <v>17</v>
      </c>
    </row>
    <row r="18" spans="1:1" x14ac:dyDescent="0.25">
      <c r="A18" s="9" t="s">
        <v>18</v>
      </c>
    </row>
    <row r="19" spans="1:1" x14ac:dyDescent="0.25">
      <c r="A19" s="9" t="s">
        <v>19</v>
      </c>
    </row>
    <row r="20" spans="1:1" ht="45" x14ac:dyDescent="0.25">
      <c r="A20" s="9" t="s">
        <v>105</v>
      </c>
    </row>
    <row r="21" spans="1:1" x14ac:dyDescent="0.25">
      <c r="A21" s="9" t="s">
        <v>20</v>
      </c>
    </row>
    <row r="22" spans="1:1" ht="45" x14ac:dyDescent="0.25">
      <c r="A22" s="9" t="s">
        <v>107</v>
      </c>
    </row>
    <row r="23" spans="1:1" x14ac:dyDescent="0.25">
      <c r="A23" s="9" t="s">
        <v>108</v>
      </c>
    </row>
    <row r="24" spans="1:1" x14ac:dyDescent="0.25">
      <c r="A24" s="8" t="s">
        <v>21</v>
      </c>
    </row>
    <row r="25" spans="1:1" ht="60" x14ac:dyDescent="0.25">
      <c r="A25" s="10" t="s">
        <v>99</v>
      </c>
    </row>
    <row r="26" spans="1:1" x14ac:dyDescent="0.25">
      <c r="A26" s="8" t="s">
        <v>35</v>
      </c>
    </row>
    <row r="27" spans="1:1" ht="75" x14ac:dyDescent="0.25">
      <c r="A27" s="10" t="s">
        <v>100</v>
      </c>
    </row>
  </sheetData>
  <sheetProtection algorithmName="SHA-512" hashValue="QRzFBCIkmfFNNBuzJKBzPOPtHtus6d9/kzEC/rSayvybkRM+Q2ECZZHHKL3PXDUqH5z+vkQ4+5DilctqvcOohQ==" saltValue="x24vsRDu+wHRYGuPXvdxSw==" spinCount="100000" sheet="1" objects="1" scenarios="1" sort="0" autoFilter="0" pivotTables="0"/>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1FA50-FB8C-411C-AA35-BF48184790C8}">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47" priority="1" operator="lessThan">
      <formula>TODAY()</formula>
    </cfRule>
  </conditionalFormatting>
  <conditionalFormatting sqref="P24:R25">
    <cfRule type="cellIs" dxfId="46" priority="2" operator="greaterThan">
      <formula>15</formula>
    </cfRule>
  </conditionalFormatting>
  <dataValidations count="6">
    <dataValidation type="list" allowBlank="1" showInputMessage="1" showErrorMessage="1" sqref="E3:E19" xr:uid="{7D16DF74-DA87-4B06-9A14-EF56084CF305}">
      <formula1>"yes, no"</formula1>
    </dataValidation>
    <dataValidation type="date" operator="greaterThan" allowBlank="1" showInputMessage="1" showErrorMessage="1" sqref="C3:D19" xr:uid="{1B117C1E-DD7E-40E8-87F0-0BF51EEA6BAF}">
      <formula1>43101</formula1>
    </dataValidation>
    <dataValidation type="date" operator="greaterThan" allowBlank="1" showInputMessage="1" showErrorMessage="1" sqref="J21:K21" xr:uid="{C34F67D3-2406-410D-A070-AE13FAFC5FC3}">
      <formula1>36161</formula1>
    </dataValidation>
    <dataValidation type="list" allowBlank="1" showInputMessage="1" showErrorMessage="1" sqref="G3:G19" xr:uid="{1FFC6D53-9817-421A-B8F6-C368FDA76056}">
      <formula1>"1,2,3,4"</formula1>
    </dataValidation>
    <dataValidation type="list" allowBlank="1" showInputMessage="1" showErrorMessage="1" sqref="B3:B19" xr:uid="{EFC70B02-CAA0-4267-88C6-A8A2E3100A25}">
      <formula1>"Bureau for Behavioral Health, CSED Waiver, Safe At Home"</formula1>
    </dataValidation>
    <dataValidation type="list" allowBlank="1" showInputMessage="1" showErrorMessage="1" sqref="J25" xr:uid="{31EE4FFE-4276-46A3-955D-0234D184FC0D}">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F1A71DD8-B2DC-4113-BBFF-B8382DEE7F81}">
          <x14:formula1>
            <xm:f>Summary!$B$62:$B$116</xm:f>
          </x14:formula1>
          <xm:sqref>F3:F19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34CB6-1B13-432E-9849-96797C4AB2FD}">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45" priority="1" operator="lessThan">
      <formula>TODAY()</formula>
    </cfRule>
  </conditionalFormatting>
  <conditionalFormatting sqref="P24:R25">
    <cfRule type="cellIs" dxfId="44" priority="2" operator="greaterThan">
      <formula>15</formula>
    </cfRule>
  </conditionalFormatting>
  <dataValidations count="6">
    <dataValidation type="list" allowBlank="1" showInputMessage="1" showErrorMessage="1" sqref="J25" xr:uid="{7654E546-C25C-4AF9-B7FC-BF8EEA4D564E}">
      <formula1>"0,0.1,0.25,0.5,0.75,1"</formula1>
    </dataValidation>
    <dataValidation type="list" allowBlank="1" showInputMessage="1" showErrorMessage="1" sqref="B3:B19" xr:uid="{659A0837-863B-4C3A-9770-75AC2C71B8EC}">
      <formula1>"Bureau for Behavioral Health, CSED Waiver, Safe At Home"</formula1>
    </dataValidation>
    <dataValidation type="list" allowBlank="1" showInputMessage="1" showErrorMessage="1" sqref="G3:G19" xr:uid="{FA0DD36C-C339-4B57-B988-73FB70882E02}">
      <formula1>"1,2,3,4"</formula1>
    </dataValidation>
    <dataValidation type="date" operator="greaterThan" allowBlank="1" showInputMessage="1" showErrorMessage="1" sqref="J21:K21" xr:uid="{A68056FB-2A3B-4AB8-8290-0546F817316E}">
      <formula1>36161</formula1>
    </dataValidation>
    <dataValidation type="date" operator="greaterThan" allowBlank="1" showInputMessage="1" showErrorMessage="1" sqref="C3:D19" xr:uid="{4D1C4622-2CB2-42BB-B646-B0FF5F802418}">
      <formula1>43101</formula1>
    </dataValidation>
    <dataValidation type="list" allowBlank="1" showInputMessage="1" showErrorMessage="1" sqref="E3:E19" xr:uid="{460A4E7D-AFFF-4549-BD87-7222F6C3E718}">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E816D0A3-E647-4998-9C1C-C6D0DB17B304}">
          <x14:formula1>
            <xm:f>Summary!$B$62:$B$116</xm:f>
          </x14:formula1>
          <xm:sqref>F3:F19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505D8-85CF-431A-B305-14E21EF9C1C5}">
  <dimension ref="A1:R25"/>
  <sheetViews>
    <sheetView zoomScale="80" zoomScaleNormal="80" workbookViewId="0">
      <selection activeCell="H2" sqref="H1:H1048576"/>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43" priority="1" operator="lessThan">
      <formula>TODAY()</formula>
    </cfRule>
  </conditionalFormatting>
  <conditionalFormatting sqref="P24:R25">
    <cfRule type="cellIs" dxfId="42" priority="2" operator="greaterThan">
      <formula>15</formula>
    </cfRule>
  </conditionalFormatting>
  <dataValidations count="6">
    <dataValidation type="list" allowBlank="1" showInputMessage="1" showErrorMessage="1" sqref="J25" xr:uid="{5CBEC839-39FE-4850-81D0-4FAF1A16CDE6}">
      <formula1>"0,0.1,0.25,0.5,0.75,1"</formula1>
    </dataValidation>
    <dataValidation type="list" allowBlank="1" showInputMessage="1" showErrorMessage="1" sqref="B3:B19" xr:uid="{4648D4C3-0ADF-4B29-B1BE-13A4DD5DFC81}">
      <formula1>"Bureau for Behavioral Health, CSED Waiver, Safe At Home"</formula1>
    </dataValidation>
    <dataValidation type="list" allowBlank="1" showInputMessage="1" showErrorMessage="1" sqref="G3:G19" xr:uid="{BEB22F98-3A52-44DE-843A-54D1BEAC917B}">
      <formula1>"1,2,3,4"</formula1>
    </dataValidation>
    <dataValidation type="date" operator="greaterThan" allowBlank="1" showInputMessage="1" showErrorMessage="1" sqref="J21:K21" xr:uid="{774B1398-202E-417B-963A-7A6B29FD140F}">
      <formula1>36161</formula1>
    </dataValidation>
    <dataValidation type="date" operator="greaterThan" allowBlank="1" showInputMessage="1" showErrorMessage="1" sqref="C3:D19" xr:uid="{75DA3915-4A2D-43C5-81D0-D2553DE5F45B}">
      <formula1>43101</formula1>
    </dataValidation>
    <dataValidation type="list" allowBlank="1" showInputMessage="1" showErrorMessage="1" sqref="E3:E19" xr:uid="{1C7CC380-B2A9-452B-BF72-26812D95BF62}">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08A5D52-135E-43AD-92CE-F1E24670F9D1}">
          <x14:formula1>
            <xm:f>Summary!$B$62:$B$116</xm:f>
          </x14:formula1>
          <xm:sqref>F3:F19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6C759-A699-4E3C-97BD-20DEA6F9F3CD}">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41" priority="1" operator="lessThan">
      <formula>TODAY()</formula>
    </cfRule>
  </conditionalFormatting>
  <conditionalFormatting sqref="P24:R25">
    <cfRule type="cellIs" dxfId="40" priority="2" operator="greaterThan">
      <formula>15</formula>
    </cfRule>
  </conditionalFormatting>
  <dataValidations count="6">
    <dataValidation type="list" allowBlank="1" showInputMessage="1" showErrorMessage="1" sqref="E3:E19" xr:uid="{47677F21-03AC-4AC5-8A32-F591A091043C}">
      <formula1>"yes, no"</formula1>
    </dataValidation>
    <dataValidation type="date" operator="greaterThan" allowBlank="1" showInputMessage="1" showErrorMessage="1" sqref="C3:D19" xr:uid="{7E974FF6-C7DB-4E9E-9B54-B6B5E3C9243E}">
      <formula1>43101</formula1>
    </dataValidation>
    <dataValidation type="date" operator="greaterThan" allowBlank="1" showInputMessage="1" showErrorMessage="1" sqref="J21:K21" xr:uid="{00608B75-6EB1-4356-9FD8-47FDC9A55D35}">
      <formula1>36161</formula1>
    </dataValidation>
    <dataValidation type="list" allowBlank="1" showInputMessage="1" showErrorMessage="1" sqref="G3:G19" xr:uid="{98480500-621E-4F3F-A606-6CC363A1D8D4}">
      <formula1>"1,2,3,4"</formula1>
    </dataValidation>
    <dataValidation type="list" allowBlank="1" showInputMessage="1" showErrorMessage="1" sqref="B3:B19" xr:uid="{2AA76B52-BCD4-4B13-86BC-89ECEB92685B}">
      <formula1>"Bureau for Behavioral Health, CSED Waiver, Safe At Home"</formula1>
    </dataValidation>
    <dataValidation type="list" allowBlank="1" showInputMessage="1" showErrorMessage="1" sqref="J25" xr:uid="{2F7FA472-741D-4BD7-91FE-80D1A623F3F3}">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C6A40AE-2DC8-4FFB-97B3-28DBF6467BF1}">
          <x14:formula1>
            <xm:f>Summary!$B$62:$B$116</xm:f>
          </x14:formula1>
          <xm:sqref>F3:F19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BA7A0-2999-4826-BBED-53A0AD5349DA}">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39" priority="1" operator="lessThan">
      <formula>TODAY()</formula>
    </cfRule>
  </conditionalFormatting>
  <conditionalFormatting sqref="P24:R25">
    <cfRule type="cellIs" dxfId="38" priority="2" operator="greaterThan">
      <formula>15</formula>
    </cfRule>
  </conditionalFormatting>
  <dataValidations count="6">
    <dataValidation type="list" allowBlank="1" showInputMessage="1" showErrorMessage="1" sqref="E3:E19" xr:uid="{BDF6C085-C3C9-47CC-AFC9-E6081F742D15}">
      <formula1>"yes, no"</formula1>
    </dataValidation>
    <dataValidation type="date" operator="greaterThan" allowBlank="1" showInputMessage="1" showErrorMessage="1" sqref="C3:D19" xr:uid="{82BFD31C-8C48-4B90-82BA-193FE7298A0D}">
      <formula1>43101</formula1>
    </dataValidation>
    <dataValidation type="date" operator="greaterThan" allowBlank="1" showInputMessage="1" showErrorMessage="1" sqref="J21:K21" xr:uid="{4B89969B-45F9-4143-A416-AC074A1A2D5A}">
      <formula1>36161</formula1>
    </dataValidation>
    <dataValidation type="list" allowBlank="1" showInputMessage="1" showErrorMessage="1" sqref="G3:G19" xr:uid="{73C74ACD-27B8-43AC-9509-3214136DACD5}">
      <formula1>"1,2,3,4"</formula1>
    </dataValidation>
    <dataValidation type="list" allowBlank="1" showInputMessage="1" showErrorMessage="1" sqref="B3:B19" xr:uid="{A0F8671C-B4CC-4A76-BDFC-906F7024D82C}">
      <formula1>"Bureau for Behavioral Health, CSED Waiver, Safe At Home"</formula1>
    </dataValidation>
    <dataValidation type="list" allowBlank="1" showInputMessage="1" showErrorMessage="1" sqref="J25" xr:uid="{A55F9A0E-1492-4B0A-B76E-0FF7A9382605}">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5362D7DF-B594-4F94-86C0-D972FAC6BCFB}">
          <x14:formula1>
            <xm:f>Summary!$B$62:$B$116</xm:f>
          </x14:formula1>
          <xm:sqref>F3:F19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88B6D-3AA0-4FB6-9D5C-F6196CD71061}">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37" priority="1" operator="lessThan">
      <formula>TODAY()</formula>
    </cfRule>
  </conditionalFormatting>
  <conditionalFormatting sqref="P24:R25">
    <cfRule type="cellIs" dxfId="36" priority="2" operator="greaterThan">
      <formula>15</formula>
    </cfRule>
  </conditionalFormatting>
  <dataValidations count="6">
    <dataValidation type="list" allowBlank="1" showInputMessage="1" showErrorMessage="1" sqref="J25" xr:uid="{98E538D4-31A6-49F8-B312-550DD18997D6}">
      <formula1>"0,0.1,0.25,0.5,0.75,1"</formula1>
    </dataValidation>
    <dataValidation type="list" allowBlank="1" showInputMessage="1" showErrorMessage="1" sqref="B3:B19" xr:uid="{8A069048-681E-418E-82F1-80DB767C5AD3}">
      <formula1>"Bureau for Behavioral Health, CSED Waiver, Safe At Home"</formula1>
    </dataValidation>
    <dataValidation type="list" allowBlank="1" showInputMessage="1" showErrorMessage="1" sqref="G3:G19" xr:uid="{AFD887E1-16B0-46E4-8D46-85FA52817A79}">
      <formula1>"1,2,3,4"</formula1>
    </dataValidation>
    <dataValidation type="date" operator="greaterThan" allowBlank="1" showInputMessage="1" showErrorMessage="1" sqref="J21:K21" xr:uid="{C1130076-11D6-43A7-8470-6EACE8F59F20}">
      <formula1>36161</formula1>
    </dataValidation>
    <dataValidation type="date" operator="greaterThan" allowBlank="1" showInputMessage="1" showErrorMessage="1" sqref="C3:D19" xr:uid="{339E09AB-EEED-432C-8B29-D77FE601F4C2}">
      <formula1>43101</formula1>
    </dataValidation>
    <dataValidation type="list" allowBlank="1" showInputMessage="1" showErrorMessage="1" sqref="E3:E19" xr:uid="{E19ECD86-F332-4052-8509-441ACF9AB263}">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E505822D-D7DF-4150-9C77-FE0588BD01E6}">
          <x14:formula1>
            <xm:f>Summary!$B$62:$B$116</xm:f>
          </x14:formula1>
          <xm:sqref>F3:F19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0B798-A8A9-4907-9BB2-4393422E0180}">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35" priority="1" operator="lessThan">
      <formula>TODAY()</formula>
    </cfRule>
  </conditionalFormatting>
  <conditionalFormatting sqref="P24:R25">
    <cfRule type="cellIs" dxfId="34" priority="2" operator="greaterThan">
      <formula>15</formula>
    </cfRule>
  </conditionalFormatting>
  <dataValidations count="6">
    <dataValidation type="list" allowBlank="1" showInputMessage="1" showErrorMessage="1" sqref="E3:E19" xr:uid="{001C1012-E441-433D-A6B1-0D1E2AB6D568}">
      <formula1>"yes, no"</formula1>
    </dataValidation>
    <dataValidation type="date" operator="greaterThan" allowBlank="1" showInputMessage="1" showErrorMessage="1" sqref="C3:D19" xr:uid="{61433EAD-FC7B-4221-B228-54C1978E5FA3}">
      <formula1>43101</formula1>
    </dataValidation>
    <dataValidation type="date" operator="greaterThan" allowBlank="1" showInputMessage="1" showErrorMessage="1" sqref="J21:K21" xr:uid="{C33D5DFF-267B-469A-A84D-655A304A0BCB}">
      <formula1>36161</formula1>
    </dataValidation>
    <dataValidation type="list" allowBlank="1" showInputMessage="1" showErrorMessage="1" sqref="G3:G19" xr:uid="{808788E2-F43A-44D9-951A-D3F8928936BA}">
      <formula1>"1,2,3,4"</formula1>
    </dataValidation>
    <dataValidation type="list" allowBlank="1" showInputMessage="1" showErrorMessage="1" sqref="B3:B19" xr:uid="{B6116E48-8A9E-47CB-BB28-A5D1167E3FBC}">
      <formula1>"Bureau for Behavioral Health, CSED Waiver, Safe At Home"</formula1>
    </dataValidation>
    <dataValidation type="list" allowBlank="1" showInputMessage="1" showErrorMessage="1" sqref="J25" xr:uid="{D394D2A5-0311-45D0-9519-1C2DD3DD36F6}">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B1528F1-282F-42E8-A913-643828482C6D}">
          <x14:formula1>
            <xm:f>Summary!$B$62:$B$116</xm:f>
          </x14:formula1>
          <xm:sqref>F3:F19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FCCA0-85A7-4FD5-9549-BCD56BE3668E}">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33" priority="1" operator="lessThan">
      <formula>TODAY()</formula>
    </cfRule>
  </conditionalFormatting>
  <conditionalFormatting sqref="P24:R25">
    <cfRule type="cellIs" dxfId="32" priority="2" operator="greaterThan">
      <formula>15</formula>
    </cfRule>
  </conditionalFormatting>
  <dataValidations count="6">
    <dataValidation type="list" allowBlank="1" showInputMessage="1" showErrorMessage="1" sqref="J25" xr:uid="{06773CCD-E737-44F2-A7A1-9E7FFC0C0470}">
      <formula1>"0,0.1,0.25,0.5,0.75,1"</formula1>
    </dataValidation>
    <dataValidation type="list" allowBlank="1" showInputMessage="1" showErrorMessage="1" sqref="B3:B19" xr:uid="{8CDB1D28-5313-4607-A4CC-AD17FB4290C2}">
      <formula1>"Bureau for Behavioral Health, CSED Waiver, Safe At Home"</formula1>
    </dataValidation>
    <dataValidation type="list" allowBlank="1" showInputMessage="1" showErrorMessage="1" sqref="G3:G19" xr:uid="{43E660AC-5268-486B-B04B-996D4BB78F37}">
      <formula1>"1,2,3,4"</formula1>
    </dataValidation>
    <dataValidation type="date" operator="greaterThan" allowBlank="1" showInputMessage="1" showErrorMessage="1" sqref="J21:K21" xr:uid="{F0075D1E-9608-42FC-A1A9-FD912A5AE753}">
      <formula1>36161</formula1>
    </dataValidation>
    <dataValidation type="date" operator="greaterThan" allowBlank="1" showInputMessage="1" showErrorMessage="1" sqref="C3:D19" xr:uid="{78167E0C-D7AD-4C41-86AF-2B2B0E4BDD59}">
      <formula1>43101</formula1>
    </dataValidation>
    <dataValidation type="list" allowBlank="1" showInputMessage="1" showErrorMessage="1" sqref="E3:E19" xr:uid="{13C8FF0B-740F-431C-ADAE-436D16F1D5AC}">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DCAA709-19AA-41A4-B6A9-36259FCB42A6}">
          <x14:formula1>
            <xm:f>Summary!$B$62:$B$116</xm:f>
          </x14:formula1>
          <xm:sqref>F3:F19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9FD8-FE03-4EFA-9908-5BD11511815F}">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31" priority="1" operator="lessThan">
      <formula>TODAY()</formula>
    </cfRule>
  </conditionalFormatting>
  <conditionalFormatting sqref="P24:R25">
    <cfRule type="cellIs" dxfId="30" priority="2" operator="greaterThan">
      <formula>15</formula>
    </cfRule>
  </conditionalFormatting>
  <dataValidations count="6">
    <dataValidation type="list" allowBlank="1" showInputMessage="1" showErrorMessage="1" sqref="J25" xr:uid="{9B204D5A-2CCA-42C3-B54C-519280B414ED}">
      <formula1>"0,0.1,0.25,0.5,0.75,1"</formula1>
    </dataValidation>
    <dataValidation type="list" allowBlank="1" showInputMessage="1" showErrorMessage="1" sqref="B3:B19" xr:uid="{A602B250-497B-4D3F-A0DF-ED1ED99830D7}">
      <formula1>"Bureau for Behavioral Health, CSED Waiver, Safe At Home"</formula1>
    </dataValidation>
    <dataValidation type="list" allowBlank="1" showInputMessage="1" showErrorMessage="1" sqref="G3:G19" xr:uid="{E814C6C2-4777-4BA0-A653-7CD421D0B6A1}">
      <formula1>"1,2,3,4"</formula1>
    </dataValidation>
    <dataValidation type="date" operator="greaterThan" allowBlank="1" showInputMessage="1" showErrorMessage="1" sqref="J21:K21" xr:uid="{948D7B74-A07F-4180-8345-4E1B979D3350}">
      <formula1>36161</formula1>
    </dataValidation>
    <dataValidation type="date" operator="greaterThan" allowBlank="1" showInputMessage="1" showErrorMessage="1" sqref="C3:D19" xr:uid="{93AFB3AA-8FE4-4F27-9251-5C5C2045A9BB}">
      <formula1>43101</formula1>
    </dataValidation>
    <dataValidation type="list" allowBlank="1" showInputMessage="1" showErrorMessage="1" sqref="E3:E19" xr:uid="{619B050F-EACD-4787-A2B3-6D474E0E9902}">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F525BDF5-0DB6-4208-98A4-BBFE2D7B34FF}">
          <x14:formula1>
            <xm:f>Summary!$B$62:$B$116</xm:f>
          </x14:formula1>
          <xm:sqref>F3:F19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52D97-A390-4295-9542-EB0F787E09F2}">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29" priority="1" operator="lessThan">
      <formula>TODAY()</formula>
    </cfRule>
  </conditionalFormatting>
  <conditionalFormatting sqref="P24:R25">
    <cfRule type="cellIs" dxfId="28" priority="2" operator="greaterThan">
      <formula>15</formula>
    </cfRule>
  </conditionalFormatting>
  <dataValidations count="6">
    <dataValidation type="list" allowBlank="1" showInputMessage="1" showErrorMessage="1" sqref="E3:E19" xr:uid="{21B5504F-9E32-4E5A-B0D9-B982924A5660}">
      <formula1>"yes, no"</formula1>
    </dataValidation>
    <dataValidation type="date" operator="greaterThan" allowBlank="1" showInputMessage="1" showErrorMessage="1" sqref="C3:D19" xr:uid="{25B6BC77-47D9-407A-AB94-78F132B39EA6}">
      <formula1>43101</formula1>
    </dataValidation>
    <dataValidation type="date" operator="greaterThan" allowBlank="1" showInputMessage="1" showErrorMessage="1" sqref="J21:K21" xr:uid="{06993583-2D87-41D3-BB5D-B5D41078800F}">
      <formula1>36161</formula1>
    </dataValidation>
    <dataValidation type="list" allowBlank="1" showInputMessage="1" showErrorMessage="1" sqref="G3:G19" xr:uid="{D7F57C86-5840-4AA6-BDFA-D6F86901F61D}">
      <formula1>"1,2,3,4"</formula1>
    </dataValidation>
    <dataValidation type="list" allowBlank="1" showInputMessage="1" showErrorMessage="1" sqref="B3:B19" xr:uid="{1DE4C13A-C6E3-42AB-90A7-FC02CC7CDBB6}">
      <formula1>"Bureau for Behavioral Health, CSED Waiver, Safe At Home"</formula1>
    </dataValidation>
    <dataValidation type="list" allowBlank="1" showInputMessage="1" showErrorMessage="1" sqref="J25" xr:uid="{78F6B802-2761-47FC-97A3-3A60F7D7D0BA}">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5759C2A0-6E26-4BDA-A0EA-5F0D8BC3DF85}">
          <x14:formula1>
            <xm:f>Summary!$B$62:$B$116</xm:f>
          </x14:formula1>
          <xm:sqref>F3:F19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BC895-66EB-414F-B65C-E09919633272}">
  <dimension ref="A1:I116"/>
  <sheetViews>
    <sheetView zoomScale="80" zoomScaleNormal="80" workbookViewId="0">
      <selection activeCell="O47" sqref="O47"/>
    </sheetView>
  </sheetViews>
  <sheetFormatPr defaultRowHeight="15" x14ac:dyDescent="0.25"/>
  <cols>
    <col min="3" max="3" width="15.28515625" customWidth="1"/>
    <col min="9" max="9" width="13.28515625" customWidth="1"/>
  </cols>
  <sheetData>
    <row r="1" spans="1:9" ht="15.75" thickBot="1" x14ac:dyDescent="0.3"/>
    <row r="2" spans="1:9" ht="61.5" customHeight="1" thickBot="1" x14ac:dyDescent="0.3">
      <c r="B2" s="20" t="s">
        <v>38</v>
      </c>
      <c r="C2" s="21"/>
      <c r="D2" s="21"/>
      <c r="E2" s="21"/>
      <c r="F2" s="21"/>
      <c r="G2" s="22"/>
    </row>
    <row r="3" spans="1:9" ht="89.25" customHeight="1" thickBot="1" x14ac:dyDescent="0.3">
      <c r="B3" s="20" t="s">
        <v>30</v>
      </c>
      <c r="C3" s="21"/>
      <c r="D3" s="22"/>
      <c r="E3" s="23" t="e">
        <f>AVERAGEIF(B11:B40,"&gt;0")</f>
        <v>#DIV/0!</v>
      </c>
      <c r="F3" s="24"/>
      <c r="G3" s="25"/>
    </row>
    <row r="7" spans="1:9" ht="50.25" customHeight="1" x14ac:dyDescent="0.25">
      <c r="B7" s="26" t="s">
        <v>34</v>
      </c>
      <c r="C7" s="26"/>
      <c r="D7" s="26"/>
      <c r="E7" s="26"/>
      <c r="F7" s="26"/>
      <c r="G7" s="26"/>
      <c r="H7" s="26"/>
      <c r="I7" s="26"/>
    </row>
    <row r="11" spans="1:9" hidden="1" x14ac:dyDescent="0.25">
      <c r="A11">
        <v>1</v>
      </c>
      <c r="B11" cm="1">
        <f t="array" ref="B11:D11">WF_1!$P$25:$R$25</f>
        <v>0</v>
      </c>
      <c r="C11">
        <v>0</v>
      </c>
      <c r="D11">
        <v>0</v>
      </c>
    </row>
    <row r="12" spans="1:9" hidden="1" x14ac:dyDescent="0.25">
      <c r="A12">
        <v>2</v>
      </c>
      <c r="B12" cm="1">
        <f t="array" ref="B12:D12">WF_2!$P$25:$R$25</f>
        <v>0</v>
      </c>
      <c r="C12">
        <v>0</v>
      </c>
      <c r="D12">
        <v>0</v>
      </c>
    </row>
    <row r="13" spans="1:9" hidden="1" x14ac:dyDescent="0.25">
      <c r="A13">
        <v>3</v>
      </c>
      <c r="B13" cm="1">
        <f t="array" ref="B13:D13">WF_3!$P$25:$R$25</f>
        <v>0</v>
      </c>
      <c r="C13">
        <v>0</v>
      </c>
      <c r="D13">
        <v>0</v>
      </c>
    </row>
    <row r="14" spans="1:9" hidden="1" x14ac:dyDescent="0.25">
      <c r="A14">
        <v>4</v>
      </c>
      <c r="B14" cm="1">
        <f t="array" ref="B14:D14">WF_4!$P$25:$R$25</f>
        <v>0</v>
      </c>
      <c r="C14">
        <v>0</v>
      </c>
      <c r="D14">
        <v>0</v>
      </c>
    </row>
    <row r="15" spans="1:9" hidden="1" x14ac:dyDescent="0.25">
      <c r="A15">
        <v>5</v>
      </c>
      <c r="B15" cm="1">
        <f t="array" ref="B15:D15">WF_5!$P$25:$R$25</f>
        <v>0</v>
      </c>
      <c r="C15">
        <v>0</v>
      </c>
      <c r="D15">
        <v>0</v>
      </c>
    </row>
    <row r="16" spans="1:9" hidden="1" x14ac:dyDescent="0.25">
      <c r="A16">
        <v>6</v>
      </c>
      <c r="B16" cm="1">
        <f t="array" ref="B16:D16">WF_6!$P$25:$R$25</f>
        <v>0</v>
      </c>
      <c r="C16">
        <v>0</v>
      </c>
      <c r="D16">
        <v>0</v>
      </c>
    </row>
    <row r="17" spans="1:4" hidden="1" x14ac:dyDescent="0.25">
      <c r="A17">
        <v>7</v>
      </c>
      <c r="B17" cm="1">
        <f t="array" ref="B17:D17">WF_7!$P$25:$R$25</f>
        <v>0</v>
      </c>
      <c r="C17">
        <v>0</v>
      </c>
      <c r="D17">
        <v>0</v>
      </c>
    </row>
    <row r="18" spans="1:4" hidden="1" x14ac:dyDescent="0.25">
      <c r="A18">
        <v>8</v>
      </c>
      <c r="B18" cm="1">
        <f t="array" ref="B18:D18">WF_8!$P$25:$R$25</f>
        <v>0</v>
      </c>
      <c r="C18">
        <v>0</v>
      </c>
      <c r="D18">
        <v>0</v>
      </c>
    </row>
    <row r="19" spans="1:4" hidden="1" x14ac:dyDescent="0.25">
      <c r="A19">
        <v>9</v>
      </c>
      <c r="B19" cm="1">
        <f t="array" ref="B19:D19">WF_9!$P$25:$R$25</f>
        <v>0</v>
      </c>
      <c r="C19">
        <v>0</v>
      </c>
      <c r="D19">
        <v>0</v>
      </c>
    </row>
    <row r="20" spans="1:4" hidden="1" x14ac:dyDescent="0.25">
      <c r="A20">
        <v>10</v>
      </c>
      <c r="B20" cm="1">
        <f t="array" ref="B20:D20">WF_10!$P$25:$R$25</f>
        <v>0</v>
      </c>
      <c r="C20">
        <v>0</v>
      </c>
      <c r="D20">
        <v>0</v>
      </c>
    </row>
    <row r="21" spans="1:4" hidden="1" x14ac:dyDescent="0.25">
      <c r="A21">
        <v>11</v>
      </c>
      <c r="B21" cm="1">
        <f t="array" ref="B21:D21">WF_11!$P$25:$R$25</f>
        <v>0</v>
      </c>
      <c r="C21">
        <v>0</v>
      </c>
      <c r="D21">
        <v>0</v>
      </c>
    </row>
    <row r="22" spans="1:4" hidden="1" x14ac:dyDescent="0.25">
      <c r="A22">
        <v>12</v>
      </c>
      <c r="B22" cm="1">
        <f t="array" ref="B22:D22">WF_12!$P$25:$R$25</f>
        <v>0</v>
      </c>
      <c r="C22">
        <v>0</v>
      </c>
      <c r="D22">
        <v>0</v>
      </c>
    </row>
    <row r="23" spans="1:4" hidden="1" x14ac:dyDescent="0.25">
      <c r="A23">
        <v>13</v>
      </c>
      <c r="B23" cm="1">
        <f t="array" ref="B23:D23">WF_13!$P$25:$R$25</f>
        <v>0</v>
      </c>
      <c r="C23">
        <v>0</v>
      </c>
      <c r="D23">
        <v>0</v>
      </c>
    </row>
    <row r="24" spans="1:4" hidden="1" x14ac:dyDescent="0.25">
      <c r="A24">
        <v>14</v>
      </c>
      <c r="B24" cm="1">
        <f t="array" ref="B24:D24">WF_14!$P$25:$R$25</f>
        <v>0</v>
      </c>
      <c r="C24">
        <v>0</v>
      </c>
      <c r="D24">
        <v>0</v>
      </c>
    </row>
    <row r="25" spans="1:4" hidden="1" x14ac:dyDescent="0.25">
      <c r="A25">
        <v>15</v>
      </c>
      <c r="B25" cm="1">
        <f t="array" ref="B25:D25">WF_15!$P$25:$R$25</f>
        <v>0</v>
      </c>
      <c r="C25">
        <v>0</v>
      </c>
      <c r="D25">
        <v>0</v>
      </c>
    </row>
    <row r="26" spans="1:4" hidden="1" x14ac:dyDescent="0.25">
      <c r="A26">
        <v>16</v>
      </c>
      <c r="B26" cm="1">
        <f t="array" ref="B26:D26">WF_16!$P$25:$R$25</f>
        <v>0</v>
      </c>
      <c r="C26">
        <v>0</v>
      </c>
      <c r="D26">
        <v>0</v>
      </c>
    </row>
    <row r="27" spans="1:4" hidden="1" x14ac:dyDescent="0.25">
      <c r="A27">
        <v>17</v>
      </c>
      <c r="B27" cm="1">
        <f t="array" ref="B27:D27">WF_17!$P$25:$R$25</f>
        <v>0</v>
      </c>
      <c r="C27">
        <v>0</v>
      </c>
      <c r="D27">
        <v>0</v>
      </c>
    </row>
    <row r="28" spans="1:4" hidden="1" x14ac:dyDescent="0.25">
      <c r="A28">
        <v>18</v>
      </c>
      <c r="B28" cm="1">
        <f t="array" ref="B28:D28">WF_18!$P$25:$R$25</f>
        <v>0</v>
      </c>
      <c r="C28">
        <v>0</v>
      </c>
      <c r="D28">
        <v>0</v>
      </c>
    </row>
    <row r="29" spans="1:4" hidden="1" x14ac:dyDescent="0.25">
      <c r="A29">
        <v>19</v>
      </c>
      <c r="B29" cm="1">
        <f t="array" ref="B29:D29">WF_19!$P$25:$R$25</f>
        <v>0</v>
      </c>
      <c r="C29">
        <v>0</v>
      </c>
      <c r="D29">
        <v>0</v>
      </c>
    </row>
    <row r="30" spans="1:4" hidden="1" x14ac:dyDescent="0.25">
      <c r="A30">
        <v>20</v>
      </c>
      <c r="B30" cm="1">
        <f t="array" ref="B30:D30">WF_20!$P$25:$R$25</f>
        <v>0</v>
      </c>
      <c r="C30">
        <v>0</v>
      </c>
      <c r="D30">
        <v>0</v>
      </c>
    </row>
    <row r="31" spans="1:4" hidden="1" x14ac:dyDescent="0.25">
      <c r="A31">
        <v>21</v>
      </c>
      <c r="B31" cm="1">
        <f t="array" ref="B31:D31">WF_21!$P$25:$R$25</f>
        <v>0</v>
      </c>
      <c r="C31">
        <v>0</v>
      </c>
      <c r="D31">
        <v>0</v>
      </c>
    </row>
    <row r="32" spans="1:4" hidden="1" x14ac:dyDescent="0.25">
      <c r="A32">
        <v>22</v>
      </c>
      <c r="B32" cm="1">
        <f t="array" ref="B32:D32">WF_22!$P$25:$R$25</f>
        <v>0</v>
      </c>
      <c r="C32">
        <v>0</v>
      </c>
      <c r="D32">
        <v>0</v>
      </c>
    </row>
    <row r="33" spans="1:4" hidden="1" x14ac:dyDescent="0.25">
      <c r="A33">
        <v>23</v>
      </c>
      <c r="B33" cm="1">
        <f t="array" ref="B33:D33">WF_23!$P$25:$R$25</f>
        <v>0</v>
      </c>
      <c r="C33">
        <v>0</v>
      </c>
      <c r="D33">
        <v>0</v>
      </c>
    </row>
    <row r="34" spans="1:4" hidden="1" x14ac:dyDescent="0.25">
      <c r="A34">
        <v>24</v>
      </c>
      <c r="B34" cm="1">
        <f t="array" ref="B34:D34">WF_24!$P$25:$R$25</f>
        <v>0</v>
      </c>
      <c r="C34">
        <v>0</v>
      </c>
      <c r="D34">
        <v>0</v>
      </c>
    </row>
    <row r="35" spans="1:4" hidden="1" x14ac:dyDescent="0.25">
      <c r="A35">
        <v>25</v>
      </c>
      <c r="B35" cm="1">
        <f t="array" ref="B35:D35">WF_25!$P$25:$R$25</f>
        <v>0</v>
      </c>
      <c r="C35">
        <v>0</v>
      </c>
      <c r="D35">
        <v>0</v>
      </c>
    </row>
    <row r="36" spans="1:4" hidden="1" x14ac:dyDescent="0.25">
      <c r="A36">
        <v>26</v>
      </c>
      <c r="B36" cm="1">
        <f t="array" ref="B36:D36">WF_26!$P$25:$R$25</f>
        <v>0</v>
      </c>
      <c r="C36">
        <v>0</v>
      </c>
      <c r="D36">
        <v>0</v>
      </c>
    </row>
    <row r="37" spans="1:4" hidden="1" x14ac:dyDescent="0.25">
      <c r="A37">
        <v>27</v>
      </c>
      <c r="B37" cm="1">
        <f t="array" ref="B37:D37">WF_27!$P$25:$R$25</f>
        <v>0</v>
      </c>
      <c r="C37">
        <v>0</v>
      </c>
      <c r="D37">
        <v>0</v>
      </c>
    </row>
    <row r="38" spans="1:4" hidden="1" x14ac:dyDescent="0.25">
      <c r="A38">
        <v>28</v>
      </c>
      <c r="B38" cm="1">
        <f t="array" ref="B38:D38">WF_28!$P$25:$R$25</f>
        <v>0</v>
      </c>
      <c r="C38">
        <v>0</v>
      </c>
      <c r="D38">
        <v>0</v>
      </c>
    </row>
    <row r="39" spans="1:4" hidden="1" x14ac:dyDescent="0.25">
      <c r="A39">
        <v>29</v>
      </c>
      <c r="B39" cm="1">
        <f t="array" ref="B39:D39">WF_29!$P$25:$R$25</f>
        <v>0</v>
      </c>
      <c r="C39">
        <v>0</v>
      </c>
      <c r="D39">
        <v>0</v>
      </c>
    </row>
    <row r="40" spans="1:4" hidden="1" x14ac:dyDescent="0.25">
      <c r="A40">
        <v>30</v>
      </c>
      <c r="B40" cm="1">
        <f t="array" ref="B40:D40">WF_30!$P$25:$R$25</f>
        <v>0</v>
      </c>
      <c r="C40">
        <v>0</v>
      </c>
      <c r="D40">
        <v>0</v>
      </c>
    </row>
    <row r="47" spans="1:4" ht="51" customHeight="1" x14ac:dyDescent="0.25"/>
    <row r="62" spans="2:2" ht="37.5" hidden="1" x14ac:dyDescent="0.25">
      <c r="B62" s="16" t="s">
        <v>43</v>
      </c>
    </row>
    <row r="63" spans="2:2" ht="37.5" hidden="1" x14ac:dyDescent="0.25">
      <c r="B63" s="16" t="s">
        <v>44</v>
      </c>
    </row>
    <row r="64" spans="2:2" ht="37.5" hidden="1" x14ac:dyDescent="0.25">
      <c r="B64" s="16" t="s">
        <v>45</v>
      </c>
    </row>
    <row r="65" spans="2:2" ht="37.5" hidden="1" x14ac:dyDescent="0.25">
      <c r="B65" s="16" t="s">
        <v>46</v>
      </c>
    </row>
    <row r="66" spans="2:2" ht="37.5" hidden="1" x14ac:dyDescent="0.25">
      <c r="B66" s="16" t="s">
        <v>47</v>
      </c>
    </row>
    <row r="67" spans="2:2" ht="37.5" hidden="1" x14ac:dyDescent="0.25">
      <c r="B67" s="16" t="s">
        <v>48</v>
      </c>
    </row>
    <row r="68" spans="2:2" ht="37.5" hidden="1" x14ac:dyDescent="0.25">
      <c r="B68" s="16" t="s">
        <v>49</v>
      </c>
    </row>
    <row r="69" spans="2:2" ht="18.75" hidden="1" x14ac:dyDescent="0.25">
      <c r="B69" s="16" t="s">
        <v>50</v>
      </c>
    </row>
    <row r="70" spans="2:2" ht="37.5" hidden="1" x14ac:dyDescent="0.25">
      <c r="B70" s="16" t="s">
        <v>51</v>
      </c>
    </row>
    <row r="71" spans="2:2" ht="37.5" hidden="1" x14ac:dyDescent="0.25">
      <c r="B71" s="16" t="s">
        <v>52</v>
      </c>
    </row>
    <row r="72" spans="2:2" ht="37.5" hidden="1" x14ac:dyDescent="0.25">
      <c r="B72" s="16" t="s">
        <v>53</v>
      </c>
    </row>
    <row r="73" spans="2:2" ht="18.75" hidden="1" x14ac:dyDescent="0.25">
      <c r="B73" s="16" t="s">
        <v>54</v>
      </c>
    </row>
    <row r="74" spans="2:2" ht="37.5" hidden="1" x14ac:dyDescent="0.25">
      <c r="B74" s="16" t="s">
        <v>55</v>
      </c>
    </row>
    <row r="75" spans="2:2" ht="37.5" hidden="1" x14ac:dyDescent="0.25">
      <c r="B75" s="16" t="s">
        <v>56</v>
      </c>
    </row>
    <row r="76" spans="2:2" ht="37.5" hidden="1" x14ac:dyDescent="0.25">
      <c r="B76" s="16" t="s">
        <v>57</v>
      </c>
    </row>
    <row r="77" spans="2:2" ht="18.75" hidden="1" x14ac:dyDescent="0.25">
      <c r="B77" s="16" t="s">
        <v>58</v>
      </c>
    </row>
    <row r="78" spans="2:2" ht="37.5" hidden="1" x14ac:dyDescent="0.25">
      <c r="B78" s="16" t="s">
        <v>59</v>
      </c>
    </row>
    <row r="79" spans="2:2" ht="37.5" hidden="1" x14ac:dyDescent="0.25">
      <c r="B79" s="16" t="s">
        <v>60</v>
      </c>
    </row>
    <row r="80" spans="2:2" ht="37.5" hidden="1" x14ac:dyDescent="0.25">
      <c r="B80" s="16" t="s">
        <v>61</v>
      </c>
    </row>
    <row r="81" spans="2:2" ht="37.5" hidden="1" x14ac:dyDescent="0.25">
      <c r="B81" s="16" t="s">
        <v>62</v>
      </c>
    </row>
    <row r="82" spans="2:2" ht="18.75" hidden="1" x14ac:dyDescent="0.25">
      <c r="B82" s="16" t="s">
        <v>63</v>
      </c>
    </row>
    <row r="83" spans="2:2" ht="37.5" hidden="1" x14ac:dyDescent="0.25">
      <c r="B83" s="16" t="s">
        <v>64</v>
      </c>
    </row>
    <row r="84" spans="2:2" ht="37.5" hidden="1" x14ac:dyDescent="0.25">
      <c r="B84" s="16" t="s">
        <v>65</v>
      </c>
    </row>
    <row r="85" spans="2:2" ht="37.5" hidden="1" x14ac:dyDescent="0.25">
      <c r="B85" s="16" t="s">
        <v>66</v>
      </c>
    </row>
    <row r="86" spans="2:2" ht="37.5" hidden="1" x14ac:dyDescent="0.25">
      <c r="B86" s="16" t="s">
        <v>67</v>
      </c>
    </row>
    <row r="87" spans="2:2" ht="37.5" hidden="1" x14ac:dyDescent="0.25">
      <c r="B87" s="16" t="s">
        <v>68</v>
      </c>
    </row>
    <row r="88" spans="2:2" ht="37.5" hidden="1" x14ac:dyDescent="0.25">
      <c r="B88" s="16" t="s">
        <v>69</v>
      </c>
    </row>
    <row r="89" spans="2:2" ht="37.5" hidden="1" x14ac:dyDescent="0.25">
      <c r="B89" s="16" t="s">
        <v>70</v>
      </c>
    </row>
    <row r="90" spans="2:2" ht="37.5" hidden="1" x14ac:dyDescent="0.25">
      <c r="B90" s="16" t="s">
        <v>71</v>
      </c>
    </row>
    <row r="91" spans="2:2" ht="37.5" hidden="1" x14ac:dyDescent="0.25">
      <c r="B91" s="16" t="s">
        <v>72</v>
      </c>
    </row>
    <row r="92" spans="2:2" ht="56.25" hidden="1" x14ac:dyDescent="0.25">
      <c r="B92" s="16" t="s">
        <v>73</v>
      </c>
    </row>
    <row r="93" spans="2:2" ht="37.5" hidden="1" x14ac:dyDescent="0.25">
      <c r="B93" s="16" t="s">
        <v>74</v>
      </c>
    </row>
    <row r="94" spans="2:2" ht="37.5" hidden="1" x14ac:dyDescent="0.25">
      <c r="B94" s="16" t="s">
        <v>75</v>
      </c>
    </row>
    <row r="95" spans="2:2" ht="37.5" hidden="1" x14ac:dyDescent="0.25">
      <c r="B95" s="16" t="s">
        <v>76</v>
      </c>
    </row>
    <row r="96" spans="2:2" ht="18.75" hidden="1" x14ac:dyDescent="0.25">
      <c r="B96" s="16" t="s">
        <v>77</v>
      </c>
    </row>
    <row r="97" spans="2:2" ht="37.5" hidden="1" x14ac:dyDescent="0.25">
      <c r="B97" s="16" t="s">
        <v>78</v>
      </c>
    </row>
    <row r="98" spans="2:2" ht="37.5" hidden="1" x14ac:dyDescent="0.25">
      <c r="B98" s="16" t="s">
        <v>79</v>
      </c>
    </row>
    <row r="99" spans="2:2" ht="56.25" hidden="1" x14ac:dyDescent="0.25">
      <c r="B99" s="16" t="s">
        <v>80</v>
      </c>
    </row>
    <row r="100" spans="2:2" ht="37.5" hidden="1" x14ac:dyDescent="0.25">
      <c r="B100" s="16" t="s">
        <v>81</v>
      </c>
    </row>
    <row r="101" spans="2:2" ht="37.5" hidden="1" x14ac:dyDescent="0.25">
      <c r="B101" s="16" t="s">
        <v>82</v>
      </c>
    </row>
    <row r="102" spans="2:2" ht="37.5" hidden="1" x14ac:dyDescent="0.25">
      <c r="B102" s="16" t="s">
        <v>83</v>
      </c>
    </row>
    <row r="103" spans="2:2" ht="37.5" hidden="1" x14ac:dyDescent="0.25">
      <c r="B103" s="16" t="s">
        <v>84</v>
      </c>
    </row>
    <row r="104" spans="2:2" ht="37.5" hidden="1" x14ac:dyDescent="0.25">
      <c r="B104" s="16" t="s">
        <v>85</v>
      </c>
    </row>
    <row r="105" spans="2:2" ht="18.75" hidden="1" x14ac:dyDescent="0.25">
      <c r="B105" s="16" t="s">
        <v>86</v>
      </c>
    </row>
    <row r="106" spans="2:2" ht="37.5" hidden="1" x14ac:dyDescent="0.25">
      <c r="B106" s="16" t="s">
        <v>87</v>
      </c>
    </row>
    <row r="107" spans="2:2" ht="37.5" hidden="1" x14ac:dyDescent="0.25">
      <c r="B107" s="16" t="s">
        <v>88</v>
      </c>
    </row>
    <row r="108" spans="2:2" ht="37.5" hidden="1" x14ac:dyDescent="0.25">
      <c r="B108" s="16" t="s">
        <v>89</v>
      </c>
    </row>
    <row r="109" spans="2:2" ht="18.75" hidden="1" x14ac:dyDescent="0.25">
      <c r="B109" s="16" t="s">
        <v>90</v>
      </c>
    </row>
    <row r="110" spans="2:2" ht="37.5" hidden="1" x14ac:dyDescent="0.25">
      <c r="B110" s="16" t="s">
        <v>91</v>
      </c>
    </row>
    <row r="111" spans="2:2" ht="37.5" hidden="1" x14ac:dyDescent="0.25">
      <c r="B111" s="16" t="s">
        <v>92</v>
      </c>
    </row>
    <row r="112" spans="2:2" ht="37.5" hidden="1" x14ac:dyDescent="0.25">
      <c r="B112" s="16" t="s">
        <v>93</v>
      </c>
    </row>
    <row r="113" spans="2:2" ht="37.5" hidden="1" x14ac:dyDescent="0.25">
      <c r="B113" s="16" t="s">
        <v>94</v>
      </c>
    </row>
    <row r="114" spans="2:2" ht="18.75" hidden="1" x14ac:dyDescent="0.25">
      <c r="B114" s="16" t="s">
        <v>95</v>
      </c>
    </row>
    <row r="115" spans="2:2" ht="18.75" hidden="1" x14ac:dyDescent="0.25">
      <c r="B115" s="16" t="s">
        <v>96</v>
      </c>
    </row>
    <row r="116" spans="2:2" ht="37.5" hidden="1" x14ac:dyDescent="0.25">
      <c r="B116" s="16" t="s">
        <v>97</v>
      </c>
    </row>
  </sheetData>
  <sheetProtection algorithmName="SHA-512" hashValue="GxbqbMaHyJ99BvuJ2aH2T7Etq8XiLtY5NHDBO6H/vumc1nbiih6J5oGHuiSYM5znTHgl+CdLx8Bp2hagudUUTg==" saltValue="nCKaN6i+t9EL2NOD+lj15w==" spinCount="100000" sheet="1" objects="1" scenarios="1"/>
  <mergeCells count="4">
    <mergeCell ref="B2:G2"/>
    <mergeCell ref="B3:D3"/>
    <mergeCell ref="E3:G3"/>
    <mergeCell ref="B7:I7"/>
  </mergeCells>
  <conditionalFormatting sqref="E3:G3">
    <cfRule type="cellIs" dxfId="61" priority="1" operator="greaterThan">
      <formula>15</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B704-AC01-4F0F-867B-0C70E7C731DC}">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27" priority="1" operator="lessThan">
      <formula>TODAY()</formula>
    </cfRule>
  </conditionalFormatting>
  <conditionalFormatting sqref="P24:R25">
    <cfRule type="cellIs" dxfId="26" priority="2" operator="greaterThan">
      <formula>15</formula>
    </cfRule>
  </conditionalFormatting>
  <dataValidations count="6">
    <dataValidation type="list" allowBlank="1" showInputMessage="1" showErrorMessage="1" sqref="J25" xr:uid="{1A9B6B96-618A-44A8-9712-833166226416}">
      <formula1>"0,0.1,0.25,0.5,0.75,1"</formula1>
    </dataValidation>
    <dataValidation type="list" allowBlank="1" showInputMessage="1" showErrorMessage="1" sqref="B3:B19" xr:uid="{A8173FD1-D591-48AA-BE47-962EDAD12187}">
      <formula1>"Bureau for Behavioral Health, CSED Waiver, Safe At Home"</formula1>
    </dataValidation>
    <dataValidation type="list" allowBlank="1" showInputMessage="1" showErrorMessage="1" sqref="G3:G19" xr:uid="{66C3D6B9-95CE-49A5-8FE5-E3B852A7FBF3}">
      <formula1>"1,2,3,4"</formula1>
    </dataValidation>
    <dataValidation type="date" operator="greaterThan" allowBlank="1" showInputMessage="1" showErrorMessage="1" sqref="J21:K21" xr:uid="{E8F0A096-D603-4233-8B44-728B33649520}">
      <formula1>36161</formula1>
    </dataValidation>
    <dataValidation type="date" operator="greaterThan" allowBlank="1" showInputMessage="1" showErrorMessage="1" sqref="C3:D19" xr:uid="{64D3E434-F1C5-487E-A84F-DB4B0569F20B}">
      <formula1>43101</formula1>
    </dataValidation>
    <dataValidation type="list" allowBlank="1" showInputMessage="1" showErrorMessage="1" sqref="E3:E19" xr:uid="{976DEE6A-123A-4A66-B5B4-464761881877}">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92B3939E-EF96-41CE-A554-54A1C57BC9B5}">
          <x14:formula1>
            <xm:f>Summary!$B$62:$B$116</xm:f>
          </x14:formula1>
          <xm:sqref>F3:F19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14720-93DD-4D2B-A26C-894E945B6F35}">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25" priority="1" operator="lessThan">
      <formula>TODAY()</formula>
    </cfRule>
  </conditionalFormatting>
  <conditionalFormatting sqref="P24:R25">
    <cfRule type="cellIs" dxfId="24" priority="2" operator="greaterThan">
      <formula>15</formula>
    </cfRule>
  </conditionalFormatting>
  <dataValidations count="6">
    <dataValidation type="list" allowBlank="1" showInputMessage="1" showErrorMessage="1" sqref="E3:E19" xr:uid="{0C857B11-613E-4128-B1DD-212BAC53A840}">
      <formula1>"yes, no"</formula1>
    </dataValidation>
    <dataValidation type="date" operator="greaterThan" allowBlank="1" showInputMessage="1" showErrorMessage="1" sqref="C3:D19" xr:uid="{964ECEE5-E0F1-4527-8B61-85FB08F43F42}">
      <formula1>43101</formula1>
    </dataValidation>
    <dataValidation type="date" operator="greaterThan" allowBlank="1" showInputMessage="1" showErrorMessage="1" sqref="J21:K21" xr:uid="{BA19F49C-853B-4074-B1DC-93A2F9DE090A}">
      <formula1>36161</formula1>
    </dataValidation>
    <dataValidation type="list" allowBlank="1" showInputMessage="1" showErrorMessage="1" sqref="G3:G19" xr:uid="{6EA9F386-28E2-4C78-B83D-4B91C030A7B0}">
      <formula1>"1,2,3,4"</formula1>
    </dataValidation>
    <dataValidation type="list" allowBlank="1" showInputMessage="1" showErrorMessage="1" sqref="B3:B19" xr:uid="{096FD804-FF70-4142-A335-1A936CC0A902}">
      <formula1>"Bureau for Behavioral Health, CSED Waiver, Safe At Home"</formula1>
    </dataValidation>
    <dataValidation type="list" allowBlank="1" showInputMessage="1" showErrorMessage="1" sqref="J25" xr:uid="{2320F252-D0EF-424A-8090-C8543C10D018}">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DD83B45-E399-4A7C-9262-132AE4570FCC}">
          <x14:formula1>
            <xm:f>Summary!$B$62:$B$116</xm:f>
          </x14:formula1>
          <xm:sqref>F3:F19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77CE2-7F71-419E-80E6-AC1E3AEA88B1}">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23" priority="1" operator="lessThan">
      <formula>TODAY()</formula>
    </cfRule>
  </conditionalFormatting>
  <conditionalFormatting sqref="P24:R25">
    <cfRule type="cellIs" dxfId="22" priority="2" operator="greaterThan">
      <formula>15</formula>
    </cfRule>
  </conditionalFormatting>
  <dataValidations count="6">
    <dataValidation type="list" allowBlank="1" showInputMessage="1" showErrorMessage="1" sqref="E3:E19" xr:uid="{98BF38CC-BCFE-49FB-B050-7492F7184E1A}">
      <formula1>"yes, no"</formula1>
    </dataValidation>
    <dataValidation type="date" operator="greaterThan" allowBlank="1" showInputMessage="1" showErrorMessage="1" sqref="C3:D19" xr:uid="{13DC8378-9496-460B-AFBA-7072D873CF83}">
      <formula1>43101</formula1>
    </dataValidation>
    <dataValidation type="date" operator="greaterThan" allowBlank="1" showInputMessage="1" showErrorMessage="1" sqref="J21:K21" xr:uid="{6977C74E-2F3B-4721-84CC-74D9F28BC21D}">
      <formula1>36161</formula1>
    </dataValidation>
    <dataValidation type="list" allowBlank="1" showInputMessage="1" showErrorMessage="1" sqref="G3:G19" xr:uid="{F03B1296-E71A-459D-AFAC-0D5B4BB4C0A5}">
      <formula1>"1,2,3,4"</formula1>
    </dataValidation>
    <dataValidation type="list" allowBlank="1" showInputMessage="1" showErrorMessage="1" sqref="B3:B19" xr:uid="{1650DD48-8993-44C2-805D-E4EB6D54B627}">
      <formula1>"Bureau for Behavioral Health, CSED Waiver, Safe At Home"</formula1>
    </dataValidation>
    <dataValidation type="list" allowBlank="1" showInputMessage="1" showErrorMessage="1" sqref="J25" xr:uid="{A667B062-EF38-4BEA-AF5E-CEB179FCCD11}">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7088867-F771-4BDD-8423-DCE8B31BF71E}">
          <x14:formula1>
            <xm:f>Summary!$B$62:$B$116</xm:f>
          </x14:formula1>
          <xm:sqref>F3:F19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2B5FA-4B3C-45D8-850D-334D6B3B779E}">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21" priority="1" operator="lessThan">
      <formula>TODAY()</formula>
    </cfRule>
  </conditionalFormatting>
  <conditionalFormatting sqref="P24:R25">
    <cfRule type="cellIs" dxfId="20" priority="2" operator="greaterThan">
      <formula>15</formula>
    </cfRule>
  </conditionalFormatting>
  <dataValidations count="6">
    <dataValidation type="list" allowBlank="1" showInputMessage="1" showErrorMessage="1" sqref="J25" xr:uid="{FAEFA89F-9A3B-4A02-B96E-22AD80EB1BEA}">
      <formula1>"0,0.1,0.25,0.5,0.75,1"</formula1>
    </dataValidation>
    <dataValidation type="list" allowBlank="1" showInputMessage="1" showErrorMessage="1" sqref="B3:B19" xr:uid="{24713478-453A-4A3D-AE04-B18B498B56FB}">
      <formula1>"Bureau for Behavioral Health, CSED Waiver, Safe At Home"</formula1>
    </dataValidation>
    <dataValidation type="list" allowBlank="1" showInputMessage="1" showErrorMessage="1" sqref="G3:G19" xr:uid="{6DC70443-7657-4183-8097-F48FC89A3CF3}">
      <formula1>"1,2,3,4"</formula1>
    </dataValidation>
    <dataValidation type="date" operator="greaterThan" allowBlank="1" showInputMessage="1" showErrorMessage="1" sqref="J21:K21" xr:uid="{5E877565-29AA-4B11-83D0-81DF50DB0182}">
      <formula1>36161</formula1>
    </dataValidation>
    <dataValidation type="date" operator="greaterThan" allowBlank="1" showInputMessage="1" showErrorMessage="1" sqref="C3:D19" xr:uid="{6D400293-F41F-4067-AF0E-1C810DA45DC8}">
      <formula1>43101</formula1>
    </dataValidation>
    <dataValidation type="list" allowBlank="1" showInputMessage="1" showErrorMessage="1" sqref="E3:E19" xr:uid="{048F5053-C0BD-4992-A4CC-E63978EF8959}">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7A119EF-3923-4E7E-A854-B9CE69A98687}">
          <x14:formula1>
            <xm:f>Summary!$B$62:$B$116</xm:f>
          </x14:formula1>
          <xm:sqref>F3:F19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393E-40FA-4435-B5A2-1820DF31838C}">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19" priority="1" operator="lessThan">
      <formula>TODAY()</formula>
    </cfRule>
  </conditionalFormatting>
  <conditionalFormatting sqref="P24:R25">
    <cfRule type="cellIs" dxfId="18" priority="2" operator="greaterThan">
      <formula>15</formula>
    </cfRule>
  </conditionalFormatting>
  <dataValidations count="6">
    <dataValidation type="list" allowBlank="1" showInputMessage="1" showErrorMessage="1" sqref="E3:E19" xr:uid="{9C374368-F26D-457A-BB0D-0DA0EA4BF9A9}">
      <formula1>"yes, no"</formula1>
    </dataValidation>
    <dataValidation type="date" operator="greaterThan" allowBlank="1" showInputMessage="1" showErrorMessage="1" sqref="C3:D19" xr:uid="{4152C089-4A57-4154-B33E-CA82B88DB3C6}">
      <formula1>43101</formula1>
    </dataValidation>
    <dataValidation type="date" operator="greaterThan" allowBlank="1" showInputMessage="1" showErrorMessage="1" sqref="J21:K21" xr:uid="{D4EC63FA-7FBE-411A-B619-B367E7172130}">
      <formula1>36161</formula1>
    </dataValidation>
    <dataValidation type="list" allowBlank="1" showInputMessage="1" showErrorMessage="1" sqref="G3:G19" xr:uid="{B116D6DE-A399-4E97-8D4E-480C5542880E}">
      <formula1>"1,2,3,4"</formula1>
    </dataValidation>
    <dataValidation type="list" allowBlank="1" showInputMessage="1" showErrorMessage="1" sqref="B3:B19" xr:uid="{2273EB13-95F8-4CD8-8FB8-6C5D8DE26550}">
      <formula1>"Bureau for Behavioral Health, CSED Waiver, Safe At Home"</formula1>
    </dataValidation>
    <dataValidation type="list" allowBlank="1" showInputMessage="1" showErrorMessage="1" sqref="J25" xr:uid="{91DBEAD4-A92F-444E-A69B-A6C1006352BB}">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161CDC49-7402-4A61-A092-9D5ACB12C7A8}">
          <x14:formula1>
            <xm:f>Summary!$B$62:$B$116</xm:f>
          </x14:formula1>
          <xm:sqref>F3:F19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8292C-5AD0-435D-AD98-D05C35439821}">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17" priority="1" operator="lessThan">
      <formula>TODAY()</formula>
    </cfRule>
  </conditionalFormatting>
  <conditionalFormatting sqref="P24:R25">
    <cfRule type="cellIs" dxfId="16" priority="2" operator="greaterThan">
      <formula>15</formula>
    </cfRule>
  </conditionalFormatting>
  <dataValidations count="6">
    <dataValidation type="list" allowBlank="1" showInputMessage="1" showErrorMessage="1" sqref="J25" xr:uid="{68C55213-5D17-48E1-9F27-60831C49ABD0}">
      <formula1>"0,0.1,0.25,0.5,0.75,1"</formula1>
    </dataValidation>
    <dataValidation type="list" allowBlank="1" showInputMessage="1" showErrorMessage="1" sqref="B3:B19" xr:uid="{75483022-77BF-4896-8DEA-6EDEEEC8AE07}">
      <formula1>"Bureau for Behavioral Health, CSED Waiver, Safe At Home"</formula1>
    </dataValidation>
    <dataValidation type="list" allowBlank="1" showInputMessage="1" showErrorMessage="1" sqref="G3:G19" xr:uid="{115240B6-50BE-430B-BCD8-72523149BD1E}">
      <formula1>"1,2,3,4"</formula1>
    </dataValidation>
    <dataValidation type="date" operator="greaterThan" allowBlank="1" showInputMessage="1" showErrorMessage="1" sqref="J21:K21" xr:uid="{AE31C854-E332-454D-ACD6-8CD6A769F6D0}">
      <formula1>36161</formula1>
    </dataValidation>
    <dataValidation type="date" operator="greaterThan" allowBlank="1" showInputMessage="1" showErrorMessage="1" sqref="C3:D19" xr:uid="{2ED91F66-E489-4703-97FF-9A0A114E2E66}">
      <formula1>43101</formula1>
    </dataValidation>
    <dataValidation type="list" allowBlank="1" showInputMessage="1" showErrorMessage="1" sqref="E3:E19" xr:uid="{4EA3E85C-260F-484D-9B3F-10C6BCBC7CEE}">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88CA6757-89E4-4600-9452-D695F4AD72CB}">
          <x14:formula1>
            <xm:f>Summary!$B$62:$B$116</xm:f>
          </x14:formula1>
          <xm:sqref>F3:F19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4F06A-64E7-4A47-8104-5B512DF5E3BC}">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15" priority="1" operator="lessThan">
      <formula>TODAY()</formula>
    </cfRule>
  </conditionalFormatting>
  <conditionalFormatting sqref="P24:R25">
    <cfRule type="cellIs" dxfId="14" priority="2" operator="greaterThan">
      <formula>15</formula>
    </cfRule>
  </conditionalFormatting>
  <dataValidations count="6">
    <dataValidation type="list" allowBlank="1" showInputMessage="1" showErrorMessage="1" sqref="J25" xr:uid="{492F22B1-09E4-4609-8591-9B15B00AC8A4}">
      <formula1>"0,0.1,0.25,0.5,0.75,1"</formula1>
    </dataValidation>
    <dataValidation type="list" allowBlank="1" showInputMessage="1" showErrorMessage="1" sqref="B3:B19" xr:uid="{70135B65-E85B-429A-9977-51D15832840A}">
      <formula1>"Bureau for Behavioral Health, CSED Waiver, Safe At Home"</formula1>
    </dataValidation>
    <dataValidation type="list" allowBlank="1" showInputMessage="1" showErrorMessage="1" sqref="G3:G19" xr:uid="{7A7CD97B-F8DF-49F5-9697-146659844134}">
      <formula1>"1,2,3,4"</formula1>
    </dataValidation>
    <dataValidation type="date" operator="greaterThan" allowBlank="1" showInputMessage="1" showErrorMessage="1" sqref="J21:K21" xr:uid="{0BDE7689-8F24-423E-A0A0-2F85052F5A69}">
      <formula1>36161</formula1>
    </dataValidation>
    <dataValidation type="date" operator="greaterThan" allowBlank="1" showInputMessage="1" showErrorMessage="1" sqref="C3:D19" xr:uid="{39B7A9FD-22A0-4032-9C6E-089049FA0C17}">
      <formula1>43101</formula1>
    </dataValidation>
    <dataValidation type="list" allowBlank="1" showInputMessage="1" showErrorMessage="1" sqref="E3:E19" xr:uid="{57C726EB-DF1C-40B1-BA38-F8C14BFE1D5A}">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E91D8C2-C8BA-4B37-9AC7-28370FD26C6F}">
          <x14:formula1>
            <xm:f>Summary!$B$62:$B$116</xm:f>
          </x14:formula1>
          <xm:sqref>F3:F19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D51D6-7690-4CD1-9188-E8B3FCF09618}">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13" priority="1" operator="lessThan">
      <formula>TODAY()</formula>
    </cfRule>
  </conditionalFormatting>
  <conditionalFormatting sqref="P24:R25">
    <cfRule type="cellIs" dxfId="12" priority="2" operator="greaterThan">
      <formula>15</formula>
    </cfRule>
  </conditionalFormatting>
  <dataValidations count="6">
    <dataValidation type="list" allowBlank="1" showInputMessage="1" showErrorMessage="1" sqref="E3:E19" xr:uid="{548D29AF-9C6C-4C6E-9A12-DCDE1C2BE10B}">
      <formula1>"yes, no"</formula1>
    </dataValidation>
    <dataValidation type="date" operator="greaterThan" allowBlank="1" showInputMessage="1" showErrorMessage="1" sqref="C3:D19" xr:uid="{0B1A1C44-673F-4FEC-B652-37DC26F0E5CA}">
      <formula1>43101</formula1>
    </dataValidation>
    <dataValidation type="date" operator="greaterThan" allowBlank="1" showInputMessage="1" showErrorMessage="1" sqref="J21:K21" xr:uid="{7FABF584-A011-493B-8442-7EA2F308E1E9}">
      <formula1>36161</formula1>
    </dataValidation>
    <dataValidation type="list" allowBlank="1" showInputMessage="1" showErrorMessage="1" sqref="G3:G19" xr:uid="{BCE789CA-D64F-4C2C-98D4-3D7E09F1CD02}">
      <formula1>"1,2,3,4"</formula1>
    </dataValidation>
    <dataValidation type="list" allowBlank="1" showInputMessage="1" showErrorMessage="1" sqref="B3:B19" xr:uid="{662313EF-3468-4D0D-BD61-4E883FB47175}">
      <formula1>"Bureau for Behavioral Health, CSED Waiver, Safe At Home"</formula1>
    </dataValidation>
    <dataValidation type="list" allowBlank="1" showInputMessage="1" showErrorMessage="1" sqref="J25" xr:uid="{EA1A4698-6B6B-44EA-9925-CA28505EDE5F}">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3E86831-E028-4B1E-A1C0-7ECC049525A8}">
          <x14:formula1>
            <xm:f>Summary!$B$62:$B$116</xm:f>
          </x14:formula1>
          <xm:sqref>F3:F19</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00447-8908-457D-A397-024B87F3D539}">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11" priority="1" operator="lessThan">
      <formula>TODAY()</formula>
    </cfRule>
  </conditionalFormatting>
  <conditionalFormatting sqref="P24:R25">
    <cfRule type="cellIs" dxfId="10" priority="2" operator="greaterThan">
      <formula>15</formula>
    </cfRule>
  </conditionalFormatting>
  <dataValidations count="6">
    <dataValidation type="list" allowBlank="1" showInputMessage="1" showErrorMessage="1" sqref="E3:E19" xr:uid="{C2D22D4E-5B82-4D81-B97A-95233AF7894B}">
      <formula1>"yes, no"</formula1>
    </dataValidation>
    <dataValidation type="date" operator="greaterThan" allowBlank="1" showInputMessage="1" showErrorMessage="1" sqref="C3:D19" xr:uid="{EFB88235-B49E-46FA-896F-6B081735DD58}">
      <formula1>43101</formula1>
    </dataValidation>
    <dataValidation type="date" operator="greaterThan" allowBlank="1" showInputMessage="1" showErrorMessage="1" sqref="J21:K21" xr:uid="{818D7776-7F65-454B-AA96-96685BBDDC0E}">
      <formula1>36161</formula1>
    </dataValidation>
    <dataValidation type="list" allowBlank="1" showInputMessage="1" showErrorMessage="1" sqref="G3:G19" xr:uid="{C1B694A1-9446-4E4F-AD99-1640388264B8}">
      <formula1>"1,2,3,4"</formula1>
    </dataValidation>
    <dataValidation type="list" allowBlank="1" showInputMessage="1" showErrorMessage="1" sqref="B3:B19" xr:uid="{D305F681-4CAB-49DB-BA97-DCD9F3DCC53C}">
      <formula1>"Bureau for Behavioral Health, CSED Waiver, Safe At Home"</formula1>
    </dataValidation>
    <dataValidation type="list" allowBlank="1" showInputMessage="1" showErrorMessage="1" sqref="J25" xr:uid="{6DF34268-CBE2-4EA8-B268-111EC732A4D8}">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20BAF75-01D4-4965-BAF3-ACA3E58054C2}">
          <x14:formula1>
            <xm:f>Summary!$B$62:$B$116</xm:f>
          </x14:formula1>
          <xm:sqref>F3:F19</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0F3A3-B3EF-4FE8-B4E0-29B80427ED18}">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9" priority="1" operator="lessThan">
      <formula>TODAY()</formula>
    </cfRule>
  </conditionalFormatting>
  <conditionalFormatting sqref="P24:R25">
    <cfRule type="cellIs" dxfId="8" priority="2" operator="greaterThan">
      <formula>15</formula>
    </cfRule>
  </conditionalFormatting>
  <dataValidations count="6">
    <dataValidation type="list" allowBlank="1" showInputMessage="1" showErrorMessage="1" sqref="J25" xr:uid="{FE811FC2-77E3-45BC-B348-E60D45F09334}">
      <formula1>"0,0.1,0.25,0.5,0.75,1"</formula1>
    </dataValidation>
    <dataValidation type="list" allowBlank="1" showInputMessage="1" showErrorMessage="1" sqref="B3:B19" xr:uid="{12D2BC54-BCD4-49CD-9916-E41BE2C74066}">
      <formula1>"Bureau for Behavioral Health, CSED Waiver, Safe At Home"</formula1>
    </dataValidation>
    <dataValidation type="list" allowBlank="1" showInputMessage="1" showErrorMessage="1" sqref="G3:G19" xr:uid="{1C30C67B-8E81-4C21-AC3B-FB1B1A811F74}">
      <formula1>"1,2,3,4"</formula1>
    </dataValidation>
    <dataValidation type="date" operator="greaterThan" allowBlank="1" showInputMessage="1" showErrorMessage="1" sqref="J21:K21" xr:uid="{F31CA84D-E94D-4108-9355-517BE029CEFC}">
      <formula1>36161</formula1>
    </dataValidation>
    <dataValidation type="date" operator="greaterThan" allowBlank="1" showInputMessage="1" showErrorMessage="1" sqref="C3:D19" xr:uid="{9A5D7604-EFA0-4F88-AA81-E745F31D4219}">
      <formula1>43101</formula1>
    </dataValidation>
    <dataValidation type="list" allowBlank="1" showInputMessage="1" showErrorMessage="1" sqref="E3:E19" xr:uid="{D9532A5B-C88A-47DE-A626-FBD384F950B8}">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EDFFD64F-3528-4A99-ACD7-6C3DC5A988DB}">
          <x14:formula1>
            <xm:f>Summary!$B$62:$B$116</xm:f>
          </x14:formula1>
          <xm:sqref>F3:F19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B5197-7C7C-45D5-B8A6-D1A57824583A}">
  <dimension ref="A1:N25"/>
  <sheetViews>
    <sheetView topLeftCell="A6" zoomScale="120" zoomScaleNormal="120" workbookViewId="0">
      <selection activeCell="I24" sqref="I24:N25"/>
    </sheetView>
  </sheetViews>
  <sheetFormatPr defaultColWidth="8.85546875" defaultRowHeight="15" x14ac:dyDescent="0.25"/>
  <cols>
    <col min="1" max="1" width="30.85546875" customWidth="1"/>
    <col min="2" max="2" width="16.5703125" customWidth="1"/>
    <col min="3" max="3" width="19.5703125" customWidth="1"/>
    <col min="4" max="4" width="11" customWidth="1"/>
    <col min="5" max="5" width="11.42578125" customWidth="1"/>
    <col min="6" max="6" width="11.28515625" customWidth="1"/>
    <col min="7" max="7" width="10.28515625" customWidth="1"/>
    <col min="8" max="8" width="10.85546875" customWidth="1"/>
    <col min="9" max="9" width="21.140625" customWidth="1"/>
    <col min="10" max="11" width="11.140625" customWidth="1"/>
    <col min="12" max="12" width="11.5703125" customWidth="1"/>
    <col min="13" max="13" width="13.140625" customWidth="1"/>
    <col min="14" max="14" width="10.140625" customWidth="1"/>
  </cols>
  <sheetData>
    <row r="1" spans="1:14" ht="24" customHeight="1" x14ac:dyDescent="0.25">
      <c r="A1" s="32" t="s">
        <v>2</v>
      </c>
      <c r="B1" s="33"/>
      <c r="C1" s="33"/>
      <c r="D1" s="33"/>
      <c r="E1" s="33"/>
      <c r="F1" s="33"/>
      <c r="G1" s="33"/>
      <c r="H1" s="34"/>
      <c r="J1" s="35" t="s">
        <v>6</v>
      </c>
      <c r="K1" s="35"/>
      <c r="L1" s="35"/>
      <c r="M1" s="35"/>
      <c r="N1" s="35"/>
    </row>
    <row r="2" spans="1:14" ht="75" x14ac:dyDescent="0.25">
      <c r="A2" s="12" t="s">
        <v>0</v>
      </c>
      <c r="B2" s="6" t="s">
        <v>25</v>
      </c>
      <c r="C2" s="6" t="s">
        <v>26</v>
      </c>
      <c r="D2" s="6" t="s">
        <v>1</v>
      </c>
      <c r="E2" s="6" t="s">
        <v>3</v>
      </c>
      <c r="F2" s="6" t="s">
        <v>12</v>
      </c>
      <c r="G2" s="6" t="s">
        <v>4</v>
      </c>
      <c r="H2" s="4" t="s">
        <v>5</v>
      </c>
      <c r="I2" s="1"/>
      <c r="J2" s="6" t="s">
        <v>22</v>
      </c>
      <c r="K2" s="6" t="s">
        <v>7</v>
      </c>
      <c r="L2" s="6" t="s">
        <v>8</v>
      </c>
      <c r="M2" s="6" t="s">
        <v>27</v>
      </c>
      <c r="N2" s="6" t="s">
        <v>9</v>
      </c>
    </row>
    <row r="3" spans="1:14" x14ac:dyDescent="0.25">
      <c r="A3" s="3"/>
      <c r="B3" s="3"/>
      <c r="C3" s="3"/>
      <c r="D3" s="3"/>
      <c r="E3" s="3"/>
      <c r="F3" s="3"/>
      <c r="G3" s="3"/>
      <c r="H3" s="11">
        <f t="shared" ref="H3:H19" si="0">SUM(D3:G3)</f>
        <v>0</v>
      </c>
      <c r="J3" s="13" t="str">
        <f>IF(AND(H3&lt;7,H3&gt;0),1,"")</f>
        <v/>
      </c>
      <c r="K3" s="13" t="str">
        <f>IF(AND($H3&lt;11,$H3&gt;6),1,"")</f>
        <v/>
      </c>
      <c r="L3" s="13" t="str">
        <f>IF(AND($H3&lt;15,$H3&gt;10),1,"")</f>
        <v/>
      </c>
      <c r="M3" s="13" t="str">
        <f>IF(AND($H3&lt;19,$H3&gt;14),1,"")</f>
        <v/>
      </c>
      <c r="N3" s="13" t="str">
        <f>IF(AND($H3&gt;18),1,"")</f>
        <v/>
      </c>
    </row>
    <row r="4" spans="1:14" x14ac:dyDescent="0.25">
      <c r="A4" s="3"/>
      <c r="B4" s="3"/>
      <c r="C4" s="3"/>
      <c r="D4" s="3"/>
      <c r="E4" s="3"/>
      <c r="F4" s="3"/>
      <c r="G4" s="3"/>
      <c r="H4" s="11">
        <f t="shared" si="0"/>
        <v>0</v>
      </c>
      <c r="J4" s="13" t="str">
        <f t="shared" ref="J4:J19" si="1">IF(AND(H4&lt;7,H4&gt;0),1,"")</f>
        <v/>
      </c>
      <c r="K4" s="13" t="str">
        <f t="shared" ref="K4:K18" si="2">IF(AND($H4&lt;11,$H4&gt;6),1,"")</f>
        <v/>
      </c>
      <c r="L4" s="13" t="str">
        <f t="shared" ref="L4:L19" si="3">IF(AND($H4&lt;15,$H4&gt;10),1,"")</f>
        <v/>
      </c>
      <c r="M4" s="13" t="str">
        <f t="shared" ref="M4:M19" si="4">IF(AND($H4&lt;19,$H4&gt;14),1,"")</f>
        <v/>
      </c>
      <c r="N4" s="13" t="str">
        <f t="shared" ref="N4:N19" si="5">IF(AND($H4&gt;18),1,"")</f>
        <v/>
      </c>
    </row>
    <row r="5" spans="1:14" x14ac:dyDescent="0.25">
      <c r="A5" s="3"/>
      <c r="B5" s="3"/>
      <c r="C5" s="3"/>
      <c r="D5" s="3"/>
      <c r="E5" s="3"/>
      <c r="F5" s="3"/>
      <c r="G5" s="3"/>
      <c r="H5" s="11">
        <f t="shared" si="0"/>
        <v>0</v>
      </c>
      <c r="J5" s="13" t="str">
        <f t="shared" si="1"/>
        <v/>
      </c>
      <c r="K5" s="13" t="str">
        <f t="shared" si="2"/>
        <v/>
      </c>
      <c r="L5" s="13" t="str">
        <f t="shared" si="3"/>
        <v/>
      </c>
      <c r="M5" s="13" t="str">
        <f t="shared" si="4"/>
        <v/>
      </c>
      <c r="N5" s="13" t="str">
        <f t="shared" si="5"/>
        <v/>
      </c>
    </row>
    <row r="6" spans="1:14" x14ac:dyDescent="0.25">
      <c r="A6" s="3"/>
      <c r="B6" s="3"/>
      <c r="C6" s="3"/>
      <c r="D6" s="3"/>
      <c r="E6" s="3"/>
      <c r="F6" s="3"/>
      <c r="G6" s="3"/>
      <c r="H6" s="11">
        <f t="shared" si="0"/>
        <v>0</v>
      </c>
      <c r="J6" s="13" t="str">
        <f t="shared" si="1"/>
        <v/>
      </c>
      <c r="K6" s="13" t="str">
        <f t="shared" si="2"/>
        <v/>
      </c>
      <c r="L6" s="13" t="str">
        <f t="shared" si="3"/>
        <v/>
      </c>
      <c r="M6" s="13" t="str">
        <f t="shared" si="4"/>
        <v/>
      </c>
      <c r="N6" s="13" t="str">
        <f t="shared" si="5"/>
        <v/>
      </c>
    </row>
    <row r="7" spans="1:14" x14ac:dyDescent="0.25">
      <c r="A7" s="3"/>
      <c r="B7" s="3"/>
      <c r="C7" s="3"/>
      <c r="D7" s="3"/>
      <c r="E7" s="3"/>
      <c r="F7" s="3"/>
      <c r="G7" s="3"/>
      <c r="H7" s="11">
        <f t="shared" si="0"/>
        <v>0</v>
      </c>
      <c r="J7" s="13" t="str">
        <f t="shared" si="1"/>
        <v/>
      </c>
      <c r="K7" s="13" t="str">
        <f t="shared" si="2"/>
        <v/>
      </c>
      <c r="L7" s="13" t="str">
        <f t="shared" si="3"/>
        <v/>
      </c>
      <c r="M7" s="13" t="str">
        <f t="shared" si="4"/>
        <v/>
      </c>
      <c r="N7" s="13" t="str">
        <f t="shared" si="5"/>
        <v/>
      </c>
    </row>
    <row r="8" spans="1:14" x14ac:dyDescent="0.25">
      <c r="A8" s="3"/>
      <c r="B8" s="3"/>
      <c r="C8" s="3"/>
      <c r="D8" s="3"/>
      <c r="E8" s="3"/>
      <c r="F8" s="3"/>
      <c r="G8" s="3"/>
      <c r="H8" s="11">
        <f t="shared" si="0"/>
        <v>0</v>
      </c>
      <c r="J8" s="13" t="str">
        <f t="shared" si="1"/>
        <v/>
      </c>
      <c r="K8" s="13" t="str">
        <f t="shared" si="2"/>
        <v/>
      </c>
      <c r="L8" s="13" t="str">
        <f t="shared" si="3"/>
        <v/>
      </c>
      <c r="M8" s="13" t="str">
        <f t="shared" si="4"/>
        <v/>
      </c>
      <c r="N8" s="13" t="str">
        <f t="shared" si="5"/>
        <v/>
      </c>
    </row>
    <row r="9" spans="1:14" x14ac:dyDescent="0.25">
      <c r="A9" s="3"/>
      <c r="B9" s="3"/>
      <c r="C9" s="3"/>
      <c r="D9" s="3"/>
      <c r="E9" s="3"/>
      <c r="F9" s="3"/>
      <c r="G9" s="3"/>
      <c r="H9" s="11">
        <f t="shared" si="0"/>
        <v>0</v>
      </c>
      <c r="J9" s="13" t="str">
        <f t="shared" si="1"/>
        <v/>
      </c>
      <c r="K9" s="13" t="str">
        <f t="shared" si="2"/>
        <v/>
      </c>
      <c r="L9" s="13" t="str">
        <f t="shared" si="3"/>
        <v/>
      </c>
      <c r="M9" s="13" t="str">
        <f t="shared" si="4"/>
        <v/>
      </c>
      <c r="N9" s="13" t="str">
        <f t="shared" si="5"/>
        <v/>
      </c>
    </row>
    <row r="10" spans="1:14" x14ac:dyDescent="0.25">
      <c r="A10" s="3"/>
      <c r="B10" s="3"/>
      <c r="C10" s="3"/>
      <c r="D10" s="3"/>
      <c r="E10" s="3"/>
      <c r="F10" s="3"/>
      <c r="G10" s="3"/>
      <c r="H10" s="11">
        <f t="shared" si="0"/>
        <v>0</v>
      </c>
      <c r="J10" s="13" t="str">
        <f t="shared" si="1"/>
        <v/>
      </c>
      <c r="K10" s="13" t="str">
        <f t="shared" si="2"/>
        <v/>
      </c>
      <c r="L10" s="13" t="str">
        <f t="shared" si="3"/>
        <v/>
      </c>
      <c r="M10" s="13" t="str">
        <f t="shared" si="4"/>
        <v/>
      </c>
      <c r="N10" s="13" t="str">
        <f t="shared" si="5"/>
        <v/>
      </c>
    </row>
    <row r="11" spans="1:14" x14ac:dyDescent="0.25">
      <c r="A11" s="3"/>
      <c r="B11" s="3"/>
      <c r="C11" s="3"/>
      <c r="D11" s="3"/>
      <c r="E11" s="3"/>
      <c r="F11" s="3"/>
      <c r="G11" s="3"/>
      <c r="H11" s="11">
        <f t="shared" si="0"/>
        <v>0</v>
      </c>
      <c r="J11" s="13" t="str">
        <f t="shared" si="1"/>
        <v/>
      </c>
      <c r="K11" s="13" t="str">
        <f t="shared" si="2"/>
        <v/>
      </c>
      <c r="L11" s="13" t="str">
        <f t="shared" si="3"/>
        <v/>
      </c>
      <c r="M11" s="13" t="str">
        <f t="shared" si="4"/>
        <v/>
      </c>
      <c r="N11" s="13" t="str">
        <f t="shared" si="5"/>
        <v/>
      </c>
    </row>
    <row r="12" spans="1:14" x14ac:dyDescent="0.25">
      <c r="A12" s="3"/>
      <c r="B12" s="3"/>
      <c r="C12" s="3"/>
      <c r="D12" s="3"/>
      <c r="E12" s="3"/>
      <c r="F12" s="3"/>
      <c r="G12" s="3"/>
      <c r="H12" s="11">
        <f t="shared" si="0"/>
        <v>0</v>
      </c>
      <c r="J12" s="13" t="str">
        <f t="shared" si="1"/>
        <v/>
      </c>
      <c r="K12" s="13" t="str">
        <f t="shared" si="2"/>
        <v/>
      </c>
      <c r="L12" s="13" t="str">
        <f t="shared" si="3"/>
        <v/>
      </c>
      <c r="M12" s="13" t="str">
        <f t="shared" si="4"/>
        <v/>
      </c>
      <c r="N12" s="13" t="str">
        <f t="shared" si="5"/>
        <v/>
      </c>
    </row>
    <row r="13" spans="1:14" x14ac:dyDescent="0.25">
      <c r="A13" s="3"/>
      <c r="B13" s="3"/>
      <c r="C13" s="3"/>
      <c r="D13" s="3"/>
      <c r="E13" s="3"/>
      <c r="F13" s="3"/>
      <c r="G13" s="3"/>
      <c r="H13" s="11">
        <f t="shared" si="0"/>
        <v>0</v>
      </c>
      <c r="J13" s="13" t="str">
        <f t="shared" si="1"/>
        <v/>
      </c>
      <c r="K13" s="13" t="str">
        <f t="shared" si="2"/>
        <v/>
      </c>
      <c r="L13" s="13" t="str">
        <f t="shared" si="3"/>
        <v/>
      </c>
      <c r="M13" s="13" t="str">
        <f t="shared" si="4"/>
        <v/>
      </c>
      <c r="N13" s="13" t="str">
        <f t="shared" si="5"/>
        <v/>
      </c>
    </row>
    <row r="14" spans="1:14" x14ac:dyDescent="0.25">
      <c r="A14" s="3"/>
      <c r="B14" s="3"/>
      <c r="C14" s="3"/>
      <c r="D14" s="3"/>
      <c r="E14" s="3"/>
      <c r="F14" s="3"/>
      <c r="G14" s="3"/>
      <c r="H14" s="11">
        <f t="shared" si="0"/>
        <v>0</v>
      </c>
      <c r="J14" s="13" t="str">
        <f t="shared" si="1"/>
        <v/>
      </c>
      <c r="K14" s="13" t="str">
        <f t="shared" si="2"/>
        <v/>
      </c>
      <c r="L14" s="13" t="str">
        <f t="shared" si="3"/>
        <v/>
      </c>
      <c r="M14" s="13" t="str">
        <f t="shared" si="4"/>
        <v/>
      </c>
      <c r="N14" s="13" t="str">
        <f t="shared" si="5"/>
        <v/>
      </c>
    </row>
    <row r="15" spans="1:14" x14ac:dyDescent="0.25">
      <c r="A15" s="3"/>
      <c r="B15" s="3"/>
      <c r="C15" s="3"/>
      <c r="D15" s="3"/>
      <c r="E15" s="3"/>
      <c r="F15" s="3"/>
      <c r="G15" s="3"/>
      <c r="H15" s="11">
        <f t="shared" si="0"/>
        <v>0</v>
      </c>
      <c r="J15" s="13" t="str">
        <f t="shared" si="1"/>
        <v/>
      </c>
      <c r="K15" s="13" t="str">
        <f t="shared" si="2"/>
        <v/>
      </c>
      <c r="L15" s="13" t="str">
        <f t="shared" si="3"/>
        <v/>
      </c>
      <c r="M15" s="13" t="str">
        <f t="shared" si="4"/>
        <v/>
      </c>
      <c r="N15" s="13" t="str">
        <f t="shared" si="5"/>
        <v/>
      </c>
    </row>
    <row r="16" spans="1:14" x14ac:dyDescent="0.25">
      <c r="A16" s="3"/>
      <c r="B16" s="3"/>
      <c r="C16" s="3"/>
      <c r="D16" s="3"/>
      <c r="E16" s="3"/>
      <c r="F16" s="3"/>
      <c r="G16" s="3"/>
      <c r="H16" s="11">
        <f t="shared" si="0"/>
        <v>0</v>
      </c>
      <c r="J16" s="13" t="str">
        <f t="shared" si="1"/>
        <v/>
      </c>
      <c r="K16" s="13" t="str">
        <f t="shared" si="2"/>
        <v/>
      </c>
      <c r="L16" s="13" t="str">
        <f t="shared" si="3"/>
        <v/>
      </c>
      <c r="M16" s="13" t="str">
        <f t="shared" si="4"/>
        <v/>
      </c>
      <c r="N16" s="13" t="str">
        <f t="shared" si="5"/>
        <v/>
      </c>
    </row>
    <row r="17" spans="1:14" x14ac:dyDescent="0.25">
      <c r="A17" s="3"/>
      <c r="B17" s="3"/>
      <c r="C17" s="3"/>
      <c r="D17" s="3"/>
      <c r="E17" s="3"/>
      <c r="F17" s="3"/>
      <c r="G17" s="3"/>
      <c r="H17" s="11">
        <f t="shared" si="0"/>
        <v>0</v>
      </c>
      <c r="J17" s="13" t="str">
        <f t="shared" si="1"/>
        <v/>
      </c>
      <c r="K17" s="13" t="str">
        <f t="shared" si="2"/>
        <v/>
      </c>
      <c r="L17" s="13" t="str">
        <f t="shared" si="3"/>
        <v/>
      </c>
      <c r="M17" s="13" t="str">
        <f t="shared" si="4"/>
        <v/>
      </c>
      <c r="N17" s="13" t="str">
        <f t="shared" si="5"/>
        <v/>
      </c>
    </row>
    <row r="18" spans="1:14" x14ac:dyDescent="0.25">
      <c r="A18" s="3"/>
      <c r="B18" s="3"/>
      <c r="C18" s="3"/>
      <c r="D18" s="3"/>
      <c r="E18" s="3"/>
      <c r="F18" s="3"/>
      <c r="G18" s="3"/>
      <c r="H18" s="11">
        <f t="shared" si="0"/>
        <v>0</v>
      </c>
      <c r="J18" s="13" t="str">
        <f t="shared" si="1"/>
        <v/>
      </c>
      <c r="K18" s="13" t="str">
        <f t="shared" si="2"/>
        <v/>
      </c>
      <c r="L18" s="13" t="str">
        <f t="shared" si="3"/>
        <v/>
      </c>
      <c r="M18" s="13" t="str">
        <f t="shared" si="4"/>
        <v/>
      </c>
      <c r="N18" s="13" t="str">
        <f t="shared" si="5"/>
        <v/>
      </c>
    </row>
    <row r="19" spans="1:14" x14ac:dyDescent="0.25">
      <c r="A19" s="3"/>
      <c r="B19" s="3"/>
      <c r="C19" s="3"/>
      <c r="D19" s="3"/>
      <c r="E19" s="3"/>
      <c r="F19" s="3"/>
      <c r="G19" s="3"/>
      <c r="H19" s="11">
        <f t="shared" si="0"/>
        <v>0</v>
      </c>
      <c r="J19" s="13" t="str">
        <f t="shared" si="1"/>
        <v/>
      </c>
      <c r="K19" s="13" t="str">
        <f>IF(AND($H19&lt;11,$H19&gt;6),1,"")</f>
        <v/>
      </c>
      <c r="L19" s="13" t="str">
        <f t="shared" si="3"/>
        <v/>
      </c>
      <c r="M19" s="13" t="str">
        <f t="shared" si="4"/>
        <v/>
      </c>
      <c r="N19" s="13" t="str">
        <f t="shared" si="5"/>
        <v/>
      </c>
    </row>
    <row r="20" spans="1:14" ht="18" customHeight="1" thickBot="1" x14ac:dyDescent="0.3">
      <c r="H20" s="2"/>
      <c r="I20" s="14" t="s">
        <v>10</v>
      </c>
      <c r="J20" s="11">
        <f>SUM(J3:J19)</f>
        <v>0</v>
      </c>
      <c r="K20" s="11">
        <f>SUM(K3:K19)</f>
        <v>0</v>
      </c>
      <c r="L20" s="11">
        <f>SUM(L3:L19)</f>
        <v>0</v>
      </c>
      <c r="M20" s="11">
        <f>SUM(M3:M19)</f>
        <v>0</v>
      </c>
      <c r="N20" s="11">
        <f>SUM(N3:N19)</f>
        <v>0</v>
      </c>
    </row>
    <row r="21" spans="1:14" ht="15.75" thickBot="1" x14ac:dyDescent="0.3">
      <c r="A21" s="15"/>
      <c r="B21" s="29" t="s">
        <v>31</v>
      </c>
      <c r="C21" s="30"/>
      <c r="D21" s="30"/>
      <c r="E21" s="31"/>
      <c r="F21" s="27"/>
      <c r="G21" s="28"/>
      <c r="I21" s="5" t="s">
        <v>11</v>
      </c>
      <c r="J21" s="5">
        <v>1</v>
      </c>
      <c r="K21" s="5">
        <v>1.5</v>
      </c>
      <c r="L21" s="5">
        <v>2</v>
      </c>
      <c r="M21" s="5">
        <v>2.5</v>
      </c>
      <c r="N21" s="5">
        <v>3</v>
      </c>
    </row>
    <row r="22" spans="1:14" ht="30" x14ac:dyDescent="0.25">
      <c r="I22" s="2" t="s">
        <v>28</v>
      </c>
      <c r="J22" s="3">
        <f>PRODUCT( (J20:J21))</f>
        <v>0</v>
      </c>
      <c r="K22" s="3">
        <f>PRODUCT(K20:K21)</f>
        <v>0</v>
      </c>
      <c r="L22" s="3">
        <f>PRODUCT(L20:L21)</f>
        <v>0</v>
      </c>
      <c r="M22" s="3">
        <f>PRODUCT(M20:M21)</f>
        <v>0</v>
      </c>
      <c r="N22" s="3">
        <f>PRODUCT(N20:N21)</f>
        <v>0</v>
      </c>
    </row>
    <row r="23" spans="1:14" ht="15.75" thickBot="1" x14ac:dyDescent="0.3"/>
    <row r="24" spans="1:14" ht="21.75" customHeight="1" thickBot="1" x14ac:dyDescent="0.3">
      <c r="A24" s="39" t="s">
        <v>23</v>
      </c>
      <c r="B24" s="40"/>
      <c r="C24" s="40"/>
      <c r="D24" s="40"/>
      <c r="E24" s="41"/>
      <c r="F24" s="42"/>
      <c r="G24" s="28"/>
      <c r="I24" s="45" t="s">
        <v>29</v>
      </c>
      <c r="J24" s="46"/>
      <c r="K24" s="47"/>
      <c r="L24" s="49">
        <f>SUM(J22:N22)</f>
        <v>0</v>
      </c>
      <c r="M24" s="50"/>
      <c r="N24" s="51"/>
    </row>
    <row r="25" spans="1:14" ht="89.25" customHeight="1" thickBot="1" x14ac:dyDescent="0.3">
      <c r="A25" s="36" t="s">
        <v>24</v>
      </c>
      <c r="B25" s="37"/>
      <c r="C25" s="37"/>
      <c r="D25" s="37"/>
      <c r="E25" s="38"/>
      <c r="F25" s="43">
        <v>1</v>
      </c>
      <c r="G25" s="44"/>
      <c r="I25" s="48" t="s">
        <v>30</v>
      </c>
      <c r="J25" s="46"/>
      <c r="K25" s="47"/>
      <c r="L25" s="49">
        <f>L24/F25</f>
        <v>0</v>
      </c>
      <c r="M25" s="50"/>
      <c r="N25" s="51"/>
    </row>
  </sheetData>
  <mergeCells count="12">
    <mergeCell ref="F21:G21"/>
    <mergeCell ref="B21:E21"/>
    <mergeCell ref="A1:H1"/>
    <mergeCell ref="J1:N1"/>
    <mergeCell ref="A25:E25"/>
    <mergeCell ref="A24:E24"/>
    <mergeCell ref="F24:G24"/>
    <mergeCell ref="F25:G25"/>
    <mergeCell ref="I24:K24"/>
    <mergeCell ref="I25:K25"/>
    <mergeCell ref="L24:N24"/>
    <mergeCell ref="L25:N25"/>
  </mergeCells>
  <conditionalFormatting sqref="L24:N25">
    <cfRule type="cellIs" dxfId="60" priority="1" operator="greaterThan">
      <formula>15</formula>
    </cfRule>
  </conditionalFormatting>
  <dataValidations count="4">
    <dataValidation type="list" allowBlank="1" showInputMessage="1" showErrorMessage="1" sqref="F25" xr:uid="{D716275F-8970-4C82-9643-A52D820F9217}">
      <formula1>"0,0.1,0.25,0.5,0.75,1"</formula1>
    </dataValidation>
    <dataValidation type="list" allowBlank="1" showInputMessage="1" showErrorMessage="1" sqref="B3:B19" xr:uid="{D74D372E-0DBE-4271-971A-CA2A3A4CC29D}">
      <formula1>"Bureau for Behavioral Health, CSED Waiver, Safe At Home"</formula1>
    </dataValidation>
    <dataValidation type="list" allowBlank="1" showInputMessage="1" showErrorMessage="1" sqref="C3:C19" xr:uid="{26478458-E6D1-41FD-B719-B4635D028295}">
      <formula1>"1,2,3,4"</formula1>
    </dataValidation>
    <dataValidation type="date" operator="greaterThan" allowBlank="1" showInputMessage="1" showErrorMessage="1" sqref="F21:G21" xr:uid="{3B3CF9C2-D4B2-4F28-B2C7-3AC5C55DC895}">
      <formula1>36161</formula1>
    </dataValidation>
  </dataValidations>
  <pageMargins left="0.7" right="0.7" top="0.75" bottom="0.75" header="0.3" footer="0.3"/>
  <pageSetup orientation="portrait" horizontalDpi="0" verticalDpi="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11FC7-45F5-47D7-A646-04D06AEA616D}">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7" priority="1" operator="lessThan">
      <formula>TODAY()</formula>
    </cfRule>
  </conditionalFormatting>
  <conditionalFormatting sqref="P24:R25">
    <cfRule type="cellIs" dxfId="6" priority="2" operator="greaterThan">
      <formula>15</formula>
    </cfRule>
  </conditionalFormatting>
  <dataValidations count="6">
    <dataValidation type="list" allowBlank="1" showInputMessage="1" showErrorMessage="1" sqref="J25" xr:uid="{949C0100-DF6D-401B-85FF-384BE568FB79}">
      <formula1>"0,0.1,0.25,0.5,0.75,1"</formula1>
    </dataValidation>
    <dataValidation type="list" allowBlank="1" showInputMessage="1" showErrorMessage="1" sqref="B3:B19" xr:uid="{97843D51-3458-4B4C-B714-6AEE81016621}">
      <formula1>"Bureau for Behavioral Health, CSED Waiver, Safe At Home"</formula1>
    </dataValidation>
    <dataValidation type="list" allowBlank="1" showInputMessage="1" showErrorMessage="1" sqref="G3:G19" xr:uid="{F98108CC-DE0C-4A85-8031-0DB500402CF6}">
      <formula1>"1,2,3,4"</formula1>
    </dataValidation>
    <dataValidation type="date" operator="greaterThan" allowBlank="1" showInputMessage="1" showErrorMessage="1" sqref="J21:K21" xr:uid="{20DCCF43-A752-4C50-A1FF-370B6F8E4578}">
      <formula1>36161</formula1>
    </dataValidation>
    <dataValidation type="date" operator="greaterThan" allowBlank="1" showInputMessage="1" showErrorMessage="1" sqref="C3:D19" xr:uid="{C3D1F669-3FAF-48BD-90B0-D261C7A5B673}">
      <formula1>43101</formula1>
    </dataValidation>
    <dataValidation type="list" allowBlank="1" showInputMessage="1" showErrorMessage="1" sqref="E3:E19" xr:uid="{E3BAEF08-62DD-434E-BAF4-7AD79E238D7E}">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F6187B5-579D-4774-A7A4-C47FBA6D493A}">
          <x14:formula1>
            <xm:f>Summary!$B$62:$B$116</xm:f>
          </x14:formula1>
          <xm:sqref>F3:F19</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3D2DE-4FDB-4336-A3B3-00086BE7E57F}">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5" priority="1" operator="lessThan">
      <formula>TODAY()</formula>
    </cfRule>
  </conditionalFormatting>
  <conditionalFormatting sqref="P24:R25">
    <cfRule type="cellIs" dxfId="4" priority="2" operator="greaterThan">
      <formula>15</formula>
    </cfRule>
  </conditionalFormatting>
  <dataValidations count="6">
    <dataValidation type="list" allowBlank="1" showInputMessage="1" showErrorMessage="1" sqref="E3:E19" xr:uid="{854889CC-D88D-4692-B550-C95D86A5BC2C}">
      <formula1>"yes, no"</formula1>
    </dataValidation>
    <dataValidation type="date" operator="greaterThan" allowBlank="1" showInputMessage="1" showErrorMessage="1" sqref="C3:D19" xr:uid="{0DBBEEE4-FF38-4D6E-9A28-A23A319030F9}">
      <formula1>43101</formula1>
    </dataValidation>
    <dataValidation type="date" operator="greaterThan" allowBlank="1" showInputMessage="1" showErrorMessage="1" sqref="J21:K21" xr:uid="{C105E81E-2B2C-4B5F-8891-62D57D7FA1F5}">
      <formula1>36161</formula1>
    </dataValidation>
    <dataValidation type="list" allowBlank="1" showInputMessage="1" showErrorMessage="1" sqref="G3:G19" xr:uid="{F668404D-7354-4987-BBF1-F90EAFC5F8B0}">
      <formula1>"1,2,3,4"</formula1>
    </dataValidation>
    <dataValidation type="list" allowBlank="1" showInputMessage="1" showErrorMessage="1" sqref="B3:B19" xr:uid="{32370044-0D91-4D43-A456-95523D952969}">
      <formula1>"Bureau for Behavioral Health, CSED Waiver, Safe At Home"</formula1>
    </dataValidation>
    <dataValidation type="list" allowBlank="1" showInputMessage="1" showErrorMessage="1" sqref="J25" xr:uid="{3CADF798-45BE-49BD-9D20-4DC1046CCE20}">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813C7BE4-816C-466F-9D6B-9623955B63A0}">
          <x14:formula1>
            <xm:f>Summary!$B$62:$B$116</xm:f>
          </x14:formula1>
          <xm:sqref>F3:F19</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1BC3F-B3DF-4CD1-BE54-B7BAEFBA73C0}">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3" priority="1" operator="lessThan">
      <formula>TODAY()</formula>
    </cfRule>
  </conditionalFormatting>
  <conditionalFormatting sqref="P24:R25">
    <cfRule type="cellIs" dxfId="2" priority="2" operator="greaterThan">
      <formula>15</formula>
    </cfRule>
  </conditionalFormatting>
  <dataValidations count="6">
    <dataValidation type="list" allowBlank="1" showInputMessage="1" showErrorMessage="1" sqref="J25" xr:uid="{094A21EC-77D0-4ADB-A2B3-44C622366055}">
      <formula1>"0,0.1,0.25,0.5,0.75,1"</formula1>
    </dataValidation>
    <dataValidation type="list" allowBlank="1" showInputMessage="1" showErrorMessage="1" sqref="B3:B19" xr:uid="{FD328DE4-9BF9-453B-B7EE-509C73C51C51}">
      <formula1>"Bureau for Behavioral Health, CSED Waiver, Safe At Home"</formula1>
    </dataValidation>
    <dataValidation type="list" allowBlank="1" showInputMessage="1" showErrorMessage="1" sqref="G3:G19" xr:uid="{431D51FF-D19F-4F06-9419-F07D5698FD91}">
      <formula1>"1,2,3,4"</formula1>
    </dataValidation>
    <dataValidation type="date" operator="greaterThan" allowBlank="1" showInputMessage="1" showErrorMessage="1" sqref="J21:K21" xr:uid="{C7D86831-B88C-48F1-99C6-A9FBC5B974EB}">
      <formula1>36161</formula1>
    </dataValidation>
    <dataValidation type="date" operator="greaterThan" allowBlank="1" showInputMessage="1" showErrorMessage="1" sqref="C3:D19" xr:uid="{9AA490B0-CC09-4FFD-A66F-5DD6E4388DF2}">
      <formula1>43101</formula1>
    </dataValidation>
    <dataValidation type="list" allowBlank="1" showInputMessage="1" showErrorMessage="1" sqref="E3:E19" xr:uid="{5925C622-65D6-4425-B075-E7F8F55D4554}">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41B6DF6-9008-45EA-85DA-3BFBD5E4518F}">
          <x14:formula1>
            <xm:f>Summary!$B$62:$B$116</xm:f>
          </x14:formula1>
          <xm:sqref>F3:F19</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24B85-CFBE-43D7-8DC1-B113D5FF8AEB}">
  <dimension ref="A1:R25"/>
  <sheetViews>
    <sheetView zoomScale="80" zoomScaleNormal="80" workbookViewId="0">
      <selection sqref="A1:XFD1048576"/>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1" priority="1" operator="lessThan">
      <formula>TODAY()</formula>
    </cfRule>
  </conditionalFormatting>
  <conditionalFormatting sqref="P24:R25">
    <cfRule type="cellIs" dxfId="0" priority="2" operator="greaterThan">
      <formula>15</formula>
    </cfRule>
  </conditionalFormatting>
  <dataValidations count="6">
    <dataValidation type="list" allowBlank="1" showInputMessage="1" showErrorMessage="1" sqref="E3:E19" xr:uid="{480EF741-93BA-4B58-90F0-05F60D836356}">
      <formula1>"yes, no"</formula1>
    </dataValidation>
    <dataValidation type="date" operator="greaterThan" allowBlank="1" showInputMessage="1" showErrorMessage="1" sqref="C3:D19" xr:uid="{7ACB184D-CF8A-49CB-A670-3B7B5DC3506F}">
      <formula1>43101</formula1>
    </dataValidation>
    <dataValidation type="date" operator="greaterThan" allowBlank="1" showInputMessage="1" showErrorMessage="1" sqref="J21:K21" xr:uid="{D5F65EC3-9288-4187-967B-4D250019FDCC}">
      <formula1>36161</formula1>
    </dataValidation>
    <dataValidation type="list" allowBlank="1" showInputMessage="1" showErrorMessage="1" sqref="G3:G19" xr:uid="{391C33BB-3106-4F43-B24B-F26A40392CB1}">
      <formula1>"1,2,3,4"</formula1>
    </dataValidation>
    <dataValidation type="list" allowBlank="1" showInputMessage="1" showErrorMessage="1" sqref="B3:B19" xr:uid="{0E7849FB-5380-4D23-AB9C-7DAEEF0A2BB6}">
      <formula1>"Bureau for Behavioral Health, CSED Waiver, Safe At Home"</formula1>
    </dataValidation>
    <dataValidation type="list" allowBlank="1" showInputMessage="1" showErrorMessage="1" sqref="J25" xr:uid="{775FA002-51B0-42FC-9CBE-6C01B01DF861}">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E7F4566-30BD-4C69-8C05-83A3E31FBA09}">
          <x14:formula1>
            <xm:f>Summary!$B$62:$B$116</xm:f>
          </x14:formula1>
          <xm:sqref>F3:F19</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FB843-3F4A-4281-B108-CE04F1F476C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CCC9-F8F9-4FAD-B323-C00C3C80837B}">
  <dimension ref="A1:R25"/>
  <sheetViews>
    <sheetView zoomScale="80" zoomScaleNormal="80" workbookViewId="0">
      <selection activeCell="A3" sqref="A3:K5"/>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8"/>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8"/>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59" priority="1" operator="lessThan">
      <formula>TODAY()</formula>
    </cfRule>
  </conditionalFormatting>
  <conditionalFormatting sqref="P24:R25">
    <cfRule type="cellIs" dxfId="58" priority="3" operator="greaterThan">
      <formula>15</formula>
    </cfRule>
  </conditionalFormatting>
  <dataValidations count="6">
    <dataValidation type="list" allowBlank="1" showInputMessage="1" showErrorMessage="1" sqref="E3:E19" xr:uid="{127FC1AD-3CD2-4EFE-86BF-063E564E6BB5}">
      <formula1>"yes, no"</formula1>
    </dataValidation>
    <dataValidation type="date" operator="greaterThan" allowBlank="1" showInputMessage="1" showErrorMessage="1" sqref="C3:D19" xr:uid="{3547C843-7317-4835-86E2-7AD648BFCB6D}">
      <formula1>43101</formula1>
    </dataValidation>
    <dataValidation type="date" operator="greaterThan" allowBlank="1" showInputMessage="1" showErrorMessage="1" sqref="J21:K21" xr:uid="{FCA30523-E835-4844-803E-B89EB5E0124D}">
      <formula1>36161</formula1>
    </dataValidation>
    <dataValidation type="list" allowBlank="1" showInputMessage="1" showErrorMessage="1" sqref="G3:G19" xr:uid="{3551768E-2AEE-4714-ADAA-5FF1305EC0B8}">
      <formula1>"1,2,3,4"</formula1>
    </dataValidation>
    <dataValidation type="list" allowBlank="1" showInputMessage="1" showErrorMessage="1" sqref="B3:B19" xr:uid="{44356F5C-7D5D-4C26-9F02-5287600036C0}">
      <formula1>"Bureau for Behavioral Health, CSED Waiver, Safe At Home"</formula1>
    </dataValidation>
    <dataValidation type="list" allowBlank="1" showInputMessage="1" showErrorMessage="1" sqref="J25" xr:uid="{2010C390-1B02-44D8-98B6-1547AE16AF99}">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F44E6868-EFB6-4E61-8E5E-5606A915A7CB}">
          <x14:formula1>
            <xm:f>Summary!$B$62:$B$116</xm:f>
          </x14:formula1>
          <xm:sqref>F3:F19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D0F1C-6C9E-432D-B389-C4DE3A01ACBC}">
  <dimension ref="A1:R25"/>
  <sheetViews>
    <sheetView tabSelected="1" zoomScale="80" zoomScaleNormal="80" workbookViewId="0">
      <selection activeCell="C31" sqref="C31"/>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8"/>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8"/>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57" priority="1" operator="lessThan">
      <formula>TODAY()</formula>
    </cfRule>
  </conditionalFormatting>
  <conditionalFormatting sqref="P24:R25">
    <cfRule type="cellIs" dxfId="56" priority="2" operator="greaterThan">
      <formula>15</formula>
    </cfRule>
  </conditionalFormatting>
  <dataValidations count="6">
    <dataValidation type="list" allowBlank="1" showInputMessage="1" showErrorMessage="1" sqref="J25" xr:uid="{F2313048-1C5E-41DD-9A5B-8503297C29BC}">
      <formula1>"0,0.1,0.25,0.5,0.75,1"</formula1>
    </dataValidation>
    <dataValidation type="list" allowBlank="1" showInputMessage="1" showErrorMessage="1" sqref="B3:B19" xr:uid="{1EA354DB-EFA4-45B1-BF82-D313AB50909A}">
      <formula1>"Bureau for Behavioral Health, CSED Waiver, Safe At Home"</formula1>
    </dataValidation>
    <dataValidation type="list" allowBlank="1" showInputMessage="1" showErrorMessage="1" sqref="G3:G19" xr:uid="{6CB02FA4-4643-4011-A1F7-5E22735DF188}">
      <formula1>"1,2,3,4"</formula1>
    </dataValidation>
    <dataValidation type="date" operator="greaterThan" allowBlank="1" showInputMessage="1" showErrorMessage="1" sqref="J21:K21" xr:uid="{36B79E07-2F61-4409-887A-7641CC0EBE78}">
      <formula1>36161</formula1>
    </dataValidation>
    <dataValidation type="date" operator="greaterThan" allowBlank="1" showInputMessage="1" showErrorMessage="1" sqref="C3:D19" xr:uid="{42E945A0-7E34-47BF-A206-95459A7B1B0C}">
      <formula1>43101</formula1>
    </dataValidation>
    <dataValidation type="list" allowBlank="1" showInputMessage="1" showErrorMessage="1" sqref="E3:E19" xr:uid="{C7FCBC28-8A70-4A6B-9060-A22AD9C6CE8D}">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FBA2EF64-8187-4273-A1D3-4116E03E1DF6}">
          <x14:formula1>
            <xm:f>Summary!$B$62:$B$116</xm:f>
          </x14:formula1>
          <xm:sqref>F3:F19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F3E6D-E14B-4132-8D47-D44F17CCB308}">
  <dimension ref="A1:R25"/>
  <sheetViews>
    <sheetView zoomScale="80" zoomScaleNormal="80" workbookViewId="0">
      <selection activeCell="F31" sqref="F31"/>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55" priority="1" operator="lessThan">
      <formula>TODAY()</formula>
    </cfRule>
  </conditionalFormatting>
  <conditionalFormatting sqref="P24:R25">
    <cfRule type="cellIs" dxfId="54" priority="2" operator="greaterThan">
      <formula>15</formula>
    </cfRule>
  </conditionalFormatting>
  <dataValidations count="6">
    <dataValidation type="list" allowBlank="1" showInputMessage="1" showErrorMessage="1" sqref="J25" xr:uid="{64DDB996-FE1A-418F-9B79-DFF7251A9122}">
      <formula1>"0,0.1,0.25,0.5,0.75,1"</formula1>
    </dataValidation>
    <dataValidation type="list" allowBlank="1" showInputMessage="1" showErrorMessage="1" sqref="B3:B19" xr:uid="{BD9CB77A-2E98-4919-A680-4DE76A1D30D9}">
      <formula1>"Bureau for Behavioral Health, CSED Waiver, Safe At Home"</formula1>
    </dataValidation>
    <dataValidation type="list" allowBlank="1" showInputMessage="1" showErrorMessage="1" sqref="G3:G19" xr:uid="{8F68E158-D492-48AD-8FB8-89C9B3D7B972}">
      <formula1>"1,2,3,4"</formula1>
    </dataValidation>
    <dataValidation type="date" operator="greaterThan" allowBlank="1" showInputMessage="1" showErrorMessage="1" sqref="J21:K21" xr:uid="{E440190B-3F4F-452D-9B50-14D2C5F37B5A}">
      <formula1>36161</formula1>
    </dataValidation>
    <dataValidation type="date" operator="greaterThan" allowBlank="1" showInputMessage="1" showErrorMessage="1" sqref="C3:D19" xr:uid="{E783B205-EDB1-476A-8F8D-60B3A93D23BE}">
      <formula1>43101</formula1>
    </dataValidation>
    <dataValidation type="list" allowBlank="1" showInputMessage="1" showErrorMessage="1" sqref="E3:E19" xr:uid="{D3790186-D432-4006-9A40-05C0A41CD8AB}">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620E15E-4E78-4E68-8329-802587B0A9D5}">
          <x14:formula1>
            <xm:f>Summary!$B$62:$B$116</xm:f>
          </x14:formula1>
          <xm:sqref>F3:F19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B286E-5D60-4897-B9B8-1276B859EEF3}">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53" priority="1" operator="lessThan">
      <formula>TODAY()</formula>
    </cfRule>
  </conditionalFormatting>
  <conditionalFormatting sqref="P24:R25">
    <cfRule type="cellIs" dxfId="52" priority="2" operator="greaterThan">
      <formula>15</formula>
    </cfRule>
  </conditionalFormatting>
  <dataValidations count="6">
    <dataValidation type="list" allowBlank="1" showInputMessage="1" showErrorMessage="1" sqref="E3:E19" xr:uid="{540B1D87-850B-4021-B4AD-04F11A733FBA}">
      <formula1>"yes, no"</formula1>
    </dataValidation>
    <dataValidation type="date" operator="greaterThan" allowBlank="1" showInputMessage="1" showErrorMessage="1" sqref="C3:D19" xr:uid="{66DF12EA-97BE-4376-B403-B3AA12E1EA5B}">
      <formula1>43101</formula1>
    </dataValidation>
    <dataValidation type="date" operator="greaterThan" allowBlank="1" showInputMessage="1" showErrorMessage="1" sqref="J21:K21" xr:uid="{06BAA85C-C4E7-488E-87B9-DF46EE1C191B}">
      <formula1>36161</formula1>
    </dataValidation>
    <dataValidation type="list" allowBlank="1" showInputMessage="1" showErrorMessage="1" sqref="G3:G19" xr:uid="{E8A653CE-C6FF-4A5C-A0D6-80F394EAF799}">
      <formula1>"1,2,3,4"</formula1>
    </dataValidation>
    <dataValidation type="list" allowBlank="1" showInputMessage="1" showErrorMessage="1" sqref="B3:B19" xr:uid="{01143DD2-6202-4E03-9DD8-D54D6E7871F6}">
      <formula1>"Bureau for Behavioral Health, CSED Waiver, Safe At Home"</formula1>
    </dataValidation>
    <dataValidation type="list" allowBlank="1" showInputMessage="1" showErrorMessage="1" sqref="J25" xr:uid="{11E92D57-E332-40B8-A76C-93AB1AD5DAAE}">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9C44702-6EEC-4838-B36C-D2EF7D5772AD}">
          <x14:formula1>
            <xm:f>Summary!$B$62:$B$116</xm:f>
          </x14:formula1>
          <xm:sqref>F3:F19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D8763-CFB7-4D49-AFB9-A021C00B635B}">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51" priority="1" operator="lessThan">
      <formula>TODAY()</formula>
    </cfRule>
  </conditionalFormatting>
  <conditionalFormatting sqref="P24:R25">
    <cfRule type="cellIs" dxfId="50" priority="2" operator="greaterThan">
      <formula>15</formula>
    </cfRule>
  </conditionalFormatting>
  <dataValidations count="6">
    <dataValidation type="list" allowBlank="1" showInputMessage="1" showErrorMessage="1" sqref="J25" xr:uid="{0AB4BAE1-8181-4A94-84CB-7BD0B8F08736}">
      <formula1>"0,0.1,0.25,0.5,0.75,1"</formula1>
    </dataValidation>
    <dataValidation type="list" allowBlank="1" showInputMessage="1" showErrorMessage="1" sqref="B3:B19" xr:uid="{FBD58CE0-0962-47F0-8918-FF76B161E518}">
      <formula1>"Bureau for Behavioral Health, CSED Waiver, Safe At Home"</formula1>
    </dataValidation>
    <dataValidation type="list" allowBlank="1" showInputMessage="1" showErrorMessage="1" sqref="G3:G19" xr:uid="{592C93D3-94C2-4CF9-9173-8B1A740CC840}">
      <formula1>"1,2,3,4"</formula1>
    </dataValidation>
    <dataValidation type="date" operator="greaterThan" allowBlank="1" showInputMessage="1" showErrorMessage="1" sqref="J21:K21" xr:uid="{1D78AFB6-9EFE-4C73-9CB5-580F955510FE}">
      <formula1>36161</formula1>
    </dataValidation>
    <dataValidation type="date" operator="greaterThan" allowBlank="1" showInputMessage="1" showErrorMessage="1" sqref="C3:D19" xr:uid="{B396C15C-1CD6-43BA-8952-42AC12A0A8B9}">
      <formula1>43101</formula1>
    </dataValidation>
    <dataValidation type="list" allowBlank="1" showInputMessage="1" showErrorMessage="1" sqref="E3:E19" xr:uid="{0098E6BC-3579-45CE-A285-9C2B4B9A08A1}">
      <formula1>"yes, no"</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20BE795-5EEA-417A-945A-E8C485DE1626}">
          <x14:formula1>
            <xm:f>Summary!$B$62:$B$116</xm:f>
          </x14:formula1>
          <xm:sqref>F3:F19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431F9-85EE-486E-8627-B19CCE1E78D5}">
  <dimension ref="A1:R25"/>
  <sheetViews>
    <sheetView zoomScale="80" zoomScaleNormal="80" workbookViewId="0">
      <selection activeCell="C20" sqref="C20"/>
    </sheetView>
  </sheetViews>
  <sheetFormatPr defaultColWidth="8.85546875" defaultRowHeight="15" x14ac:dyDescent="0.25"/>
  <cols>
    <col min="1" max="1" width="30.85546875" customWidth="1"/>
    <col min="2" max="6" width="16.5703125" customWidth="1"/>
    <col min="7" max="7" width="19.5703125" customWidth="1"/>
    <col min="8" max="8" width="11" customWidth="1"/>
    <col min="9" max="9" width="11.42578125" customWidth="1"/>
    <col min="10" max="10" width="11.28515625" customWidth="1"/>
    <col min="11" max="11" width="10.28515625" customWidth="1"/>
    <col min="12" max="12" width="12.140625" customWidth="1"/>
    <col min="13" max="13" width="22.5703125" customWidth="1"/>
    <col min="14" max="15" width="11.140625" customWidth="1"/>
    <col min="16" max="16" width="11.5703125" customWidth="1"/>
    <col min="17" max="17" width="13.140625" customWidth="1"/>
    <col min="18" max="18" width="10.140625" customWidth="1"/>
  </cols>
  <sheetData>
    <row r="1" spans="1:18" ht="24" customHeight="1" x14ac:dyDescent="0.25">
      <c r="A1" s="32" t="s">
        <v>2</v>
      </c>
      <c r="B1" s="33"/>
      <c r="C1" s="33"/>
      <c r="D1" s="33"/>
      <c r="E1" s="33"/>
      <c r="F1" s="33"/>
      <c r="G1" s="33"/>
      <c r="H1" s="33"/>
      <c r="I1" s="33"/>
      <c r="J1" s="33"/>
      <c r="K1" s="33"/>
      <c r="L1" s="34"/>
      <c r="N1" s="35" t="s">
        <v>6</v>
      </c>
      <c r="O1" s="35"/>
      <c r="P1" s="35"/>
      <c r="Q1" s="35"/>
      <c r="R1" s="35"/>
    </row>
    <row r="2" spans="1:18" ht="75" x14ac:dyDescent="0.25">
      <c r="A2" s="12" t="s">
        <v>106</v>
      </c>
      <c r="B2" s="6" t="s">
        <v>25</v>
      </c>
      <c r="C2" s="6" t="s">
        <v>40</v>
      </c>
      <c r="D2" s="6" t="s">
        <v>41</v>
      </c>
      <c r="E2" s="19" t="s">
        <v>42</v>
      </c>
      <c r="F2" s="6" t="s">
        <v>39</v>
      </c>
      <c r="G2" s="6" t="s">
        <v>26</v>
      </c>
      <c r="H2" s="6" t="s">
        <v>1</v>
      </c>
      <c r="I2" s="6" t="s">
        <v>3</v>
      </c>
      <c r="J2" s="6" t="s">
        <v>12</v>
      </c>
      <c r="K2" s="6" t="s">
        <v>4</v>
      </c>
      <c r="L2" s="4" t="s">
        <v>5</v>
      </c>
      <c r="M2" s="1"/>
      <c r="N2" s="6" t="s">
        <v>22</v>
      </c>
      <c r="O2" s="6" t="s">
        <v>7</v>
      </c>
      <c r="P2" s="6" t="s">
        <v>8</v>
      </c>
      <c r="Q2" s="6" t="s">
        <v>27</v>
      </c>
      <c r="R2" s="6" t="s">
        <v>9</v>
      </c>
    </row>
    <row r="3" spans="1:18" x14ac:dyDescent="0.25">
      <c r="A3" s="17"/>
      <c r="B3" s="17"/>
      <c r="C3" s="18"/>
      <c r="D3" s="17"/>
      <c r="E3" s="17"/>
      <c r="F3" s="17"/>
      <c r="G3" s="17"/>
      <c r="H3" s="17"/>
      <c r="I3" s="17"/>
      <c r="J3" s="17"/>
      <c r="K3" s="17"/>
      <c r="L3" s="11">
        <f>SUM(H3:K3)</f>
        <v>0</v>
      </c>
      <c r="N3" s="13" t="str">
        <f>IF(AND(L3&lt;7,L3&gt;0),1,"")</f>
        <v/>
      </c>
      <c r="O3" s="13" t="str">
        <f>IF(AND($L3&lt;11,$L3&gt;6),1,"")</f>
        <v/>
      </c>
      <c r="P3" s="13" t="str">
        <f>IF(AND($L3&lt;15,$L3&gt;10),1,"")</f>
        <v/>
      </c>
      <c r="Q3" s="13" t="str">
        <f>IF(AND($L3&lt;19,$L3&gt;14),1,"")</f>
        <v/>
      </c>
      <c r="R3" s="13" t="str">
        <f>IF(AND($L3&gt;18),1,"")</f>
        <v/>
      </c>
    </row>
    <row r="4" spans="1:18" x14ac:dyDescent="0.25">
      <c r="A4" s="17"/>
      <c r="B4" s="17"/>
      <c r="C4" s="17"/>
      <c r="D4" s="17"/>
      <c r="E4" s="17"/>
      <c r="F4" s="17"/>
      <c r="G4" s="17"/>
      <c r="H4" s="17"/>
      <c r="I4" s="17"/>
      <c r="J4" s="17"/>
      <c r="K4" s="17"/>
      <c r="L4" s="11">
        <f t="shared" ref="L4:L19" si="0">SUM(H4:K4)</f>
        <v>0</v>
      </c>
      <c r="N4" s="13" t="str">
        <f t="shared" ref="N4:N19" si="1">IF(AND(L4&lt;7,L4&gt;0),1,"")</f>
        <v/>
      </c>
      <c r="O4" s="13" t="str">
        <f t="shared" ref="O4:O18" si="2">IF(AND($L4&lt;11,$L4&gt;6),1,"")</f>
        <v/>
      </c>
      <c r="P4" s="13" t="str">
        <f t="shared" ref="P4:P19" si="3">IF(AND($L4&lt;15,$L4&gt;10),1,"")</f>
        <v/>
      </c>
      <c r="Q4" s="13" t="str">
        <f t="shared" ref="Q4:Q19" si="4">IF(AND($L4&lt;19,$L4&gt;14),1,"")</f>
        <v/>
      </c>
      <c r="R4" s="13" t="str">
        <f t="shared" ref="R4:R19" si="5">IF(AND($L4&gt;18),1,"")</f>
        <v/>
      </c>
    </row>
    <row r="5" spans="1:18" x14ac:dyDescent="0.25">
      <c r="A5" s="17"/>
      <c r="B5" s="17"/>
      <c r="C5" s="17"/>
      <c r="D5" s="17"/>
      <c r="E5" s="17"/>
      <c r="F5" s="17"/>
      <c r="G5" s="17"/>
      <c r="H5" s="17"/>
      <c r="I5" s="17"/>
      <c r="J5" s="17"/>
      <c r="K5" s="17"/>
      <c r="L5" s="11">
        <f t="shared" si="0"/>
        <v>0</v>
      </c>
      <c r="N5" s="13" t="str">
        <f t="shared" si="1"/>
        <v/>
      </c>
      <c r="O5" s="13" t="str">
        <f t="shared" si="2"/>
        <v/>
      </c>
      <c r="P5" s="13" t="str">
        <f t="shared" si="3"/>
        <v/>
      </c>
      <c r="Q5" s="13" t="str">
        <f t="shared" si="4"/>
        <v/>
      </c>
      <c r="R5" s="13" t="str">
        <f t="shared" si="5"/>
        <v/>
      </c>
    </row>
    <row r="6" spans="1:18" x14ac:dyDescent="0.25">
      <c r="A6" s="17"/>
      <c r="B6" s="17"/>
      <c r="C6" s="17"/>
      <c r="D6" s="17"/>
      <c r="E6" s="17"/>
      <c r="F6" s="17"/>
      <c r="G6" s="17"/>
      <c r="H6" s="17"/>
      <c r="I6" s="17"/>
      <c r="J6" s="17"/>
      <c r="K6" s="17"/>
      <c r="L6" s="11">
        <f t="shared" si="0"/>
        <v>0</v>
      </c>
      <c r="N6" s="13" t="str">
        <f t="shared" si="1"/>
        <v/>
      </c>
      <c r="O6" s="13" t="str">
        <f t="shared" si="2"/>
        <v/>
      </c>
      <c r="P6" s="13" t="str">
        <f t="shared" si="3"/>
        <v/>
      </c>
      <c r="Q6" s="13" t="str">
        <f t="shared" si="4"/>
        <v/>
      </c>
      <c r="R6" s="13" t="str">
        <f t="shared" si="5"/>
        <v/>
      </c>
    </row>
    <row r="7" spans="1:18" x14ac:dyDescent="0.25">
      <c r="A7" s="17"/>
      <c r="B7" s="17"/>
      <c r="C7" s="17"/>
      <c r="D7" s="17"/>
      <c r="E7" s="17"/>
      <c r="F7" s="17"/>
      <c r="G7" s="17"/>
      <c r="H7" s="17"/>
      <c r="I7" s="17"/>
      <c r="J7" s="17"/>
      <c r="K7" s="17"/>
      <c r="L7" s="11">
        <f t="shared" si="0"/>
        <v>0</v>
      </c>
      <c r="N7" s="13" t="str">
        <f t="shared" si="1"/>
        <v/>
      </c>
      <c r="O7" s="13" t="str">
        <f t="shared" si="2"/>
        <v/>
      </c>
      <c r="P7" s="13" t="str">
        <f t="shared" si="3"/>
        <v/>
      </c>
      <c r="Q7" s="13" t="str">
        <f t="shared" si="4"/>
        <v/>
      </c>
      <c r="R7" s="13" t="str">
        <f t="shared" si="5"/>
        <v/>
      </c>
    </row>
    <row r="8" spans="1:18" x14ac:dyDescent="0.25">
      <c r="A8" s="17"/>
      <c r="B8" s="17"/>
      <c r="C8" s="17"/>
      <c r="D8" s="17"/>
      <c r="E8" s="17"/>
      <c r="F8" s="17"/>
      <c r="G8" s="17"/>
      <c r="H8" s="17"/>
      <c r="I8" s="17"/>
      <c r="J8" s="17"/>
      <c r="K8" s="17"/>
      <c r="L8" s="11">
        <f t="shared" si="0"/>
        <v>0</v>
      </c>
      <c r="N8" s="13" t="str">
        <f t="shared" si="1"/>
        <v/>
      </c>
      <c r="O8" s="13" t="str">
        <f t="shared" si="2"/>
        <v/>
      </c>
      <c r="P8" s="13" t="str">
        <f t="shared" si="3"/>
        <v/>
      </c>
      <c r="Q8" s="13" t="str">
        <f t="shared" si="4"/>
        <v/>
      </c>
      <c r="R8" s="13" t="str">
        <f t="shared" si="5"/>
        <v/>
      </c>
    </row>
    <row r="9" spans="1:18" x14ac:dyDescent="0.25">
      <c r="A9" s="17"/>
      <c r="B9" s="17"/>
      <c r="C9" s="17"/>
      <c r="D9" s="17"/>
      <c r="E9" s="17"/>
      <c r="F9" s="17"/>
      <c r="G9" s="17"/>
      <c r="H9" s="17"/>
      <c r="I9" s="17"/>
      <c r="J9" s="17"/>
      <c r="K9" s="17"/>
      <c r="L9" s="11">
        <f t="shared" si="0"/>
        <v>0</v>
      </c>
      <c r="N9" s="13" t="str">
        <f t="shared" si="1"/>
        <v/>
      </c>
      <c r="O9" s="13" t="str">
        <f t="shared" si="2"/>
        <v/>
      </c>
      <c r="P9" s="13" t="str">
        <f t="shared" si="3"/>
        <v/>
      </c>
      <c r="Q9" s="13" t="str">
        <f t="shared" si="4"/>
        <v/>
      </c>
      <c r="R9" s="13" t="str">
        <f t="shared" si="5"/>
        <v/>
      </c>
    </row>
    <row r="10" spans="1:18" x14ac:dyDescent="0.25">
      <c r="A10" s="17"/>
      <c r="B10" s="17"/>
      <c r="C10" s="17"/>
      <c r="D10" s="17"/>
      <c r="E10" s="17"/>
      <c r="F10" s="17"/>
      <c r="G10" s="17"/>
      <c r="H10" s="17"/>
      <c r="I10" s="17"/>
      <c r="J10" s="17"/>
      <c r="K10" s="17"/>
      <c r="L10" s="11">
        <f t="shared" si="0"/>
        <v>0</v>
      </c>
      <c r="N10" s="13" t="str">
        <f t="shared" si="1"/>
        <v/>
      </c>
      <c r="O10" s="13" t="str">
        <f t="shared" si="2"/>
        <v/>
      </c>
      <c r="P10" s="13" t="str">
        <f t="shared" si="3"/>
        <v/>
      </c>
      <c r="Q10" s="13" t="str">
        <f t="shared" si="4"/>
        <v/>
      </c>
      <c r="R10" s="13" t="str">
        <f t="shared" si="5"/>
        <v/>
      </c>
    </row>
    <row r="11" spans="1:18" x14ac:dyDescent="0.25">
      <c r="A11" s="17"/>
      <c r="B11" s="17"/>
      <c r="C11" s="17"/>
      <c r="D11" s="17"/>
      <c r="E11" s="17"/>
      <c r="F11" s="17"/>
      <c r="G11" s="17"/>
      <c r="H11" s="17"/>
      <c r="I11" s="17"/>
      <c r="J11" s="17"/>
      <c r="K11" s="17"/>
      <c r="L11" s="11">
        <f t="shared" si="0"/>
        <v>0</v>
      </c>
      <c r="N11" s="13" t="str">
        <f t="shared" si="1"/>
        <v/>
      </c>
      <c r="O11" s="13" t="str">
        <f t="shared" si="2"/>
        <v/>
      </c>
      <c r="P11" s="13" t="str">
        <f t="shared" si="3"/>
        <v/>
      </c>
      <c r="Q11" s="13" t="str">
        <f t="shared" si="4"/>
        <v/>
      </c>
      <c r="R11" s="13" t="str">
        <f t="shared" si="5"/>
        <v/>
      </c>
    </row>
    <row r="12" spans="1:18" x14ac:dyDescent="0.25">
      <c r="A12" s="17"/>
      <c r="B12" s="17"/>
      <c r="C12" s="17"/>
      <c r="D12" s="17"/>
      <c r="E12" s="17"/>
      <c r="F12" s="17"/>
      <c r="G12" s="17"/>
      <c r="H12" s="17"/>
      <c r="I12" s="17"/>
      <c r="J12" s="17"/>
      <c r="K12" s="17"/>
      <c r="L12" s="11">
        <f t="shared" si="0"/>
        <v>0</v>
      </c>
      <c r="N12" s="13" t="str">
        <f t="shared" si="1"/>
        <v/>
      </c>
      <c r="O12" s="13" t="str">
        <f t="shared" si="2"/>
        <v/>
      </c>
      <c r="P12" s="13" t="str">
        <f t="shared" si="3"/>
        <v/>
      </c>
      <c r="Q12" s="13" t="str">
        <f t="shared" si="4"/>
        <v/>
      </c>
      <c r="R12" s="13" t="str">
        <f t="shared" si="5"/>
        <v/>
      </c>
    </row>
    <row r="13" spans="1:18" x14ac:dyDescent="0.25">
      <c r="A13" s="17"/>
      <c r="B13" s="17"/>
      <c r="C13" s="17"/>
      <c r="D13" s="17"/>
      <c r="E13" s="17"/>
      <c r="F13" s="17"/>
      <c r="G13" s="17"/>
      <c r="H13" s="17"/>
      <c r="I13" s="17"/>
      <c r="J13" s="17"/>
      <c r="K13" s="17"/>
      <c r="L13" s="11">
        <f t="shared" si="0"/>
        <v>0</v>
      </c>
      <c r="N13" s="13" t="str">
        <f t="shared" si="1"/>
        <v/>
      </c>
      <c r="O13" s="13" t="str">
        <f t="shared" si="2"/>
        <v/>
      </c>
      <c r="P13" s="13" t="str">
        <f t="shared" si="3"/>
        <v/>
      </c>
      <c r="Q13" s="13" t="str">
        <f t="shared" si="4"/>
        <v/>
      </c>
      <c r="R13" s="13" t="str">
        <f t="shared" si="5"/>
        <v/>
      </c>
    </row>
    <row r="14" spans="1:18" x14ac:dyDescent="0.25">
      <c r="A14" s="17"/>
      <c r="B14" s="17"/>
      <c r="C14" s="17"/>
      <c r="D14" s="17"/>
      <c r="E14" s="17"/>
      <c r="F14" s="17"/>
      <c r="G14" s="17"/>
      <c r="H14" s="17"/>
      <c r="I14" s="17"/>
      <c r="J14" s="17"/>
      <c r="K14" s="17"/>
      <c r="L14" s="11">
        <f t="shared" si="0"/>
        <v>0</v>
      </c>
      <c r="N14" s="13" t="str">
        <f t="shared" si="1"/>
        <v/>
      </c>
      <c r="O14" s="13" t="str">
        <f t="shared" si="2"/>
        <v/>
      </c>
      <c r="P14" s="13" t="str">
        <f t="shared" si="3"/>
        <v/>
      </c>
      <c r="Q14" s="13" t="str">
        <f t="shared" si="4"/>
        <v/>
      </c>
      <c r="R14" s="13" t="str">
        <f t="shared" si="5"/>
        <v/>
      </c>
    </row>
    <row r="15" spans="1:18" x14ac:dyDescent="0.25">
      <c r="A15" s="17"/>
      <c r="B15" s="17"/>
      <c r="C15" s="17"/>
      <c r="D15" s="17"/>
      <c r="E15" s="17"/>
      <c r="F15" s="17"/>
      <c r="G15" s="17"/>
      <c r="H15" s="17"/>
      <c r="I15" s="17"/>
      <c r="J15" s="17"/>
      <c r="K15" s="17"/>
      <c r="L15" s="11">
        <f t="shared" si="0"/>
        <v>0</v>
      </c>
      <c r="N15" s="13" t="str">
        <f t="shared" si="1"/>
        <v/>
      </c>
      <c r="O15" s="13" t="str">
        <f t="shared" si="2"/>
        <v/>
      </c>
      <c r="P15" s="13" t="str">
        <f t="shared" si="3"/>
        <v/>
      </c>
      <c r="Q15" s="13" t="str">
        <f t="shared" si="4"/>
        <v/>
      </c>
      <c r="R15" s="13" t="str">
        <f t="shared" si="5"/>
        <v/>
      </c>
    </row>
    <row r="16" spans="1:18" x14ac:dyDescent="0.25">
      <c r="A16" s="17"/>
      <c r="B16" s="17"/>
      <c r="C16" s="17"/>
      <c r="D16" s="17"/>
      <c r="E16" s="17"/>
      <c r="F16" s="17"/>
      <c r="G16" s="17"/>
      <c r="H16" s="17"/>
      <c r="I16" s="17"/>
      <c r="J16" s="17"/>
      <c r="K16" s="17"/>
      <c r="L16" s="11">
        <f t="shared" si="0"/>
        <v>0</v>
      </c>
      <c r="N16" s="13" t="str">
        <f t="shared" si="1"/>
        <v/>
      </c>
      <c r="O16" s="13" t="str">
        <f t="shared" si="2"/>
        <v/>
      </c>
      <c r="P16" s="13" t="str">
        <f t="shared" si="3"/>
        <v/>
      </c>
      <c r="Q16" s="13" t="str">
        <f t="shared" si="4"/>
        <v/>
      </c>
      <c r="R16" s="13" t="str">
        <f t="shared" si="5"/>
        <v/>
      </c>
    </row>
    <row r="17" spans="1:18" x14ac:dyDescent="0.25">
      <c r="A17" s="17"/>
      <c r="B17" s="17"/>
      <c r="C17" s="17"/>
      <c r="D17" s="17"/>
      <c r="E17" s="17"/>
      <c r="F17" s="17"/>
      <c r="G17" s="17"/>
      <c r="H17" s="17"/>
      <c r="I17" s="17"/>
      <c r="J17" s="17"/>
      <c r="K17" s="17"/>
      <c r="L17" s="11">
        <f t="shared" si="0"/>
        <v>0</v>
      </c>
      <c r="N17" s="13" t="str">
        <f t="shared" si="1"/>
        <v/>
      </c>
      <c r="O17" s="13" t="str">
        <f t="shared" si="2"/>
        <v/>
      </c>
      <c r="P17" s="13" t="str">
        <f t="shared" si="3"/>
        <v/>
      </c>
      <c r="Q17" s="13" t="str">
        <f t="shared" si="4"/>
        <v/>
      </c>
      <c r="R17" s="13" t="str">
        <f t="shared" si="5"/>
        <v/>
      </c>
    </row>
    <row r="18" spans="1:18" x14ac:dyDescent="0.25">
      <c r="A18" s="17"/>
      <c r="B18" s="17"/>
      <c r="C18" s="18"/>
      <c r="D18" s="17"/>
      <c r="E18" s="17"/>
      <c r="F18" s="17"/>
      <c r="G18" s="17"/>
      <c r="H18" s="17"/>
      <c r="I18" s="17"/>
      <c r="J18" s="17"/>
      <c r="K18" s="17"/>
      <c r="L18" s="11">
        <f t="shared" si="0"/>
        <v>0</v>
      </c>
      <c r="N18" s="13" t="str">
        <f t="shared" si="1"/>
        <v/>
      </c>
      <c r="O18" s="13" t="str">
        <f t="shared" si="2"/>
        <v/>
      </c>
      <c r="P18" s="13" t="str">
        <f t="shared" si="3"/>
        <v/>
      </c>
      <c r="Q18" s="13" t="str">
        <f t="shared" si="4"/>
        <v/>
      </c>
      <c r="R18" s="13" t="str">
        <f t="shared" si="5"/>
        <v/>
      </c>
    </row>
    <row r="19" spans="1:18" x14ac:dyDescent="0.25">
      <c r="A19" s="17"/>
      <c r="B19" s="17"/>
      <c r="C19" s="17"/>
      <c r="D19" s="17"/>
      <c r="E19" s="17"/>
      <c r="F19" s="17"/>
      <c r="G19" s="17"/>
      <c r="H19" s="17"/>
      <c r="I19" s="17"/>
      <c r="J19" s="17"/>
      <c r="K19" s="17"/>
      <c r="L19" s="11">
        <f t="shared" si="0"/>
        <v>0</v>
      </c>
      <c r="N19" s="13" t="str">
        <f t="shared" si="1"/>
        <v/>
      </c>
      <c r="O19" s="13" t="str">
        <f>IF(AND($L19&lt;11,$L19&gt;6),1,"")</f>
        <v/>
      </c>
      <c r="P19" s="13" t="str">
        <f t="shared" si="3"/>
        <v/>
      </c>
      <c r="Q19" s="13" t="str">
        <f t="shared" si="4"/>
        <v/>
      </c>
      <c r="R19" s="13" t="str">
        <f t="shared" si="5"/>
        <v/>
      </c>
    </row>
    <row r="20" spans="1:18" ht="18" customHeight="1" thickBot="1" x14ac:dyDescent="0.3">
      <c r="L20" s="2"/>
      <c r="M20" s="14" t="s">
        <v>10</v>
      </c>
      <c r="N20" s="11">
        <f>SUM(N3:N19)</f>
        <v>0</v>
      </c>
      <c r="O20" s="11">
        <f>SUM(O3:O19)</f>
        <v>0</v>
      </c>
      <c r="P20" s="11">
        <f>SUM(P3:P19)</f>
        <v>0</v>
      </c>
      <c r="Q20" s="11">
        <f>SUM(Q3:Q19)</f>
        <v>0</v>
      </c>
      <c r="R20" s="11">
        <f>SUM(R3:R19)</f>
        <v>0</v>
      </c>
    </row>
    <row r="21" spans="1:18" ht="19.5" thickBot="1" x14ac:dyDescent="0.35">
      <c r="A21" s="15"/>
      <c r="B21" s="57" t="s">
        <v>31</v>
      </c>
      <c r="C21" s="58"/>
      <c r="D21" s="58"/>
      <c r="E21" s="58"/>
      <c r="F21" s="58"/>
      <c r="G21" s="58"/>
      <c r="H21" s="58"/>
      <c r="I21" s="59"/>
      <c r="J21" s="60"/>
      <c r="K21" s="61"/>
      <c r="M21" s="5" t="s">
        <v>11</v>
      </c>
      <c r="N21" s="5">
        <v>1</v>
      </c>
      <c r="O21" s="5">
        <v>1.5</v>
      </c>
      <c r="P21" s="5">
        <v>2</v>
      </c>
      <c r="Q21" s="5">
        <v>2.5</v>
      </c>
      <c r="R21" s="5">
        <v>3</v>
      </c>
    </row>
    <row r="22" spans="1:18" ht="30" x14ac:dyDescent="0.25">
      <c r="M22" s="2" t="s">
        <v>28</v>
      </c>
      <c r="N22" s="3">
        <f>PRODUCT( (N20:N21))</f>
        <v>0</v>
      </c>
      <c r="O22" s="3">
        <f>PRODUCT(O20:O21)</f>
        <v>0</v>
      </c>
      <c r="P22" s="3">
        <f>PRODUCT(P20:P21)</f>
        <v>0</v>
      </c>
      <c r="Q22" s="3">
        <f>PRODUCT(Q20:Q21)</f>
        <v>0</v>
      </c>
      <c r="R22" s="3">
        <f>PRODUCT(R20:R21)</f>
        <v>0</v>
      </c>
    </row>
    <row r="23" spans="1:18" ht="15.75" thickBot="1" x14ac:dyDescent="0.3"/>
    <row r="24" spans="1:18" ht="21.75" customHeight="1" thickBot="1" x14ac:dyDescent="0.3">
      <c r="A24" s="39" t="s">
        <v>23</v>
      </c>
      <c r="B24" s="40"/>
      <c r="C24" s="40"/>
      <c r="D24" s="40"/>
      <c r="E24" s="40"/>
      <c r="F24" s="40"/>
      <c r="G24" s="40"/>
      <c r="H24" s="40"/>
      <c r="I24" s="41"/>
      <c r="J24" s="42"/>
      <c r="K24" s="28"/>
      <c r="M24" s="62" t="s">
        <v>29</v>
      </c>
      <c r="N24" s="55"/>
      <c r="O24" s="56"/>
      <c r="P24" s="49">
        <f>SUM(N22:R22)</f>
        <v>0</v>
      </c>
      <c r="Q24" s="50"/>
      <c r="R24" s="51"/>
    </row>
    <row r="25" spans="1:18" ht="89.25" customHeight="1" thickBot="1" x14ac:dyDescent="0.3">
      <c r="A25" s="36" t="s">
        <v>24</v>
      </c>
      <c r="B25" s="37"/>
      <c r="C25" s="37"/>
      <c r="D25" s="37"/>
      <c r="E25" s="37"/>
      <c r="F25" s="37"/>
      <c r="G25" s="37"/>
      <c r="H25" s="37"/>
      <c r="I25" s="38"/>
      <c r="J25" s="52">
        <v>1</v>
      </c>
      <c r="K25" s="53"/>
      <c r="M25" s="54" t="s">
        <v>30</v>
      </c>
      <c r="N25" s="55"/>
      <c r="O25" s="56"/>
      <c r="P25" s="49">
        <f>P24/J25</f>
        <v>0</v>
      </c>
      <c r="Q25" s="50"/>
      <c r="R25" s="51"/>
    </row>
  </sheetData>
  <sheetProtection algorithmName="SHA-512" hashValue="eQwfYd13/SZ4me1ZgfLYQi2ER2OpEyYgXYn+s+0p3ohHaLJBBdySAyXva0MvVcOIEHilXVhJo2/uqXqnaDSH6w==" saltValue="nPAmSAUnX1FJiv9D3gOYDg==" spinCount="100000" sheet="1" objects="1" scenarios="1" sort="0" autoFilter="0"/>
  <mergeCells count="12">
    <mergeCell ref="A25:I25"/>
    <mergeCell ref="J25:K25"/>
    <mergeCell ref="M25:O25"/>
    <mergeCell ref="P25:R25"/>
    <mergeCell ref="A1:L1"/>
    <mergeCell ref="N1:R1"/>
    <mergeCell ref="B21:I21"/>
    <mergeCell ref="J21:K21"/>
    <mergeCell ref="A24:I24"/>
    <mergeCell ref="J24:K24"/>
    <mergeCell ref="M24:O24"/>
    <mergeCell ref="P24:R24"/>
  </mergeCells>
  <conditionalFormatting sqref="J21:K21">
    <cfRule type="cellIs" dxfId="49" priority="1" operator="lessThan">
      <formula>TODAY()</formula>
    </cfRule>
  </conditionalFormatting>
  <conditionalFormatting sqref="P24:R25">
    <cfRule type="cellIs" dxfId="48" priority="2" operator="greaterThan">
      <formula>15</formula>
    </cfRule>
  </conditionalFormatting>
  <dataValidations count="6">
    <dataValidation type="list" allowBlank="1" showInputMessage="1" showErrorMessage="1" sqref="E3:E19" xr:uid="{E3365DC6-5EA1-4780-975A-57DA7F9B57DB}">
      <formula1>"yes, no"</formula1>
    </dataValidation>
    <dataValidation type="date" operator="greaterThan" allowBlank="1" showInputMessage="1" showErrorMessage="1" sqref="C3:D19" xr:uid="{C6A152BC-6ED3-4E02-ADD9-B3783113B8BC}">
      <formula1>43101</formula1>
    </dataValidation>
    <dataValidation type="date" operator="greaterThan" allowBlank="1" showInputMessage="1" showErrorMessage="1" sqref="J21:K21" xr:uid="{6DC56466-D627-4654-BC74-501AA7368BF2}">
      <formula1>36161</formula1>
    </dataValidation>
    <dataValidation type="list" allowBlank="1" showInputMessage="1" showErrorMessage="1" sqref="G3:G19" xr:uid="{326EB1AE-C32B-4B8A-ADE0-C53F2CF5C4B6}">
      <formula1>"1,2,3,4"</formula1>
    </dataValidation>
    <dataValidation type="list" allowBlank="1" showInputMessage="1" showErrorMessage="1" sqref="B3:B19" xr:uid="{8221526C-2AE5-46CB-AF58-F944323C6B9C}">
      <formula1>"Bureau for Behavioral Health, CSED Waiver, Safe At Home"</formula1>
    </dataValidation>
    <dataValidation type="list" allowBlank="1" showInputMessage="1" showErrorMessage="1" sqref="J25" xr:uid="{669DEEE8-F7B0-4468-8E87-FCE995637C70}">
      <formula1>"0,0.1,0.25,0.5,0.75,1"</formula1>
    </dataValidation>
  </dataValidation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8D106DF0-4D91-4DA6-8A2C-F27EF1D62F23}">
          <x14:formula1>
            <xm:f>Summary!$B$62:$B$116</xm:f>
          </x14:formula1>
          <xm:sqref>F3:F19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Instructions</vt:lpstr>
      <vt:lpstr>Summary</vt:lpstr>
      <vt:lpstr>blank worksheet</vt:lpstr>
      <vt:lpstr>WF_1</vt:lpstr>
      <vt:lpstr>WF_2</vt:lpstr>
      <vt:lpstr>WF_3</vt:lpstr>
      <vt:lpstr>WF_4</vt:lpstr>
      <vt:lpstr>WF_5</vt:lpstr>
      <vt:lpstr>WF_6</vt:lpstr>
      <vt:lpstr>WF_7</vt:lpstr>
      <vt:lpstr>WF_8</vt:lpstr>
      <vt:lpstr>WF_9</vt:lpstr>
      <vt:lpstr>WF_10</vt:lpstr>
      <vt:lpstr>WF_11</vt:lpstr>
      <vt:lpstr>WF_12</vt:lpstr>
      <vt:lpstr>WF_13</vt:lpstr>
      <vt:lpstr>WF_14</vt:lpstr>
      <vt:lpstr>WF_15</vt:lpstr>
      <vt:lpstr>WF_16</vt:lpstr>
      <vt:lpstr>WF_17</vt:lpstr>
      <vt:lpstr>WF_18</vt:lpstr>
      <vt:lpstr>WF_19</vt:lpstr>
      <vt:lpstr>WF_20</vt:lpstr>
      <vt:lpstr>WF_21</vt:lpstr>
      <vt:lpstr>WF_22</vt:lpstr>
      <vt:lpstr>WF_23</vt:lpstr>
      <vt:lpstr>WF_24</vt:lpstr>
      <vt:lpstr>WF_25</vt:lpstr>
      <vt:lpstr>WF_26</vt:lpstr>
      <vt:lpstr>WF_27</vt:lpstr>
      <vt:lpstr>WF_28</vt:lpstr>
      <vt:lpstr>WF_29</vt:lpstr>
      <vt:lpstr>WF_30</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Pearson, Tammy</dc:creator>
  <cp:lastModifiedBy>Perry, Saundra K</cp:lastModifiedBy>
  <cp:lastPrinted>2024-09-16T17:10:09Z</cp:lastPrinted>
  <dcterms:created xsi:type="dcterms:W3CDTF">2023-01-23T18:28:35Z</dcterms:created>
  <dcterms:modified xsi:type="dcterms:W3CDTF">2025-08-08T15:55:31Z</dcterms:modified>
</cp:coreProperties>
</file>