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FE56011D-E308-4218-AFD3-922A8A2BCEDB}" xr6:coauthVersionLast="47" xr6:coauthVersionMax="47" xr10:uidLastSave="{00000000-0000-0000-0000-000000000000}"/>
  <bookViews>
    <workbookView xWindow="-120" yWindow="-120" windowWidth="24240" windowHeight="13020" xr2:uid="{00000000-000D-0000-FFFF-FFFF00000000}"/>
  </bookViews>
  <sheets>
    <sheet name="INSTRUCTIONS" sheetId="2" r:id="rId1"/>
    <sheet name="SETUP " sheetId="21" r:id="rId2"/>
    <sheet name="July" sheetId="22" r:id="rId3"/>
    <sheet name="August" sheetId="24" r:id="rId4"/>
    <sheet name="September" sheetId="25" r:id="rId5"/>
    <sheet name="October" sheetId="26" r:id="rId6"/>
    <sheet name="November" sheetId="27" r:id="rId7"/>
    <sheet name="December" sheetId="28" r:id="rId8"/>
    <sheet name="January" sheetId="29" r:id="rId9"/>
    <sheet name="February" sheetId="30" r:id="rId10"/>
    <sheet name="March" sheetId="31" r:id="rId11"/>
    <sheet name="April" sheetId="32" r:id="rId12"/>
    <sheet name="May" sheetId="33" r:id="rId13"/>
    <sheet name="June" sheetId="34" r:id="rId14"/>
    <sheet name="SUMMARY FOR LOS " sheetId="14" r:id="rId15"/>
    <sheet name="Summary of Supplemental Funds" sheetId="36" r:id="rId16"/>
    <sheet name="boxes" sheetId="13" r:id="rId17"/>
    <sheet name="drop down boxes" sheetId="35" state="hidden" r:id="rId18"/>
  </sheets>
  <definedNames>
    <definedName name="_xlnm.Print_Titles" localSheetId="11">April!$1:$8</definedName>
    <definedName name="_xlnm.Print_Titles" localSheetId="3">August!$1:$8</definedName>
    <definedName name="_xlnm.Print_Titles" localSheetId="7">December!$1:$8</definedName>
    <definedName name="_xlnm.Print_Titles" localSheetId="9">February!$1:$8</definedName>
    <definedName name="_xlnm.Print_Titles" localSheetId="8">January!$1:$8</definedName>
    <definedName name="_xlnm.Print_Titles" localSheetId="2">July!$1:$8</definedName>
    <definedName name="_xlnm.Print_Titles" localSheetId="13">June!$1:$8</definedName>
    <definedName name="_xlnm.Print_Titles" localSheetId="10">March!$1:$8</definedName>
    <definedName name="_xlnm.Print_Titles" localSheetId="12">May!$1:$8</definedName>
    <definedName name="_xlnm.Print_Titles" localSheetId="6">November!$1:$8</definedName>
    <definedName name="_xlnm.Print_Titles" localSheetId="5">October!$1:$8</definedName>
    <definedName name="_xlnm.Print_Titles" localSheetId="4">September!$1:$8</definedName>
    <definedName name="_xlnm.Print_Titles" localSheetId="1">'SETUP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2" i="26" l="1"/>
  <c r="K51" i="26"/>
  <c r="M52" i="34"/>
  <c r="M51" i="34"/>
  <c r="M50" i="34"/>
  <c r="M49" i="34"/>
  <c r="M48" i="34"/>
  <c r="M47" i="34"/>
  <c r="M46" i="34"/>
  <c r="K52" i="34"/>
  <c r="K51" i="34"/>
  <c r="K50" i="34"/>
  <c r="K49" i="34"/>
  <c r="K48" i="34"/>
  <c r="K47" i="34"/>
  <c r="K46" i="34"/>
  <c r="V52" i="34" a="1"/>
  <c r="V52" i="34" s="1"/>
  <c r="T52" i="34" a="1"/>
  <c r="T52" i="34" s="1"/>
  <c r="R52" i="34" a="1"/>
  <c r="R52" i="34" s="1"/>
  <c r="P52" i="34" a="1"/>
  <c r="P52" i="34" s="1"/>
  <c r="V51" i="34" a="1"/>
  <c r="V51" i="34" s="1"/>
  <c r="T51" i="34" a="1"/>
  <c r="T51" i="34" s="1"/>
  <c r="R51" i="34" a="1"/>
  <c r="R51" i="34" s="1"/>
  <c r="P51" i="34" a="1"/>
  <c r="P51" i="34" s="1"/>
  <c r="V50" i="34" a="1"/>
  <c r="V50" i="34" s="1"/>
  <c r="T50" i="34" a="1"/>
  <c r="T50" i="34" s="1"/>
  <c r="R50" i="34" a="1"/>
  <c r="R50" i="34" s="1"/>
  <c r="P50" i="34" a="1"/>
  <c r="P50" i="34" s="1"/>
  <c r="V49" i="34" a="1"/>
  <c r="V49" i="34" s="1"/>
  <c r="T49" i="34" a="1"/>
  <c r="T49" i="34" s="1"/>
  <c r="R49" i="34" a="1"/>
  <c r="R49" i="34" s="1"/>
  <c r="P49" i="34" a="1"/>
  <c r="P49" i="34" s="1"/>
  <c r="V48" i="34" a="1"/>
  <c r="V48" i="34" s="1"/>
  <c r="T48" i="34" a="1"/>
  <c r="T48" i="34" s="1"/>
  <c r="R48" i="34" a="1"/>
  <c r="R48" i="34" s="1"/>
  <c r="P48" i="34" a="1"/>
  <c r="P48" i="34" s="1"/>
  <c r="V47" i="34" a="1"/>
  <c r="V47" i="34" s="1"/>
  <c r="T47" i="34" a="1"/>
  <c r="T47" i="34" s="1"/>
  <c r="R47" i="34" a="1"/>
  <c r="R47" i="34" s="1"/>
  <c r="P47" i="34" a="1"/>
  <c r="P47" i="34" s="1"/>
  <c r="V46" i="34" a="1"/>
  <c r="V46" i="34" s="1"/>
  <c r="T46" i="34" a="1"/>
  <c r="T46" i="34" s="1"/>
  <c r="T53" i="34" s="1"/>
  <c r="R46" i="34" a="1"/>
  <c r="R46" i="34" s="1"/>
  <c r="R53" i="34" s="1"/>
  <c r="P46" i="34" a="1"/>
  <c r="P46" i="34" s="1"/>
  <c r="P53" i="34" s="1"/>
  <c r="M52" i="33"/>
  <c r="M51" i="33"/>
  <c r="M50" i="33"/>
  <c r="M49" i="33"/>
  <c r="M48" i="33"/>
  <c r="M47" i="33"/>
  <c r="M46" i="33"/>
  <c r="K52" i="33"/>
  <c r="K51" i="33"/>
  <c r="K50" i="33"/>
  <c r="K49" i="33"/>
  <c r="K48" i="33"/>
  <c r="K47" i="33"/>
  <c r="K46" i="33"/>
  <c r="V52" i="33" a="1"/>
  <c r="V52" i="33" s="1"/>
  <c r="T52" i="33" a="1"/>
  <c r="T52" i="33" s="1"/>
  <c r="R52" i="33" a="1"/>
  <c r="R52" i="33" s="1"/>
  <c r="P52" i="33" a="1"/>
  <c r="P52" i="33" s="1"/>
  <c r="V51" i="33" a="1"/>
  <c r="V51" i="33" s="1"/>
  <c r="T51" i="33" a="1"/>
  <c r="T51" i="33" s="1"/>
  <c r="R51" i="33" a="1"/>
  <c r="R51" i="33" s="1"/>
  <c r="P51" i="33" a="1"/>
  <c r="P51" i="33" s="1"/>
  <c r="V50" i="33" a="1"/>
  <c r="V50" i="33" s="1"/>
  <c r="T50" i="33" a="1"/>
  <c r="T50" i="33" s="1"/>
  <c r="R50" i="33" a="1"/>
  <c r="R50" i="33" s="1"/>
  <c r="P50" i="33" a="1"/>
  <c r="P50" i="33" s="1"/>
  <c r="V49" i="33" a="1"/>
  <c r="V49" i="33" s="1"/>
  <c r="T49" i="33" a="1"/>
  <c r="T49" i="33" s="1"/>
  <c r="R49" i="33" a="1"/>
  <c r="R49" i="33" s="1"/>
  <c r="P49" i="33" a="1"/>
  <c r="P49" i="33" s="1"/>
  <c r="V48" i="33" a="1"/>
  <c r="V48" i="33" s="1"/>
  <c r="T48" i="33" a="1"/>
  <c r="T48" i="33" s="1"/>
  <c r="R48" i="33" a="1"/>
  <c r="R48" i="33" s="1"/>
  <c r="P48" i="33" a="1"/>
  <c r="P48" i="33" s="1"/>
  <c r="V47" i="33" a="1"/>
  <c r="V47" i="33" s="1"/>
  <c r="T47" i="33" a="1"/>
  <c r="T47" i="33" s="1"/>
  <c r="R47" i="33" a="1"/>
  <c r="R47" i="33" s="1"/>
  <c r="P47" i="33" a="1"/>
  <c r="P47" i="33" s="1"/>
  <c r="V46" i="33" a="1"/>
  <c r="V46" i="33" s="1"/>
  <c r="T46" i="33" a="1"/>
  <c r="T46" i="33" s="1"/>
  <c r="T53" i="33" s="1"/>
  <c r="R46" i="33" a="1"/>
  <c r="R46" i="33" s="1"/>
  <c r="P46" i="33" a="1"/>
  <c r="P46" i="33" s="1"/>
  <c r="M52" i="32"/>
  <c r="M51" i="32"/>
  <c r="M50" i="32"/>
  <c r="M49" i="32"/>
  <c r="M48" i="32"/>
  <c r="M47" i="32"/>
  <c r="M46" i="32"/>
  <c r="K52" i="32"/>
  <c r="K51" i="32"/>
  <c r="K50" i="32"/>
  <c r="K49" i="32"/>
  <c r="K48" i="32"/>
  <c r="K47" i="32"/>
  <c r="K46" i="32"/>
  <c r="V52" i="32" a="1"/>
  <c r="V52" i="32" s="1"/>
  <c r="T52" i="32" a="1"/>
  <c r="T52" i="32" s="1"/>
  <c r="R52" i="32" a="1"/>
  <c r="R52" i="32" s="1"/>
  <c r="P52" i="32" a="1"/>
  <c r="P52" i="32" s="1"/>
  <c r="V51" i="32" a="1"/>
  <c r="V51" i="32" s="1"/>
  <c r="T51" i="32" a="1"/>
  <c r="T51" i="32" s="1"/>
  <c r="R51" i="32" a="1"/>
  <c r="R51" i="32" s="1"/>
  <c r="P51" i="32" a="1"/>
  <c r="P51" i="32" s="1"/>
  <c r="V50" i="32" a="1"/>
  <c r="V50" i="32" s="1"/>
  <c r="T50" i="32" a="1"/>
  <c r="T50" i="32" s="1"/>
  <c r="R50" i="32" a="1"/>
  <c r="R50" i="32" s="1"/>
  <c r="P50" i="32" a="1"/>
  <c r="P50" i="32" s="1"/>
  <c r="V49" i="32" a="1"/>
  <c r="V49" i="32" s="1"/>
  <c r="T49" i="32" a="1"/>
  <c r="T49" i="32" s="1"/>
  <c r="R49" i="32" a="1"/>
  <c r="R49" i="32" s="1"/>
  <c r="P49" i="32" a="1"/>
  <c r="P49" i="32" s="1"/>
  <c r="V48" i="32" a="1"/>
  <c r="V48" i="32" s="1"/>
  <c r="T48" i="32" a="1"/>
  <c r="T48" i="32" s="1"/>
  <c r="R48" i="32" a="1"/>
  <c r="R48" i="32" s="1"/>
  <c r="P48" i="32" a="1"/>
  <c r="P48" i="32" s="1"/>
  <c r="V47" i="32" a="1"/>
  <c r="V47" i="32" s="1"/>
  <c r="T47" i="32" a="1"/>
  <c r="T47" i="32" s="1"/>
  <c r="R47" i="32" a="1"/>
  <c r="R47" i="32" s="1"/>
  <c r="P47" i="32" a="1"/>
  <c r="P47" i="32" s="1"/>
  <c r="V46" i="32" a="1"/>
  <c r="V46" i="32" s="1"/>
  <c r="T46" i="32" a="1"/>
  <c r="T46" i="32" s="1"/>
  <c r="R46" i="32" a="1"/>
  <c r="R46" i="32" s="1"/>
  <c r="P46" i="32" a="1"/>
  <c r="P46" i="32" s="1"/>
  <c r="M52" i="31"/>
  <c r="M51" i="31"/>
  <c r="M50" i="31"/>
  <c r="M49" i="31"/>
  <c r="M48" i="31"/>
  <c r="M47" i="31"/>
  <c r="M46" i="31"/>
  <c r="K52" i="31"/>
  <c r="K51" i="31"/>
  <c r="K50" i="31"/>
  <c r="K49" i="31"/>
  <c r="K48" i="31"/>
  <c r="K47" i="31"/>
  <c r="K46" i="31"/>
  <c r="V52" i="31" a="1"/>
  <c r="V52" i="31" s="1"/>
  <c r="T52" i="31" a="1"/>
  <c r="T52" i="31" s="1"/>
  <c r="R52" i="31" a="1"/>
  <c r="R52" i="31" s="1"/>
  <c r="P52" i="31" a="1"/>
  <c r="P52" i="31" s="1"/>
  <c r="V51" i="31" a="1"/>
  <c r="V51" i="31" s="1"/>
  <c r="T51" i="31" a="1"/>
  <c r="T51" i="31" s="1"/>
  <c r="R51" i="31" a="1"/>
  <c r="R51" i="31" s="1"/>
  <c r="P51" i="31" a="1"/>
  <c r="P51" i="31" s="1"/>
  <c r="V50" i="31" a="1"/>
  <c r="V50" i="31" s="1"/>
  <c r="T50" i="31" a="1"/>
  <c r="T50" i="31" s="1"/>
  <c r="R50" i="31" a="1"/>
  <c r="R50" i="31" s="1"/>
  <c r="P50" i="31" a="1"/>
  <c r="P50" i="31" s="1"/>
  <c r="V49" i="31" a="1"/>
  <c r="V49" i="31" s="1"/>
  <c r="T49" i="31" a="1"/>
  <c r="T49" i="31" s="1"/>
  <c r="R49" i="31" a="1"/>
  <c r="R49" i="31" s="1"/>
  <c r="P49" i="31" a="1"/>
  <c r="P49" i="31" s="1"/>
  <c r="V48" i="31" a="1"/>
  <c r="V48" i="31" s="1"/>
  <c r="T48" i="31" a="1"/>
  <c r="T48" i="31" s="1"/>
  <c r="R48" i="31" a="1"/>
  <c r="R48" i="31" s="1"/>
  <c r="P48" i="31" a="1"/>
  <c r="P48" i="31" s="1"/>
  <c r="V47" i="31" a="1"/>
  <c r="V47" i="31" s="1"/>
  <c r="T47" i="31" a="1"/>
  <c r="T47" i="31" s="1"/>
  <c r="R47" i="31" a="1"/>
  <c r="R47" i="31" s="1"/>
  <c r="P47" i="31" a="1"/>
  <c r="P47" i="31" s="1"/>
  <c r="V46" i="31" a="1"/>
  <c r="V46" i="31" s="1"/>
  <c r="T46" i="31" a="1"/>
  <c r="T46" i="31" s="1"/>
  <c r="R46" i="31" a="1"/>
  <c r="R46" i="31" s="1"/>
  <c r="P46" i="31" a="1"/>
  <c r="P46" i="31" s="1"/>
  <c r="P53" i="31" s="1"/>
  <c r="M52" i="30"/>
  <c r="M51" i="30"/>
  <c r="M50" i="30"/>
  <c r="M49" i="30"/>
  <c r="M48" i="30"/>
  <c r="M47" i="30"/>
  <c r="M46" i="30"/>
  <c r="K52" i="30"/>
  <c r="K51" i="30"/>
  <c r="K50" i="30"/>
  <c r="K49" i="30"/>
  <c r="K48" i="30"/>
  <c r="K47" i="30"/>
  <c r="K46" i="30"/>
  <c r="V52" i="30" a="1"/>
  <c r="V52" i="30" s="1"/>
  <c r="T52" i="30" a="1"/>
  <c r="T52" i="30" s="1"/>
  <c r="R52" i="30" a="1"/>
  <c r="R52" i="30" s="1"/>
  <c r="P52" i="30" a="1"/>
  <c r="P52" i="30" s="1"/>
  <c r="V51" i="30" a="1"/>
  <c r="V51" i="30" s="1"/>
  <c r="T51" i="30" a="1"/>
  <c r="T51" i="30" s="1"/>
  <c r="R51" i="30" a="1"/>
  <c r="R51" i="30" s="1"/>
  <c r="P51" i="30" a="1"/>
  <c r="P51" i="30" s="1"/>
  <c r="V50" i="30" a="1"/>
  <c r="V50" i="30" s="1"/>
  <c r="T50" i="30" a="1"/>
  <c r="T50" i="30" s="1"/>
  <c r="R50" i="30" a="1"/>
  <c r="R50" i="30" s="1"/>
  <c r="P50" i="30" a="1"/>
  <c r="P50" i="30" s="1"/>
  <c r="V49" i="30" a="1"/>
  <c r="V49" i="30" s="1"/>
  <c r="T49" i="30" a="1"/>
  <c r="T49" i="30" s="1"/>
  <c r="R49" i="30" a="1"/>
  <c r="R49" i="30" s="1"/>
  <c r="P49" i="30" a="1"/>
  <c r="P49" i="30" s="1"/>
  <c r="V48" i="30" a="1"/>
  <c r="V48" i="30" s="1"/>
  <c r="T48" i="30" a="1"/>
  <c r="T48" i="30" s="1"/>
  <c r="R48" i="30" a="1"/>
  <c r="R48" i="30" s="1"/>
  <c r="P48" i="30" a="1"/>
  <c r="P48" i="30" s="1"/>
  <c r="V47" i="30" a="1"/>
  <c r="V47" i="30" s="1"/>
  <c r="T47" i="30" a="1"/>
  <c r="T47" i="30" s="1"/>
  <c r="R47" i="30" a="1"/>
  <c r="R47" i="30" s="1"/>
  <c r="P47" i="30" a="1"/>
  <c r="P47" i="30" s="1"/>
  <c r="V46" i="30" a="1"/>
  <c r="V46" i="30" s="1"/>
  <c r="T46" i="30" a="1"/>
  <c r="T46" i="30" s="1"/>
  <c r="R46" i="30" a="1"/>
  <c r="R46" i="30" s="1"/>
  <c r="P46" i="30" a="1"/>
  <c r="P46" i="30" s="1"/>
  <c r="M52" i="29"/>
  <c r="M51" i="29"/>
  <c r="M50" i="29"/>
  <c r="M49" i="29"/>
  <c r="M48" i="29"/>
  <c r="M47" i="29"/>
  <c r="M46" i="29"/>
  <c r="K52" i="29"/>
  <c r="K46" i="29"/>
  <c r="K51" i="29"/>
  <c r="K50" i="29"/>
  <c r="K49" i="29"/>
  <c r="K48" i="29"/>
  <c r="K47" i="29"/>
  <c r="V52" i="29" a="1"/>
  <c r="V52" i="29" s="1"/>
  <c r="T52" i="29" a="1"/>
  <c r="T52" i="29" s="1"/>
  <c r="R52" i="29" a="1"/>
  <c r="R52" i="29" s="1"/>
  <c r="P52" i="29" a="1"/>
  <c r="P52" i="29" s="1"/>
  <c r="V51" i="29" a="1"/>
  <c r="V51" i="29" s="1"/>
  <c r="T51" i="29" a="1"/>
  <c r="T51" i="29" s="1"/>
  <c r="R51" i="29" a="1"/>
  <c r="R51" i="29" s="1"/>
  <c r="P51" i="29" a="1"/>
  <c r="P51" i="29" s="1"/>
  <c r="V50" i="29" a="1"/>
  <c r="V50" i="29" s="1"/>
  <c r="T50" i="29" a="1"/>
  <c r="T50" i="29" s="1"/>
  <c r="R50" i="29" a="1"/>
  <c r="R50" i="29" s="1"/>
  <c r="P50" i="29" a="1"/>
  <c r="P50" i="29" s="1"/>
  <c r="V49" i="29" a="1"/>
  <c r="V49" i="29" s="1"/>
  <c r="T49" i="29" a="1"/>
  <c r="T49" i="29" s="1"/>
  <c r="R49" i="29" a="1"/>
  <c r="R49" i="29" s="1"/>
  <c r="P49" i="29" a="1"/>
  <c r="P49" i="29" s="1"/>
  <c r="V48" i="29" a="1"/>
  <c r="V48" i="29" s="1"/>
  <c r="T48" i="29" a="1"/>
  <c r="T48" i="29" s="1"/>
  <c r="R48" i="29" a="1"/>
  <c r="R48" i="29" s="1"/>
  <c r="P48" i="29" a="1"/>
  <c r="P48" i="29" s="1"/>
  <c r="V47" i="29" a="1"/>
  <c r="V47" i="29" s="1"/>
  <c r="T47" i="29" a="1"/>
  <c r="T47" i="29" s="1"/>
  <c r="R47" i="29" a="1"/>
  <c r="R47" i="29" s="1"/>
  <c r="P47" i="29" a="1"/>
  <c r="P47" i="29" s="1"/>
  <c r="V46" i="29" a="1"/>
  <c r="V46" i="29" s="1"/>
  <c r="T46" i="29" a="1"/>
  <c r="T46" i="29" s="1"/>
  <c r="R46" i="29" a="1"/>
  <c r="R46" i="29" s="1"/>
  <c r="P46" i="29" a="1"/>
  <c r="P46" i="29" s="1"/>
  <c r="M52" i="28"/>
  <c r="M52" i="27"/>
  <c r="M51" i="28"/>
  <c r="M50" i="28"/>
  <c r="M49" i="28"/>
  <c r="M48" i="28"/>
  <c r="M46" i="28"/>
  <c r="M47" i="28"/>
  <c r="K52" i="28"/>
  <c r="K51" i="28"/>
  <c r="K50" i="28"/>
  <c r="K49" i="28"/>
  <c r="K48" i="28"/>
  <c r="K47" i="28"/>
  <c r="K46" i="28"/>
  <c r="V52" i="28" a="1"/>
  <c r="V52" i="28" s="1"/>
  <c r="T52" i="28" a="1"/>
  <c r="T52" i="28" s="1"/>
  <c r="R52" i="28" a="1"/>
  <c r="R52" i="28" s="1"/>
  <c r="P52" i="28" a="1"/>
  <c r="P52" i="28" s="1"/>
  <c r="V51" i="28" a="1"/>
  <c r="V51" i="28" s="1"/>
  <c r="T51" i="28" a="1"/>
  <c r="T51" i="28" s="1"/>
  <c r="R51" i="28" a="1"/>
  <c r="R51" i="28" s="1"/>
  <c r="P51" i="28" a="1"/>
  <c r="P51" i="28" s="1"/>
  <c r="V50" i="28" a="1"/>
  <c r="V50" i="28" s="1"/>
  <c r="T50" i="28" a="1"/>
  <c r="T50" i="28" s="1"/>
  <c r="R50" i="28" a="1"/>
  <c r="R50" i="28" s="1"/>
  <c r="P50" i="28" a="1"/>
  <c r="P50" i="28" s="1"/>
  <c r="V49" i="28" a="1"/>
  <c r="V49" i="28" s="1"/>
  <c r="T49" i="28" a="1"/>
  <c r="T49" i="28" s="1"/>
  <c r="R49" i="28" a="1"/>
  <c r="R49" i="28" s="1"/>
  <c r="P49" i="28" a="1"/>
  <c r="P49" i="28" s="1"/>
  <c r="V48" i="28" a="1"/>
  <c r="V48" i="28" s="1"/>
  <c r="T48" i="28" a="1"/>
  <c r="T48" i="28" s="1"/>
  <c r="R48" i="28" a="1"/>
  <c r="R48" i="28" s="1"/>
  <c r="P48" i="28" a="1"/>
  <c r="P48" i="28" s="1"/>
  <c r="V47" i="28" a="1"/>
  <c r="V47" i="28" s="1"/>
  <c r="T47" i="28" a="1"/>
  <c r="T47" i="28" s="1"/>
  <c r="R47" i="28" a="1"/>
  <c r="R47" i="28" s="1"/>
  <c r="P47" i="28" a="1"/>
  <c r="P47" i="28" s="1"/>
  <c r="V46" i="28" a="1"/>
  <c r="V46" i="28" s="1"/>
  <c r="T46" i="28" a="1"/>
  <c r="T46" i="28" s="1"/>
  <c r="R46" i="28" a="1"/>
  <c r="R46" i="28" s="1"/>
  <c r="P46" i="28" a="1"/>
  <c r="P46" i="28" s="1"/>
  <c r="M51" i="27"/>
  <c r="M50" i="27"/>
  <c r="M49" i="27"/>
  <c r="M48" i="27"/>
  <c r="M47" i="27"/>
  <c r="M46" i="27"/>
  <c r="K52" i="27"/>
  <c r="K51" i="27"/>
  <c r="K50" i="27"/>
  <c r="K49" i="27"/>
  <c r="K48" i="27"/>
  <c r="K47" i="27"/>
  <c r="K46" i="27"/>
  <c r="V52" i="27" a="1"/>
  <c r="V52" i="27" s="1"/>
  <c r="T52" i="27" a="1"/>
  <c r="T52" i="27" s="1"/>
  <c r="R52" i="27" a="1"/>
  <c r="R52" i="27" s="1"/>
  <c r="P52" i="27" a="1"/>
  <c r="P52" i="27" s="1"/>
  <c r="V51" i="27"/>
  <c r="V51" i="27" a="1"/>
  <c r="T51" i="27" a="1"/>
  <c r="T51" i="27" s="1"/>
  <c r="R51" i="27" a="1"/>
  <c r="R51" i="27" s="1"/>
  <c r="P51" i="27" a="1"/>
  <c r="P51" i="27" s="1"/>
  <c r="V50" i="27" a="1"/>
  <c r="V50" i="27" s="1"/>
  <c r="T50" i="27" a="1"/>
  <c r="T50" i="27" s="1"/>
  <c r="R50" i="27" a="1"/>
  <c r="R50" i="27" s="1"/>
  <c r="P50" i="27" a="1"/>
  <c r="P50" i="27" s="1"/>
  <c r="V49" i="27" a="1"/>
  <c r="V49" i="27" s="1"/>
  <c r="T49" i="27" a="1"/>
  <c r="T49" i="27" s="1"/>
  <c r="R49" i="27" a="1"/>
  <c r="R49" i="27" s="1"/>
  <c r="P49" i="27" a="1"/>
  <c r="P49" i="27" s="1"/>
  <c r="V48" i="27" a="1"/>
  <c r="V48" i="27" s="1"/>
  <c r="T48" i="27" a="1"/>
  <c r="T48" i="27" s="1"/>
  <c r="R48" i="27" a="1"/>
  <c r="R48" i="27" s="1"/>
  <c r="P48" i="27" a="1"/>
  <c r="P48" i="27" s="1"/>
  <c r="V47" i="27" a="1"/>
  <c r="V47" i="27" s="1"/>
  <c r="T47" i="27" a="1"/>
  <c r="T47" i="27" s="1"/>
  <c r="R47" i="27" a="1"/>
  <c r="R47" i="27" s="1"/>
  <c r="P47" i="27" a="1"/>
  <c r="P47" i="27" s="1"/>
  <c r="V46" i="27" a="1"/>
  <c r="V46" i="27" s="1"/>
  <c r="T46" i="27" a="1"/>
  <c r="T46" i="27" s="1"/>
  <c r="R46" i="27" a="1"/>
  <c r="R46" i="27" s="1"/>
  <c r="R53" i="27" s="1"/>
  <c r="P46" i="27" a="1"/>
  <c r="P46" i="27" s="1"/>
  <c r="M52" i="26"/>
  <c r="M51" i="26"/>
  <c r="M50" i="26"/>
  <c r="M49" i="26"/>
  <c r="M48" i="26"/>
  <c r="M47" i="26"/>
  <c r="M46" i="26"/>
  <c r="K50" i="26"/>
  <c r="K49" i="26"/>
  <c r="K48" i="26"/>
  <c r="K47" i="26"/>
  <c r="K46" i="26"/>
  <c r="V52" i="26" a="1"/>
  <c r="V52" i="26" s="1"/>
  <c r="T52" i="26" a="1"/>
  <c r="T52" i="26" s="1"/>
  <c r="R52" i="26" a="1"/>
  <c r="R52" i="26" s="1"/>
  <c r="P52" i="26" a="1"/>
  <c r="P52" i="26" s="1"/>
  <c r="V51" i="26" a="1"/>
  <c r="V51" i="26" s="1"/>
  <c r="T51" i="26" a="1"/>
  <c r="T51" i="26" s="1"/>
  <c r="R51" i="26" a="1"/>
  <c r="R51" i="26" s="1"/>
  <c r="P51" i="26" a="1"/>
  <c r="P51" i="26" s="1"/>
  <c r="V50" i="26" a="1"/>
  <c r="V50" i="26" s="1"/>
  <c r="T50" i="26" a="1"/>
  <c r="T50" i="26" s="1"/>
  <c r="R50" i="26" a="1"/>
  <c r="R50" i="26" s="1"/>
  <c r="P50" i="26" a="1"/>
  <c r="P50" i="26" s="1"/>
  <c r="V49" i="26" a="1"/>
  <c r="V49" i="26" s="1"/>
  <c r="T49" i="26" a="1"/>
  <c r="T49" i="26" s="1"/>
  <c r="R49" i="26" a="1"/>
  <c r="R49" i="26" s="1"/>
  <c r="P49" i="26" a="1"/>
  <c r="P49" i="26" s="1"/>
  <c r="V48" i="26" a="1"/>
  <c r="V48" i="26" s="1"/>
  <c r="T48" i="26" a="1"/>
  <c r="T48" i="26" s="1"/>
  <c r="R48" i="26" a="1"/>
  <c r="R48" i="26" s="1"/>
  <c r="P48" i="26" a="1"/>
  <c r="P48" i="26" s="1"/>
  <c r="V47" i="26" a="1"/>
  <c r="V47" i="26" s="1"/>
  <c r="T47" i="26" a="1"/>
  <c r="T47" i="26" s="1"/>
  <c r="R47" i="26" a="1"/>
  <c r="R47" i="26" s="1"/>
  <c r="P47" i="26" a="1"/>
  <c r="P47" i="26" s="1"/>
  <c r="V46" i="26" a="1"/>
  <c r="V46" i="26" s="1"/>
  <c r="V53" i="26" s="1"/>
  <c r="T46" i="26" a="1"/>
  <c r="T46" i="26" s="1"/>
  <c r="T53" i="26" s="1"/>
  <c r="R46" i="26" a="1"/>
  <c r="R46" i="26" s="1"/>
  <c r="P46" i="26" a="1"/>
  <c r="P46" i="26" s="1"/>
  <c r="T47" i="22" a="1"/>
  <c r="T47" i="22" s="1"/>
  <c r="T47" i="24" a="1"/>
  <c r="T47" i="24" s="1"/>
  <c r="T47" i="25" a="1"/>
  <c r="T47" i="25" s="1"/>
  <c r="P46" i="25" a="1"/>
  <c r="P46" i="25" s="1"/>
  <c r="M52" i="25"/>
  <c r="M51" i="25"/>
  <c r="M50" i="25"/>
  <c r="M49" i="25"/>
  <c r="M46" i="25"/>
  <c r="M48" i="25"/>
  <c r="M47" i="25"/>
  <c r="K52" i="25"/>
  <c r="K51" i="25"/>
  <c r="K50" i="25"/>
  <c r="K49" i="25"/>
  <c r="K48" i="25"/>
  <c r="K47" i="25"/>
  <c r="K46" i="25"/>
  <c r="V52" i="25" a="1"/>
  <c r="V52" i="25" s="1"/>
  <c r="T52" i="25" a="1"/>
  <c r="T52" i="25" s="1"/>
  <c r="R52" i="25" a="1"/>
  <c r="R52" i="25" s="1"/>
  <c r="P52" i="25" a="1"/>
  <c r="P52" i="25" s="1"/>
  <c r="V51" i="25" a="1"/>
  <c r="V51" i="25" s="1"/>
  <c r="T51" i="25" a="1"/>
  <c r="T51" i="25" s="1"/>
  <c r="R51" i="25" a="1"/>
  <c r="R51" i="25" s="1"/>
  <c r="P51" i="25" a="1"/>
  <c r="P51" i="25" s="1"/>
  <c r="V50" i="25" a="1"/>
  <c r="V50" i="25" s="1"/>
  <c r="T50" i="25" a="1"/>
  <c r="T50" i="25" s="1"/>
  <c r="R50" i="25" a="1"/>
  <c r="R50" i="25" s="1"/>
  <c r="P50" i="25" a="1"/>
  <c r="P50" i="25" s="1"/>
  <c r="V49" i="25" a="1"/>
  <c r="V49" i="25" s="1"/>
  <c r="T49" i="25" a="1"/>
  <c r="T49" i="25" s="1"/>
  <c r="R49" i="25" a="1"/>
  <c r="R49" i="25" s="1"/>
  <c r="P49" i="25" a="1"/>
  <c r="P49" i="25" s="1"/>
  <c r="V48" i="25" a="1"/>
  <c r="V48" i="25" s="1"/>
  <c r="T48" i="25" a="1"/>
  <c r="T48" i="25" s="1"/>
  <c r="R48" i="25" a="1"/>
  <c r="R48" i="25" s="1"/>
  <c r="P48" i="25" a="1"/>
  <c r="P48" i="25" s="1"/>
  <c r="V47" i="25" a="1"/>
  <c r="V47" i="25" s="1"/>
  <c r="R47" i="25" a="1"/>
  <c r="R47" i="25" s="1"/>
  <c r="P47" i="25" a="1"/>
  <c r="P47" i="25" s="1"/>
  <c r="V46" i="25" a="1"/>
  <c r="V46" i="25" s="1"/>
  <c r="T46" i="25" a="1"/>
  <c r="T46" i="25" s="1"/>
  <c r="R46" i="25" a="1"/>
  <c r="R46" i="25" s="1"/>
  <c r="K52" i="24"/>
  <c r="K51" i="24"/>
  <c r="K50" i="24"/>
  <c r="K49" i="24"/>
  <c r="K48" i="24"/>
  <c r="K47" i="24"/>
  <c r="K46" i="24"/>
  <c r="M46" i="24"/>
  <c r="M47" i="24"/>
  <c r="M52" i="24"/>
  <c r="M51" i="24"/>
  <c r="M50" i="24"/>
  <c r="M49" i="24"/>
  <c r="M48" i="24"/>
  <c r="V52" i="24" a="1"/>
  <c r="V52" i="24" s="1"/>
  <c r="T52" i="24" a="1"/>
  <c r="T52" i="24" s="1"/>
  <c r="R52" i="24" a="1"/>
  <c r="R52" i="24" s="1"/>
  <c r="P52" i="24" a="1"/>
  <c r="P52" i="24" s="1"/>
  <c r="V51" i="24" a="1"/>
  <c r="V51" i="24" s="1"/>
  <c r="T51" i="24" a="1"/>
  <c r="T51" i="24" s="1"/>
  <c r="R51" i="24" a="1"/>
  <c r="R51" i="24" s="1"/>
  <c r="P51" i="24" a="1"/>
  <c r="P51" i="24" s="1"/>
  <c r="V50" i="24" a="1"/>
  <c r="V50" i="24" s="1"/>
  <c r="T50" i="24" a="1"/>
  <c r="T50" i="24" s="1"/>
  <c r="R50" i="24" a="1"/>
  <c r="R50" i="24" s="1"/>
  <c r="P50" i="24" a="1"/>
  <c r="P50" i="24" s="1"/>
  <c r="V49" i="24" a="1"/>
  <c r="V49" i="24" s="1"/>
  <c r="T49" i="24" a="1"/>
  <c r="T49" i="24" s="1"/>
  <c r="R49" i="24" a="1"/>
  <c r="R49" i="24" s="1"/>
  <c r="P49" i="24" a="1"/>
  <c r="P49" i="24" s="1"/>
  <c r="V48" i="24" a="1"/>
  <c r="V48" i="24" s="1"/>
  <c r="T48" i="24" a="1"/>
  <c r="T48" i="24" s="1"/>
  <c r="R48" i="24" a="1"/>
  <c r="R48" i="24" s="1"/>
  <c r="P48" i="24" a="1"/>
  <c r="P48" i="24" s="1"/>
  <c r="V47" i="24" a="1"/>
  <c r="V47" i="24" s="1"/>
  <c r="R47" i="24" a="1"/>
  <c r="R47" i="24" s="1"/>
  <c r="P47" i="24" a="1"/>
  <c r="P47" i="24" s="1"/>
  <c r="V46" i="24" a="1"/>
  <c r="V46" i="24" s="1"/>
  <c r="T46" i="24" a="1"/>
  <c r="T46" i="24" s="1"/>
  <c r="R46" i="24" a="1"/>
  <c r="R46" i="24" s="1"/>
  <c r="P46" i="24" a="1"/>
  <c r="P46" i="24" s="1"/>
  <c r="T48" i="22" a="1"/>
  <c r="T48" i="22" s="1"/>
  <c r="M51" i="22"/>
  <c r="M49" i="22"/>
  <c r="M48" i="22"/>
  <c r="M52" i="22"/>
  <c r="M50" i="22"/>
  <c r="M47" i="22"/>
  <c r="M46" i="22"/>
  <c r="V52" i="22" a="1"/>
  <c r="V52" i="22" s="1"/>
  <c r="T52" i="22" a="1"/>
  <c r="T52" i="22" s="1"/>
  <c r="R52" i="22" a="1"/>
  <c r="R52" i="22" s="1"/>
  <c r="P52" i="22" a="1"/>
  <c r="P52" i="22" s="1"/>
  <c r="V51" i="22" a="1"/>
  <c r="V51" i="22" s="1"/>
  <c r="T51" i="22" a="1"/>
  <c r="T51" i="22" s="1"/>
  <c r="R51" i="22" a="1"/>
  <c r="R51" i="22" s="1"/>
  <c r="P51" i="22" a="1"/>
  <c r="P51" i="22" s="1"/>
  <c r="P48" i="22" a="1"/>
  <c r="P48" i="22" s="1"/>
  <c r="T50" i="22" a="1"/>
  <c r="T50" i="22" s="1"/>
  <c r="T49" i="22" a="1"/>
  <c r="T49" i="22" s="1"/>
  <c r="T46" i="22" a="1"/>
  <c r="T46" i="22" s="1"/>
  <c r="V50" i="22" a="1"/>
  <c r="V50" i="22" s="1"/>
  <c r="R50" i="22" a="1"/>
  <c r="R50" i="22" s="1"/>
  <c r="P50" i="22" a="1"/>
  <c r="P50" i="22" s="1"/>
  <c r="V49" i="22" a="1"/>
  <c r="V49" i="22" s="1"/>
  <c r="R49" i="22" a="1"/>
  <c r="R49" i="22" s="1"/>
  <c r="P49" i="22" a="1"/>
  <c r="P49" i="22" s="1"/>
  <c r="V48" i="22" a="1"/>
  <c r="V48" i="22" s="1"/>
  <c r="R48" i="22" a="1"/>
  <c r="R48" i="22" s="1"/>
  <c r="R47" i="22" a="1"/>
  <c r="R47" i="22" s="1"/>
  <c r="P47" i="22" a="1"/>
  <c r="P47" i="22" s="1"/>
  <c r="V47" i="22" a="1"/>
  <c r="V47" i="22" s="1"/>
  <c r="V46" i="22" a="1"/>
  <c r="V46" i="22" s="1"/>
  <c r="R46" i="22" a="1"/>
  <c r="R46" i="22" s="1"/>
  <c r="P46" i="22" a="1"/>
  <c r="P46" i="22" s="1"/>
  <c r="K52" i="22"/>
  <c r="K51" i="22"/>
  <c r="K50" i="22"/>
  <c r="K49" i="22"/>
  <c r="K48" i="22"/>
  <c r="K46" i="22"/>
  <c r="K47" i="22"/>
  <c r="Y17" i="22"/>
  <c r="Y16" i="22"/>
  <c r="Y15" i="22"/>
  <c r="Y14" i="22"/>
  <c r="Y13" i="22"/>
  <c r="Y12" i="22"/>
  <c r="A3" i="22"/>
  <c r="Q13" i="34"/>
  <c r="Q13" i="33"/>
  <c r="Q13" i="32"/>
  <c r="Q13" i="31"/>
  <c r="Q13" i="30"/>
  <c r="Q13" i="29"/>
  <c r="Q13" i="28"/>
  <c r="Q13" i="27"/>
  <c r="Q13" i="26"/>
  <c r="Q13" i="25"/>
  <c r="Q13" i="24"/>
  <c r="R53" i="31" l="1"/>
  <c r="V3" i="36"/>
  <c r="R53" i="28"/>
  <c r="M53" i="28"/>
  <c r="P53" i="28"/>
  <c r="V2" i="36"/>
  <c r="V4" i="36"/>
  <c r="V5" i="36"/>
  <c r="V6" i="36"/>
  <c r="V7" i="36"/>
  <c r="T2" i="36"/>
  <c r="V8" i="36"/>
  <c r="M53" i="34"/>
  <c r="K53" i="34"/>
  <c r="V53" i="34"/>
  <c r="V53" i="33"/>
  <c r="M53" i="33"/>
  <c r="K53" i="33"/>
  <c r="P53" i="33"/>
  <c r="R53" i="33"/>
  <c r="M53" i="32"/>
  <c r="K53" i="32"/>
  <c r="T53" i="32"/>
  <c r="P53" i="32"/>
  <c r="R53" i="32"/>
  <c r="V53" i="32"/>
  <c r="M53" i="31"/>
  <c r="K53" i="31"/>
  <c r="T53" i="31"/>
  <c r="V53" i="31"/>
  <c r="M53" i="30"/>
  <c r="K53" i="30"/>
  <c r="T53" i="30"/>
  <c r="V53" i="30"/>
  <c r="P53" i="30"/>
  <c r="R53" i="30"/>
  <c r="M53" i="29"/>
  <c r="K53" i="29"/>
  <c r="P53" i="29"/>
  <c r="R53" i="29"/>
  <c r="V53" i="29"/>
  <c r="T53" i="29"/>
  <c r="K53" i="28"/>
  <c r="V53" i="28"/>
  <c r="T53" i="28"/>
  <c r="M53" i="27"/>
  <c r="K53" i="27"/>
  <c r="T53" i="27"/>
  <c r="V53" i="27"/>
  <c r="P53" i="27"/>
  <c r="M53" i="26"/>
  <c r="K53" i="26"/>
  <c r="P53" i="26"/>
  <c r="R53" i="26"/>
  <c r="V53" i="25"/>
  <c r="T53" i="25"/>
  <c r="M53" i="25"/>
  <c r="K53" i="25"/>
  <c r="P53" i="25"/>
  <c r="R53" i="25"/>
  <c r="M53" i="24"/>
  <c r="P53" i="24"/>
  <c r="R53" i="24"/>
  <c r="K53" i="24"/>
  <c r="V53" i="24"/>
  <c r="T53" i="24"/>
  <c r="V53" i="22"/>
  <c r="T3" i="36"/>
  <c r="T53" i="22"/>
  <c r="T4" i="36"/>
  <c r="T5" i="36"/>
  <c r="T6" i="36"/>
  <c r="T7" i="36"/>
  <c r="T8" i="36"/>
  <c r="BC27" i="22"/>
  <c r="B99" i="14" s="1"/>
  <c r="AX27" i="22"/>
  <c r="B83" i="14" s="1"/>
  <c r="AS27" i="22"/>
  <c r="B67" i="14" s="1"/>
  <c r="AN27" i="22"/>
  <c r="B51" i="14" s="1"/>
  <c r="AI27" i="22"/>
  <c r="B35" i="14" s="1"/>
  <c r="Y27" i="22"/>
  <c r="B19" i="14" s="1"/>
  <c r="BC26" i="22"/>
  <c r="B98" i="14" s="1"/>
  <c r="AX26" i="22"/>
  <c r="B82" i="14" s="1"/>
  <c r="AS26" i="22"/>
  <c r="B66" i="14" s="1"/>
  <c r="AN26" i="22"/>
  <c r="B50" i="14" s="1"/>
  <c r="AI26" i="22"/>
  <c r="B34" i="14" s="1"/>
  <c r="Y26" i="22"/>
  <c r="B18" i="14" s="1"/>
  <c r="BC25" i="22"/>
  <c r="B97" i="14" s="1"/>
  <c r="AX25" i="22"/>
  <c r="B81" i="14" s="1"/>
  <c r="AS25" i="22"/>
  <c r="B65" i="14" s="1"/>
  <c r="AN25" i="22"/>
  <c r="B49" i="14" s="1"/>
  <c r="AI25" i="22"/>
  <c r="B33" i="14" s="1"/>
  <c r="Y25" i="22"/>
  <c r="B17" i="14" s="1"/>
  <c r="BC24" i="22"/>
  <c r="B96" i="14" s="1"/>
  <c r="AX24" i="22"/>
  <c r="B80" i="14" s="1"/>
  <c r="AS24" i="22"/>
  <c r="B64" i="14" s="1"/>
  <c r="AN24" i="22"/>
  <c r="B48" i="14" s="1"/>
  <c r="AI24" i="22"/>
  <c r="B32" i="14" s="1"/>
  <c r="Y24" i="22"/>
  <c r="B16" i="14" s="1"/>
  <c r="BC23" i="22"/>
  <c r="B95" i="14" s="1"/>
  <c r="AX23" i="22"/>
  <c r="B79" i="14" s="1"/>
  <c r="AS23" i="22"/>
  <c r="B63" i="14" s="1"/>
  <c r="AN23" i="22"/>
  <c r="B47" i="14" s="1"/>
  <c r="AI23" i="22"/>
  <c r="B31" i="14" s="1"/>
  <c r="Y23" i="22"/>
  <c r="B15" i="14" s="1"/>
  <c r="BC22" i="22"/>
  <c r="B94" i="14" s="1"/>
  <c r="AX22" i="22"/>
  <c r="B78" i="14" s="1"/>
  <c r="AS22" i="22"/>
  <c r="B62" i="14" s="1"/>
  <c r="AN22" i="22"/>
  <c r="B46" i="14" s="1"/>
  <c r="AI22" i="22"/>
  <c r="B30" i="14" s="1"/>
  <c r="Y22" i="22"/>
  <c r="B14" i="14" s="1"/>
  <c r="BC21" i="22"/>
  <c r="B93" i="14" s="1"/>
  <c r="AX21" i="22"/>
  <c r="B77" i="14" s="1"/>
  <c r="AS21" i="22"/>
  <c r="B61" i="14" s="1"/>
  <c r="AN21" i="22"/>
  <c r="B45" i="14" s="1"/>
  <c r="AI21" i="22"/>
  <c r="B29" i="14" s="1"/>
  <c r="Y21" i="22"/>
  <c r="B13" i="14" s="1"/>
  <c r="BC20" i="22"/>
  <c r="B92" i="14" s="1"/>
  <c r="AX20" i="22"/>
  <c r="B76" i="14" s="1"/>
  <c r="AS20" i="22"/>
  <c r="B60" i="14" s="1"/>
  <c r="AN20" i="22"/>
  <c r="B44" i="14" s="1"/>
  <c r="AI20" i="22"/>
  <c r="B28" i="14" s="1"/>
  <c r="Y20" i="22"/>
  <c r="B12" i="14" s="1"/>
  <c r="BC19" i="22"/>
  <c r="B91" i="14" s="1"/>
  <c r="AX19" i="22"/>
  <c r="B75" i="14" s="1"/>
  <c r="AS19" i="22"/>
  <c r="B59" i="14" s="1"/>
  <c r="AN19" i="22"/>
  <c r="B43" i="14" s="1"/>
  <c r="AI19" i="22"/>
  <c r="B27" i="14" s="1"/>
  <c r="Y19" i="22"/>
  <c r="B11" i="14" s="1"/>
  <c r="BC18" i="22"/>
  <c r="B90" i="14" s="1"/>
  <c r="AX18" i="22"/>
  <c r="B74" i="14" s="1"/>
  <c r="AS18" i="22"/>
  <c r="B58" i="14" s="1"/>
  <c r="AN18" i="22"/>
  <c r="B42" i="14" s="1"/>
  <c r="AI18" i="22"/>
  <c r="B26" i="14" s="1"/>
  <c r="Y18" i="22"/>
  <c r="B10" i="14" s="1"/>
  <c r="BC17" i="22"/>
  <c r="B89" i="14" s="1"/>
  <c r="AX17" i="22"/>
  <c r="B73" i="14" s="1"/>
  <c r="AS17" i="22"/>
  <c r="B57" i="14" s="1"/>
  <c r="AN17" i="22"/>
  <c r="B41" i="14" s="1"/>
  <c r="AI17" i="22"/>
  <c r="B25" i="14" s="1"/>
  <c r="B9" i="14"/>
  <c r="BC16" i="22"/>
  <c r="B88" i="14" s="1"/>
  <c r="AX16" i="22"/>
  <c r="B72" i="14" s="1"/>
  <c r="AS16" i="22"/>
  <c r="B56" i="14" s="1"/>
  <c r="AN16" i="22"/>
  <c r="B40" i="14" s="1"/>
  <c r="AI16" i="22"/>
  <c r="B24" i="14" s="1"/>
  <c r="B8" i="14"/>
  <c r="BC15" i="22"/>
  <c r="B87" i="14" s="1"/>
  <c r="AX15" i="22"/>
  <c r="B71" i="14" s="1"/>
  <c r="AS15" i="22"/>
  <c r="B55" i="14" s="1"/>
  <c r="AN15" i="22"/>
  <c r="B39" i="14" s="1"/>
  <c r="AI15" i="22"/>
  <c r="B23" i="14" s="1"/>
  <c r="B7" i="14"/>
  <c r="BC14" i="22"/>
  <c r="B86" i="14" s="1"/>
  <c r="AX14" i="22"/>
  <c r="B70" i="14" s="1"/>
  <c r="AS14" i="22"/>
  <c r="B54" i="14" s="1"/>
  <c r="AN14" i="22"/>
  <c r="B38" i="14" s="1"/>
  <c r="AI14" i="22"/>
  <c r="B22" i="14" s="1"/>
  <c r="B6" i="14"/>
  <c r="BC13" i="22"/>
  <c r="B85" i="14" s="1"/>
  <c r="AX13" i="22"/>
  <c r="B69" i="14" s="1"/>
  <c r="AS13" i="22"/>
  <c r="B53" i="14" s="1"/>
  <c r="AN13" i="22"/>
  <c r="B37" i="14" s="1"/>
  <c r="AI13" i="22"/>
  <c r="B21" i="14" s="1"/>
  <c r="B5" i="14"/>
  <c r="BC12" i="22"/>
  <c r="B84" i="14" s="1"/>
  <c r="AX12" i="22"/>
  <c r="B68" i="14" s="1"/>
  <c r="AS12" i="22"/>
  <c r="B52" i="14" s="1"/>
  <c r="AN12" i="22"/>
  <c r="B36" i="14" s="1"/>
  <c r="AI12" i="22"/>
  <c r="B20" i="14" s="1"/>
  <c r="B4" i="14"/>
  <c r="BE27" i="24"/>
  <c r="C99" i="14" s="1"/>
  <c r="AZ27" i="24"/>
  <c r="C83" i="14" s="1"/>
  <c r="AU27" i="24"/>
  <c r="C67" i="14" s="1"/>
  <c r="AP27" i="24"/>
  <c r="C51" i="14" s="1"/>
  <c r="AK27" i="24"/>
  <c r="C35" i="14" s="1"/>
  <c r="AA27" i="24"/>
  <c r="C19" i="14" s="1"/>
  <c r="BE26" i="24"/>
  <c r="C98" i="14" s="1"/>
  <c r="AZ26" i="24"/>
  <c r="C82" i="14" s="1"/>
  <c r="AU26" i="24"/>
  <c r="C66" i="14" s="1"/>
  <c r="AP26" i="24"/>
  <c r="C50" i="14" s="1"/>
  <c r="AK26" i="24"/>
  <c r="C34" i="14" s="1"/>
  <c r="AA26" i="24"/>
  <c r="C18" i="14" s="1"/>
  <c r="BE25" i="24"/>
  <c r="C97" i="14" s="1"/>
  <c r="AZ25" i="24"/>
  <c r="C81" i="14" s="1"/>
  <c r="AU25" i="24"/>
  <c r="C65" i="14" s="1"/>
  <c r="AP25" i="24"/>
  <c r="C49" i="14" s="1"/>
  <c r="AK25" i="24"/>
  <c r="C33" i="14" s="1"/>
  <c r="AA25" i="24"/>
  <c r="C17" i="14" s="1"/>
  <c r="BE24" i="24"/>
  <c r="C96" i="14" s="1"/>
  <c r="AZ24" i="24"/>
  <c r="C80" i="14" s="1"/>
  <c r="AU24" i="24"/>
  <c r="C64" i="14" s="1"/>
  <c r="AP24" i="24"/>
  <c r="C48" i="14" s="1"/>
  <c r="AK24" i="24"/>
  <c r="C32" i="14" s="1"/>
  <c r="AA24" i="24"/>
  <c r="C16" i="14" s="1"/>
  <c r="BE23" i="24"/>
  <c r="C95" i="14" s="1"/>
  <c r="AZ23" i="24"/>
  <c r="C79" i="14" s="1"/>
  <c r="AU23" i="24"/>
  <c r="C63" i="14" s="1"/>
  <c r="AP23" i="24"/>
  <c r="C47" i="14" s="1"/>
  <c r="AK23" i="24"/>
  <c r="C31" i="14" s="1"/>
  <c r="AA23" i="24"/>
  <c r="C15" i="14" s="1"/>
  <c r="BE22" i="24"/>
  <c r="C94" i="14" s="1"/>
  <c r="AZ22" i="24"/>
  <c r="C78" i="14" s="1"/>
  <c r="AU22" i="24"/>
  <c r="C62" i="14" s="1"/>
  <c r="AP22" i="24"/>
  <c r="C46" i="14" s="1"/>
  <c r="AK22" i="24"/>
  <c r="C30" i="14" s="1"/>
  <c r="AA22" i="24"/>
  <c r="C14" i="14" s="1"/>
  <c r="BE21" i="24"/>
  <c r="C93" i="14" s="1"/>
  <c r="AZ21" i="24"/>
  <c r="C77" i="14" s="1"/>
  <c r="AU21" i="24"/>
  <c r="C61" i="14" s="1"/>
  <c r="AP21" i="24"/>
  <c r="C45" i="14" s="1"/>
  <c r="AK21" i="24"/>
  <c r="C29" i="14" s="1"/>
  <c r="AA21" i="24"/>
  <c r="C13" i="14" s="1"/>
  <c r="BE20" i="24"/>
  <c r="C92" i="14" s="1"/>
  <c r="AZ20" i="24"/>
  <c r="C76" i="14" s="1"/>
  <c r="AU20" i="24"/>
  <c r="C60" i="14" s="1"/>
  <c r="AP20" i="24"/>
  <c r="C44" i="14" s="1"/>
  <c r="AK20" i="24"/>
  <c r="C28" i="14" s="1"/>
  <c r="AA20" i="24"/>
  <c r="C12" i="14" s="1"/>
  <c r="BE19" i="24"/>
  <c r="C91" i="14" s="1"/>
  <c r="AZ19" i="24"/>
  <c r="C75" i="14" s="1"/>
  <c r="AU19" i="24"/>
  <c r="C59" i="14" s="1"/>
  <c r="AP19" i="24"/>
  <c r="C43" i="14" s="1"/>
  <c r="AK19" i="24"/>
  <c r="C27" i="14" s="1"/>
  <c r="AA19" i="24"/>
  <c r="C11" i="14" s="1"/>
  <c r="BE18" i="24"/>
  <c r="C90" i="14" s="1"/>
  <c r="AZ18" i="24"/>
  <c r="C74" i="14" s="1"/>
  <c r="AU18" i="24"/>
  <c r="C58" i="14" s="1"/>
  <c r="AP18" i="24"/>
  <c r="C42" i="14" s="1"/>
  <c r="AK18" i="24"/>
  <c r="C26" i="14" s="1"/>
  <c r="AA18" i="24"/>
  <c r="C10" i="14" s="1"/>
  <c r="BE17" i="24"/>
  <c r="C89" i="14" s="1"/>
  <c r="AZ17" i="24"/>
  <c r="C73" i="14" s="1"/>
  <c r="AU17" i="24"/>
  <c r="C57" i="14" s="1"/>
  <c r="AP17" i="24"/>
  <c r="C41" i="14" s="1"/>
  <c r="AK17" i="24"/>
  <c r="C25" i="14" s="1"/>
  <c r="AA17" i="24"/>
  <c r="C9" i="14" s="1"/>
  <c r="BE16" i="24"/>
  <c r="C88" i="14" s="1"/>
  <c r="AZ16" i="24"/>
  <c r="C72" i="14" s="1"/>
  <c r="AU16" i="24"/>
  <c r="C56" i="14" s="1"/>
  <c r="AP16" i="24"/>
  <c r="C40" i="14" s="1"/>
  <c r="AK16" i="24"/>
  <c r="C24" i="14" s="1"/>
  <c r="AA16" i="24"/>
  <c r="C8" i="14" s="1"/>
  <c r="BE15" i="24"/>
  <c r="C87" i="14" s="1"/>
  <c r="AZ15" i="24"/>
  <c r="C71" i="14" s="1"/>
  <c r="AU15" i="24"/>
  <c r="C55" i="14" s="1"/>
  <c r="AP15" i="24"/>
  <c r="C39" i="14" s="1"/>
  <c r="AK15" i="24"/>
  <c r="C23" i="14" s="1"/>
  <c r="AA15" i="24"/>
  <c r="C7" i="14" s="1"/>
  <c r="BE14" i="24"/>
  <c r="C86" i="14" s="1"/>
  <c r="AZ14" i="24"/>
  <c r="C70" i="14" s="1"/>
  <c r="AU14" i="24"/>
  <c r="C54" i="14" s="1"/>
  <c r="AP14" i="24"/>
  <c r="C38" i="14" s="1"/>
  <c r="AK14" i="24"/>
  <c r="C22" i="14" s="1"/>
  <c r="AA14" i="24"/>
  <c r="C6" i="14" s="1"/>
  <c r="BE13" i="24"/>
  <c r="C85" i="14" s="1"/>
  <c r="AZ13" i="24"/>
  <c r="C69" i="14" s="1"/>
  <c r="AU13" i="24"/>
  <c r="C53" i="14" s="1"/>
  <c r="AP13" i="24"/>
  <c r="C37" i="14" s="1"/>
  <c r="AK13" i="24"/>
  <c r="C21" i="14" s="1"/>
  <c r="AA13" i="24"/>
  <c r="C5" i="14" s="1"/>
  <c r="BE12" i="24"/>
  <c r="C84" i="14" s="1"/>
  <c r="AZ12" i="24"/>
  <c r="C68" i="14" s="1"/>
  <c r="AU12" i="24"/>
  <c r="C52" i="14" s="1"/>
  <c r="AP12" i="24"/>
  <c r="C36" i="14" s="1"/>
  <c r="AK12" i="24"/>
  <c r="C20" i="14" s="1"/>
  <c r="AA12" i="24"/>
  <c r="C4" i="14" s="1"/>
  <c r="BE27" i="25"/>
  <c r="D99" i="14" s="1"/>
  <c r="AZ27" i="25"/>
  <c r="D83" i="14" s="1"/>
  <c r="AU27" i="25"/>
  <c r="D67" i="14" s="1"/>
  <c r="AP27" i="25"/>
  <c r="D51" i="14" s="1"/>
  <c r="AK27" i="25"/>
  <c r="D35" i="14" s="1"/>
  <c r="AA27" i="25"/>
  <c r="D19" i="14" s="1"/>
  <c r="BE26" i="25"/>
  <c r="D98" i="14" s="1"/>
  <c r="AZ26" i="25"/>
  <c r="D82" i="14" s="1"/>
  <c r="AU26" i="25"/>
  <c r="D66" i="14" s="1"/>
  <c r="AP26" i="25"/>
  <c r="D50" i="14" s="1"/>
  <c r="AK26" i="25"/>
  <c r="D34" i="14" s="1"/>
  <c r="AA26" i="25"/>
  <c r="D18" i="14" s="1"/>
  <c r="BE25" i="25"/>
  <c r="D97" i="14" s="1"/>
  <c r="AZ25" i="25"/>
  <c r="D81" i="14" s="1"/>
  <c r="AU25" i="25"/>
  <c r="D65" i="14" s="1"/>
  <c r="AP25" i="25"/>
  <c r="D49" i="14" s="1"/>
  <c r="AK25" i="25"/>
  <c r="D33" i="14" s="1"/>
  <c r="AA25" i="25"/>
  <c r="D17" i="14" s="1"/>
  <c r="BE24" i="25"/>
  <c r="D96" i="14" s="1"/>
  <c r="AZ24" i="25"/>
  <c r="D80" i="14" s="1"/>
  <c r="AU24" i="25"/>
  <c r="D64" i="14" s="1"/>
  <c r="AP24" i="25"/>
  <c r="D48" i="14" s="1"/>
  <c r="AK24" i="25"/>
  <c r="D32" i="14" s="1"/>
  <c r="AA24" i="25"/>
  <c r="D16" i="14" s="1"/>
  <c r="BE23" i="25"/>
  <c r="D95" i="14" s="1"/>
  <c r="AZ23" i="25"/>
  <c r="D79" i="14" s="1"/>
  <c r="AU23" i="25"/>
  <c r="D63" i="14" s="1"/>
  <c r="AP23" i="25"/>
  <c r="D47" i="14" s="1"/>
  <c r="AK23" i="25"/>
  <c r="D31" i="14" s="1"/>
  <c r="AA23" i="25"/>
  <c r="D15" i="14" s="1"/>
  <c r="BE22" i="25"/>
  <c r="D94" i="14" s="1"/>
  <c r="AZ22" i="25"/>
  <c r="D78" i="14" s="1"/>
  <c r="AU22" i="25"/>
  <c r="D62" i="14" s="1"/>
  <c r="AP22" i="25"/>
  <c r="D46" i="14" s="1"/>
  <c r="AK22" i="25"/>
  <c r="D30" i="14" s="1"/>
  <c r="AA22" i="25"/>
  <c r="D14" i="14" s="1"/>
  <c r="BE21" i="25"/>
  <c r="D93" i="14" s="1"/>
  <c r="AZ21" i="25"/>
  <c r="D77" i="14" s="1"/>
  <c r="AU21" i="25"/>
  <c r="D61" i="14" s="1"/>
  <c r="AP21" i="25"/>
  <c r="D45" i="14" s="1"/>
  <c r="AK21" i="25"/>
  <c r="D29" i="14" s="1"/>
  <c r="AA21" i="25"/>
  <c r="D13" i="14" s="1"/>
  <c r="BE20" i="25"/>
  <c r="D92" i="14" s="1"/>
  <c r="AZ20" i="25"/>
  <c r="D76" i="14" s="1"/>
  <c r="AU20" i="25"/>
  <c r="D60" i="14" s="1"/>
  <c r="AP20" i="25"/>
  <c r="D44" i="14" s="1"/>
  <c r="AK20" i="25"/>
  <c r="D28" i="14" s="1"/>
  <c r="AA20" i="25"/>
  <c r="D12" i="14" s="1"/>
  <c r="BE19" i="25"/>
  <c r="D91" i="14" s="1"/>
  <c r="AZ19" i="25"/>
  <c r="D75" i="14" s="1"/>
  <c r="AU19" i="25"/>
  <c r="D59" i="14" s="1"/>
  <c r="AP19" i="25"/>
  <c r="D43" i="14" s="1"/>
  <c r="AK19" i="25"/>
  <c r="D27" i="14" s="1"/>
  <c r="AA19" i="25"/>
  <c r="D11" i="14" s="1"/>
  <c r="BE18" i="25"/>
  <c r="D90" i="14" s="1"/>
  <c r="AZ18" i="25"/>
  <c r="D74" i="14" s="1"/>
  <c r="AU18" i="25"/>
  <c r="D58" i="14" s="1"/>
  <c r="AP18" i="25"/>
  <c r="D42" i="14" s="1"/>
  <c r="AK18" i="25"/>
  <c r="D26" i="14" s="1"/>
  <c r="AA18" i="25"/>
  <c r="D10" i="14" s="1"/>
  <c r="BE17" i="25"/>
  <c r="D89" i="14" s="1"/>
  <c r="AZ17" i="25"/>
  <c r="D73" i="14" s="1"/>
  <c r="AU17" i="25"/>
  <c r="D57" i="14" s="1"/>
  <c r="AP17" i="25"/>
  <c r="D41" i="14" s="1"/>
  <c r="AK17" i="25"/>
  <c r="D25" i="14" s="1"/>
  <c r="AA17" i="25"/>
  <c r="D9" i="14" s="1"/>
  <c r="BE16" i="25"/>
  <c r="D88" i="14" s="1"/>
  <c r="AZ16" i="25"/>
  <c r="D72" i="14" s="1"/>
  <c r="AU16" i="25"/>
  <c r="D56" i="14" s="1"/>
  <c r="AP16" i="25"/>
  <c r="D40" i="14" s="1"/>
  <c r="AK16" i="25"/>
  <c r="D24" i="14" s="1"/>
  <c r="AA16" i="25"/>
  <c r="D8" i="14" s="1"/>
  <c r="BE15" i="25"/>
  <c r="D87" i="14" s="1"/>
  <c r="AZ15" i="25"/>
  <c r="D71" i="14" s="1"/>
  <c r="AU15" i="25"/>
  <c r="D55" i="14" s="1"/>
  <c r="AP15" i="25"/>
  <c r="D39" i="14" s="1"/>
  <c r="AK15" i="25"/>
  <c r="D23" i="14" s="1"/>
  <c r="AA15" i="25"/>
  <c r="D7" i="14" s="1"/>
  <c r="BE14" i="25"/>
  <c r="D86" i="14" s="1"/>
  <c r="AZ14" i="25"/>
  <c r="D70" i="14" s="1"/>
  <c r="AU14" i="25"/>
  <c r="D54" i="14" s="1"/>
  <c r="AP14" i="25"/>
  <c r="D38" i="14" s="1"/>
  <c r="AK14" i="25"/>
  <c r="D22" i="14" s="1"/>
  <c r="AA14" i="25"/>
  <c r="D6" i="14" s="1"/>
  <c r="BE13" i="25"/>
  <c r="D85" i="14" s="1"/>
  <c r="AZ13" i="25"/>
  <c r="D69" i="14" s="1"/>
  <c r="AU13" i="25"/>
  <c r="D53" i="14" s="1"/>
  <c r="AP13" i="25"/>
  <c r="D37" i="14" s="1"/>
  <c r="AK13" i="25"/>
  <c r="D21" i="14" s="1"/>
  <c r="AA13" i="25"/>
  <c r="D5" i="14" s="1"/>
  <c r="BE12" i="25"/>
  <c r="D84" i="14" s="1"/>
  <c r="AZ12" i="25"/>
  <c r="D68" i="14" s="1"/>
  <c r="AU12" i="25"/>
  <c r="D52" i="14" s="1"/>
  <c r="AP12" i="25"/>
  <c r="D36" i="14" s="1"/>
  <c r="AK12" i="25"/>
  <c r="D20" i="14" s="1"/>
  <c r="AA12" i="25"/>
  <c r="D4" i="14" s="1"/>
  <c r="BE27" i="26"/>
  <c r="E99" i="14" s="1"/>
  <c r="AZ27" i="26"/>
  <c r="E83" i="14" s="1"/>
  <c r="AU27" i="26"/>
  <c r="E67" i="14" s="1"/>
  <c r="AP27" i="26"/>
  <c r="E51" i="14" s="1"/>
  <c r="AK27" i="26"/>
  <c r="E35" i="14" s="1"/>
  <c r="AA27" i="26"/>
  <c r="E19" i="14" s="1"/>
  <c r="BE26" i="26"/>
  <c r="E98" i="14" s="1"/>
  <c r="AZ26" i="26"/>
  <c r="E82" i="14" s="1"/>
  <c r="AU26" i="26"/>
  <c r="E66" i="14" s="1"/>
  <c r="AP26" i="26"/>
  <c r="E50" i="14" s="1"/>
  <c r="AK26" i="26"/>
  <c r="E34" i="14" s="1"/>
  <c r="AA26" i="26"/>
  <c r="E18" i="14" s="1"/>
  <c r="BE25" i="26"/>
  <c r="E97" i="14" s="1"/>
  <c r="AZ25" i="26"/>
  <c r="E81" i="14" s="1"/>
  <c r="AU25" i="26"/>
  <c r="E65" i="14" s="1"/>
  <c r="AP25" i="26"/>
  <c r="E49" i="14" s="1"/>
  <c r="AK25" i="26"/>
  <c r="E33" i="14" s="1"/>
  <c r="AA25" i="26"/>
  <c r="E17" i="14" s="1"/>
  <c r="BE24" i="26"/>
  <c r="E96" i="14" s="1"/>
  <c r="AZ24" i="26"/>
  <c r="E80" i="14" s="1"/>
  <c r="AU24" i="26"/>
  <c r="E64" i="14" s="1"/>
  <c r="AP24" i="26"/>
  <c r="E48" i="14" s="1"/>
  <c r="AK24" i="26"/>
  <c r="E32" i="14" s="1"/>
  <c r="AA24" i="26"/>
  <c r="E16" i="14" s="1"/>
  <c r="BE23" i="26"/>
  <c r="E95" i="14" s="1"/>
  <c r="AZ23" i="26"/>
  <c r="E79" i="14" s="1"/>
  <c r="AU23" i="26"/>
  <c r="E63" i="14" s="1"/>
  <c r="AP23" i="26"/>
  <c r="E47" i="14" s="1"/>
  <c r="AK23" i="26"/>
  <c r="E31" i="14" s="1"/>
  <c r="AA23" i="26"/>
  <c r="E15" i="14" s="1"/>
  <c r="BE22" i="26"/>
  <c r="E94" i="14" s="1"/>
  <c r="AZ22" i="26"/>
  <c r="E78" i="14" s="1"/>
  <c r="AU22" i="26"/>
  <c r="E62" i="14" s="1"/>
  <c r="AP22" i="26"/>
  <c r="E46" i="14" s="1"/>
  <c r="AK22" i="26"/>
  <c r="E30" i="14" s="1"/>
  <c r="AA22" i="26"/>
  <c r="E14" i="14" s="1"/>
  <c r="BE21" i="26"/>
  <c r="E93" i="14" s="1"/>
  <c r="AZ21" i="26"/>
  <c r="E77" i="14" s="1"/>
  <c r="AU21" i="26"/>
  <c r="E61" i="14" s="1"/>
  <c r="AP21" i="26"/>
  <c r="E45" i="14" s="1"/>
  <c r="AK21" i="26"/>
  <c r="E29" i="14" s="1"/>
  <c r="AA21" i="26"/>
  <c r="E13" i="14" s="1"/>
  <c r="BE20" i="26"/>
  <c r="E92" i="14" s="1"/>
  <c r="AZ20" i="26"/>
  <c r="E76" i="14" s="1"/>
  <c r="AU20" i="26"/>
  <c r="E60" i="14" s="1"/>
  <c r="AP20" i="26"/>
  <c r="E44" i="14" s="1"/>
  <c r="AK20" i="26"/>
  <c r="E28" i="14" s="1"/>
  <c r="AA20" i="26"/>
  <c r="E12" i="14" s="1"/>
  <c r="BE19" i="26"/>
  <c r="E91" i="14" s="1"/>
  <c r="AZ19" i="26"/>
  <c r="E75" i="14" s="1"/>
  <c r="AU19" i="26"/>
  <c r="E59" i="14" s="1"/>
  <c r="AP19" i="26"/>
  <c r="E43" i="14" s="1"/>
  <c r="AK19" i="26"/>
  <c r="E27" i="14" s="1"/>
  <c r="AA19" i="26"/>
  <c r="E11" i="14" s="1"/>
  <c r="BE18" i="26"/>
  <c r="E90" i="14" s="1"/>
  <c r="AZ18" i="26"/>
  <c r="E74" i="14" s="1"/>
  <c r="AU18" i="26"/>
  <c r="E58" i="14" s="1"/>
  <c r="AP18" i="26"/>
  <c r="E42" i="14" s="1"/>
  <c r="AK18" i="26"/>
  <c r="E26" i="14" s="1"/>
  <c r="AA18" i="26"/>
  <c r="E10" i="14" s="1"/>
  <c r="BE17" i="26"/>
  <c r="E89" i="14" s="1"/>
  <c r="AZ17" i="26"/>
  <c r="E73" i="14" s="1"/>
  <c r="AU17" i="26"/>
  <c r="E57" i="14" s="1"/>
  <c r="AP17" i="26"/>
  <c r="E41" i="14" s="1"/>
  <c r="AK17" i="26"/>
  <c r="E25" i="14" s="1"/>
  <c r="AA17" i="26"/>
  <c r="E9" i="14" s="1"/>
  <c r="BE16" i="26"/>
  <c r="E88" i="14" s="1"/>
  <c r="AZ16" i="26"/>
  <c r="E72" i="14" s="1"/>
  <c r="AU16" i="26"/>
  <c r="E56" i="14" s="1"/>
  <c r="AP16" i="26"/>
  <c r="E40" i="14" s="1"/>
  <c r="AK16" i="26"/>
  <c r="E24" i="14" s="1"/>
  <c r="AA16" i="26"/>
  <c r="E8" i="14" s="1"/>
  <c r="BE15" i="26"/>
  <c r="E87" i="14" s="1"/>
  <c r="AZ15" i="26"/>
  <c r="E71" i="14" s="1"/>
  <c r="AU15" i="26"/>
  <c r="E55" i="14" s="1"/>
  <c r="AP15" i="26"/>
  <c r="E39" i="14" s="1"/>
  <c r="AK15" i="26"/>
  <c r="E23" i="14" s="1"/>
  <c r="AA15" i="26"/>
  <c r="E7" i="14" s="1"/>
  <c r="BE14" i="26"/>
  <c r="E86" i="14" s="1"/>
  <c r="AZ14" i="26"/>
  <c r="E70" i="14" s="1"/>
  <c r="AU14" i="26"/>
  <c r="E54" i="14" s="1"/>
  <c r="AP14" i="26"/>
  <c r="E38" i="14" s="1"/>
  <c r="AK14" i="26"/>
  <c r="E22" i="14" s="1"/>
  <c r="AA14" i="26"/>
  <c r="E6" i="14" s="1"/>
  <c r="BE13" i="26"/>
  <c r="E85" i="14" s="1"/>
  <c r="AZ13" i="26"/>
  <c r="E69" i="14" s="1"/>
  <c r="AU13" i="26"/>
  <c r="E53" i="14" s="1"/>
  <c r="AP13" i="26"/>
  <c r="E37" i="14" s="1"/>
  <c r="AK13" i="26"/>
  <c r="E21" i="14" s="1"/>
  <c r="AA13" i="26"/>
  <c r="E5" i="14" s="1"/>
  <c r="BE12" i="26"/>
  <c r="E84" i="14" s="1"/>
  <c r="AZ12" i="26"/>
  <c r="E68" i="14" s="1"/>
  <c r="AU12" i="26"/>
  <c r="E52" i="14" s="1"/>
  <c r="AP12" i="26"/>
  <c r="E36" i="14" s="1"/>
  <c r="AK12" i="26"/>
  <c r="E20" i="14" s="1"/>
  <c r="AA12" i="26"/>
  <c r="E4" i="14" s="1"/>
  <c r="BE27" i="27"/>
  <c r="F99" i="14" s="1"/>
  <c r="AZ27" i="27"/>
  <c r="F83" i="14" s="1"/>
  <c r="AU27" i="27"/>
  <c r="F67" i="14" s="1"/>
  <c r="AP27" i="27"/>
  <c r="F51" i="14" s="1"/>
  <c r="AK27" i="27"/>
  <c r="F35" i="14" s="1"/>
  <c r="AA27" i="27"/>
  <c r="F19" i="14" s="1"/>
  <c r="BE26" i="27"/>
  <c r="F98" i="14" s="1"/>
  <c r="AZ26" i="27"/>
  <c r="F82" i="14" s="1"/>
  <c r="AU26" i="27"/>
  <c r="F66" i="14" s="1"/>
  <c r="AP26" i="27"/>
  <c r="F50" i="14" s="1"/>
  <c r="AK26" i="27"/>
  <c r="F34" i="14" s="1"/>
  <c r="AA26" i="27"/>
  <c r="F18" i="14" s="1"/>
  <c r="BE25" i="27"/>
  <c r="F97" i="14" s="1"/>
  <c r="AZ25" i="27"/>
  <c r="F81" i="14" s="1"/>
  <c r="AU25" i="27"/>
  <c r="F65" i="14" s="1"/>
  <c r="AP25" i="27"/>
  <c r="F49" i="14" s="1"/>
  <c r="AK25" i="27"/>
  <c r="F33" i="14" s="1"/>
  <c r="AA25" i="27"/>
  <c r="F17" i="14" s="1"/>
  <c r="BE24" i="27"/>
  <c r="F96" i="14" s="1"/>
  <c r="AZ24" i="27"/>
  <c r="F80" i="14" s="1"/>
  <c r="AU24" i="27"/>
  <c r="F64" i="14" s="1"/>
  <c r="AP24" i="27"/>
  <c r="F48" i="14" s="1"/>
  <c r="AK24" i="27"/>
  <c r="F32" i="14" s="1"/>
  <c r="AA24" i="27"/>
  <c r="F16" i="14" s="1"/>
  <c r="BE23" i="27"/>
  <c r="F95" i="14" s="1"/>
  <c r="AZ23" i="27"/>
  <c r="F79" i="14" s="1"/>
  <c r="AU23" i="27"/>
  <c r="F63" i="14" s="1"/>
  <c r="AP23" i="27"/>
  <c r="F47" i="14" s="1"/>
  <c r="AK23" i="27"/>
  <c r="F31" i="14" s="1"/>
  <c r="AA23" i="27"/>
  <c r="F15" i="14" s="1"/>
  <c r="BE22" i="27"/>
  <c r="F94" i="14" s="1"/>
  <c r="AZ22" i="27"/>
  <c r="F78" i="14" s="1"/>
  <c r="AU22" i="27"/>
  <c r="F62" i="14" s="1"/>
  <c r="AP22" i="27"/>
  <c r="F46" i="14" s="1"/>
  <c r="AK22" i="27"/>
  <c r="F30" i="14" s="1"/>
  <c r="AA22" i="27"/>
  <c r="F14" i="14" s="1"/>
  <c r="BE21" i="27"/>
  <c r="F93" i="14" s="1"/>
  <c r="AZ21" i="27"/>
  <c r="F77" i="14" s="1"/>
  <c r="AU21" i="27"/>
  <c r="F61" i="14" s="1"/>
  <c r="AP21" i="27"/>
  <c r="F45" i="14" s="1"/>
  <c r="AK21" i="27"/>
  <c r="F29" i="14" s="1"/>
  <c r="AA21" i="27"/>
  <c r="F13" i="14" s="1"/>
  <c r="BE20" i="27"/>
  <c r="F92" i="14" s="1"/>
  <c r="AZ20" i="27"/>
  <c r="F76" i="14" s="1"/>
  <c r="AU20" i="27"/>
  <c r="F60" i="14" s="1"/>
  <c r="AP20" i="27"/>
  <c r="F44" i="14" s="1"/>
  <c r="AK20" i="27"/>
  <c r="F28" i="14" s="1"/>
  <c r="AA20" i="27"/>
  <c r="F12" i="14" s="1"/>
  <c r="BE19" i="27"/>
  <c r="F91" i="14" s="1"/>
  <c r="AZ19" i="27"/>
  <c r="F75" i="14" s="1"/>
  <c r="AU19" i="27"/>
  <c r="F59" i="14" s="1"/>
  <c r="AP19" i="27"/>
  <c r="F43" i="14" s="1"/>
  <c r="AK19" i="27"/>
  <c r="F27" i="14" s="1"/>
  <c r="AA19" i="27"/>
  <c r="F11" i="14" s="1"/>
  <c r="BE18" i="27"/>
  <c r="F90" i="14" s="1"/>
  <c r="AZ18" i="27"/>
  <c r="F74" i="14" s="1"/>
  <c r="AU18" i="27"/>
  <c r="F58" i="14" s="1"/>
  <c r="AP18" i="27"/>
  <c r="F42" i="14" s="1"/>
  <c r="AK18" i="27"/>
  <c r="F26" i="14" s="1"/>
  <c r="AA18" i="27"/>
  <c r="F10" i="14" s="1"/>
  <c r="BE17" i="27"/>
  <c r="F89" i="14" s="1"/>
  <c r="AZ17" i="27"/>
  <c r="F73" i="14" s="1"/>
  <c r="AU17" i="27"/>
  <c r="F57" i="14" s="1"/>
  <c r="AP17" i="27"/>
  <c r="F41" i="14" s="1"/>
  <c r="AK17" i="27"/>
  <c r="F25" i="14" s="1"/>
  <c r="AA17" i="27"/>
  <c r="F9" i="14" s="1"/>
  <c r="BE16" i="27"/>
  <c r="F88" i="14" s="1"/>
  <c r="AZ16" i="27"/>
  <c r="F72" i="14" s="1"/>
  <c r="AU16" i="27"/>
  <c r="F56" i="14" s="1"/>
  <c r="AP16" i="27"/>
  <c r="F40" i="14" s="1"/>
  <c r="AK16" i="27"/>
  <c r="F24" i="14" s="1"/>
  <c r="AA16" i="27"/>
  <c r="F8" i="14" s="1"/>
  <c r="BE15" i="27"/>
  <c r="F87" i="14" s="1"/>
  <c r="AZ15" i="27"/>
  <c r="F71" i="14" s="1"/>
  <c r="AU15" i="27"/>
  <c r="F55" i="14" s="1"/>
  <c r="AP15" i="27"/>
  <c r="F39" i="14" s="1"/>
  <c r="AK15" i="27"/>
  <c r="F23" i="14" s="1"/>
  <c r="AA15" i="27"/>
  <c r="F7" i="14" s="1"/>
  <c r="BE14" i="27"/>
  <c r="F86" i="14" s="1"/>
  <c r="AZ14" i="27"/>
  <c r="F70" i="14" s="1"/>
  <c r="AU14" i="27"/>
  <c r="F54" i="14" s="1"/>
  <c r="AP14" i="27"/>
  <c r="F38" i="14" s="1"/>
  <c r="AK14" i="27"/>
  <c r="F22" i="14" s="1"/>
  <c r="AA14" i="27"/>
  <c r="F6" i="14" s="1"/>
  <c r="BE13" i="27"/>
  <c r="F85" i="14" s="1"/>
  <c r="AZ13" i="27"/>
  <c r="F69" i="14" s="1"/>
  <c r="AU13" i="27"/>
  <c r="F53" i="14" s="1"/>
  <c r="AP13" i="27"/>
  <c r="F37" i="14" s="1"/>
  <c r="AK13" i="27"/>
  <c r="F21" i="14" s="1"/>
  <c r="AA13" i="27"/>
  <c r="F5" i="14" s="1"/>
  <c r="BE12" i="27"/>
  <c r="F84" i="14" s="1"/>
  <c r="AZ12" i="27"/>
  <c r="F68" i="14" s="1"/>
  <c r="AU12" i="27"/>
  <c r="F52" i="14" s="1"/>
  <c r="AP12" i="27"/>
  <c r="F36" i="14" s="1"/>
  <c r="AK12" i="27"/>
  <c r="F20" i="14" s="1"/>
  <c r="AA12" i="27"/>
  <c r="F4" i="14" s="1"/>
  <c r="BE27" i="28"/>
  <c r="G99" i="14" s="1"/>
  <c r="AZ27" i="28"/>
  <c r="G83" i="14" s="1"/>
  <c r="AU27" i="28"/>
  <c r="G67" i="14" s="1"/>
  <c r="AP27" i="28"/>
  <c r="G51" i="14" s="1"/>
  <c r="AK27" i="28"/>
  <c r="G35" i="14" s="1"/>
  <c r="AA27" i="28"/>
  <c r="G19" i="14" s="1"/>
  <c r="BE26" i="28"/>
  <c r="G98" i="14" s="1"/>
  <c r="AZ26" i="28"/>
  <c r="G82" i="14" s="1"/>
  <c r="AU26" i="28"/>
  <c r="G66" i="14" s="1"/>
  <c r="AP26" i="28"/>
  <c r="G50" i="14" s="1"/>
  <c r="AK26" i="28"/>
  <c r="G34" i="14" s="1"/>
  <c r="AA26" i="28"/>
  <c r="G18" i="14" s="1"/>
  <c r="BE25" i="28"/>
  <c r="G97" i="14" s="1"/>
  <c r="AZ25" i="28"/>
  <c r="G81" i="14" s="1"/>
  <c r="AU25" i="28"/>
  <c r="G65" i="14" s="1"/>
  <c r="AP25" i="28"/>
  <c r="G49" i="14" s="1"/>
  <c r="AK25" i="28"/>
  <c r="G33" i="14" s="1"/>
  <c r="AA25" i="28"/>
  <c r="G17" i="14" s="1"/>
  <c r="BE24" i="28"/>
  <c r="G96" i="14" s="1"/>
  <c r="AZ24" i="28"/>
  <c r="G80" i="14" s="1"/>
  <c r="AU24" i="28"/>
  <c r="G64" i="14" s="1"/>
  <c r="AP24" i="28"/>
  <c r="G48" i="14" s="1"/>
  <c r="AK24" i="28"/>
  <c r="G32" i="14" s="1"/>
  <c r="AA24" i="28"/>
  <c r="G16" i="14" s="1"/>
  <c r="BE23" i="28"/>
  <c r="G95" i="14" s="1"/>
  <c r="AZ23" i="28"/>
  <c r="G79" i="14" s="1"/>
  <c r="AU23" i="28"/>
  <c r="G63" i="14" s="1"/>
  <c r="AP23" i="28"/>
  <c r="G47" i="14" s="1"/>
  <c r="AK23" i="28"/>
  <c r="G31" i="14" s="1"/>
  <c r="AA23" i="28"/>
  <c r="G15" i="14" s="1"/>
  <c r="BE22" i="28"/>
  <c r="G94" i="14" s="1"/>
  <c r="AZ22" i="28"/>
  <c r="G78" i="14" s="1"/>
  <c r="AU22" i="28"/>
  <c r="G62" i="14" s="1"/>
  <c r="AP22" i="28"/>
  <c r="G46" i="14" s="1"/>
  <c r="AK22" i="28"/>
  <c r="G30" i="14" s="1"/>
  <c r="AA22" i="28"/>
  <c r="G14" i="14" s="1"/>
  <c r="BE21" i="28"/>
  <c r="G93" i="14" s="1"/>
  <c r="AZ21" i="28"/>
  <c r="G77" i="14" s="1"/>
  <c r="AU21" i="28"/>
  <c r="G61" i="14" s="1"/>
  <c r="AP21" i="28"/>
  <c r="G45" i="14" s="1"/>
  <c r="AK21" i="28"/>
  <c r="G29" i="14" s="1"/>
  <c r="AA21" i="28"/>
  <c r="G13" i="14" s="1"/>
  <c r="BE20" i="28"/>
  <c r="G92" i="14" s="1"/>
  <c r="AZ20" i="28"/>
  <c r="G76" i="14" s="1"/>
  <c r="AU20" i="28"/>
  <c r="G60" i="14" s="1"/>
  <c r="AP20" i="28"/>
  <c r="G44" i="14" s="1"/>
  <c r="AK20" i="28"/>
  <c r="G28" i="14" s="1"/>
  <c r="AA20" i="28"/>
  <c r="G12" i="14" s="1"/>
  <c r="BE19" i="28"/>
  <c r="G91" i="14" s="1"/>
  <c r="AZ19" i="28"/>
  <c r="G75" i="14" s="1"/>
  <c r="AU19" i="28"/>
  <c r="G59" i="14" s="1"/>
  <c r="AP19" i="28"/>
  <c r="G43" i="14" s="1"/>
  <c r="AK19" i="28"/>
  <c r="G27" i="14" s="1"/>
  <c r="AA19" i="28"/>
  <c r="G11" i="14" s="1"/>
  <c r="BE18" i="28"/>
  <c r="G90" i="14" s="1"/>
  <c r="AZ18" i="28"/>
  <c r="G74" i="14" s="1"/>
  <c r="AU18" i="28"/>
  <c r="G58" i="14" s="1"/>
  <c r="AP18" i="28"/>
  <c r="G42" i="14" s="1"/>
  <c r="AK18" i="28"/>
  <c r="G26" i="14" s="1"/>
  <c r="AA18" i="28"/>
  <c r="G10" i="14" s="1"/>
  <c r="BE17" i="28"/>
  <c r="G89" i="14" s="1"/>
  <c r="AZ17" i="28"/>
  <c r="G73" i="14" s="1"/>
  <c r="AU17" i="28"/>
  <c r="G57" i="14" s="1"/>
  <c r="AP17" i="28"/>
  <c r="G41" i="14" s="1"/>
  <c r="AK17" i="28"/>
  <c r="G25" i="14" s="1"/>
  <c r="AA17" i="28"/>
  <c r="G9" i="14" s="1"/>
  <c r="BE16" i="28"/>
  <c r="G88" i="14" s="1"/>
  <c r="AZ16" i="28"/>
  <c r="G72" i="14" s="1"/>
  <c r="AU16" i="28"/>
  <c r="G56" i="14" s="1"/>
  <c r="AP16" i="28"/>
  <c r="G40" i="14" s="1"/>
  <c r="AK16" i="28"/>
  <c r="G24" i="14" s="1"/>
  <c r="AA16" i="28"/>
  <c r="G8" i="14" s="1"/>
  <c r="BE15" i="28"/>
  <c r="G87" i="14" s="1"/>
  <c r="AZ15" i="28"/>
  <c r="G71" i="14" s="1"/>
  <c r="AU15" i="28"/>
  <c r="G55" i="14" s="1"/>
  <c r="AP15" i="28"/>
  <c r="G39" i="14" s="1"/>
  <c r="AK15" i="28"/>
  <c r="G23" i="14" s="1"/>
  <c r="AA15" i="28"/>
  <c r="G7" i="14" s="1"/>
  <c r="BE14" i="28"/>
  <c r="G86" i="14" s="1"/>
  <c r="AZ14" i="28"/>
  <c r="G70" i="14" s="1"/>
  <c r="AU14" i="28"/>
  <c r="G54" i="14" s="1"/>
  <c r="AP14" i="28"/>
  <c r="G38" i="14" s="1"/>
  <c r="AK14" i="28"/>
  <c r="G22" i="14" s="1"/>
  <c r="AA14" i="28"/>
  <c r="G6" i="14" s="1"/>
  <c r="BE13" i="28"/>
  <c r="G85" i="14" s="1"/>
  <c r="AZ13" i="28"/>
  <c r="G69" i="14" s="1"/>
  <c r="AU13" i="28"/>
  <c r="G53" i="14" s="1"/>
  <c r="AP13" i="28"/>
  <c r="G37" i="14" s="1"/>
  <c r="AK13" i="28"/>
  <c r="G21" i="14" s="1"/>
  <c r="AA13" i="28"/>
  <c r="G5" i="14" s="1"/>
  <c r="BE12" i="28"/>
  <c r="G84" i="14" s="1"/>
  <c r="AZ12" i="28"/>
  <c r="G68" i="14" s="1"/>
  <c r="AU12" i="28"/>
  <c r="G52" i="14" s="1"/>
  <c r="AP12" i="28"/>
  <c r="G36" i="14" s="1"/>
  <c r="AK12" i="28"/>
  <c r="G20" i="14" s="1"/>
  <c r="AA12" i="28"/>
  <c r="G4" i="14" s="1"/>
  <c r="BE27" i="29"/>
  <c r="H99" i="14" s="1"/>
  <c r="AZ27" i="29"/>
  <c r="H83" i="14" s="1"/>
  <c r="AU27" i="29"/>
  <c r="H67" i="14" s="1"/>
  <c r="AP27" i="29"/>
  <c r="H51" i="14" s="1"/>
  <c r="AK27" i="29"/>
  <c r="H35" i="14" s="1"/>
  <c r="AA27" i="29"/>
  <c r="H19" i="14" s="1"/>
  <c r="BE26" i="29"/>
  <c r="H98" i="14" s="1"/>
  <c r="AZ26" i="29"/>
  <c r="H82" i="14" s="1"/>
  <c r="AU26" i="29"/>
  <c r="H66" i="14" s="1"/>
  <c r="AP26" i="29"/>
  <c r="H50" i="14" s="1"/>
  <c r="AK26" i="29"/>
  <c r="H34" i="14" s="1"/>
  <c r="AA26" i="29"/>
  <c r="H18" i="14" s="1"/>
  <c r="BE25" i="29"/>
  <c r="H97" i="14" s="1"/>
  <c r="AZ25" i="29"/>
  <c r="H81" i="14" s="1"/>
  <c r="AU25" i="29"/>
  <c r="H65" i="14" s="1"/>
  <c r="AP25" i="29"/>
  <c r="H49" i="14" s="1"/>
  <c r="AK25" i="29"/>
  <c r="H33" i="14" s="1"/>
  <c r="AA25" i="29"/>
  <c r="H17" i="14" s="1"/>
  <c r="BE24" i="29"/>
  <c r="H96" i="14" s="1"/>
  <c r="AZ24" i="29"/>
  <c r="H80" i="14" s="1"/>
  <c r="AU24" i="29"/>
  <c r="H64" i="14" s="1"/>
  <c r="AP24" i="29"/>
  <c r="H48" i="14" s="1"/>
  <c r="AK24" i="29"/>
  <c r="H32" i="14" s="1"/>
  <c r="AA24" i="29"/>
  <c r="H16" i="14" s="1"/>
  <c r="BE23" i="29"/>
  <c r="H95" i="14" s="1"/>
  <c r="AZ23" i="29"/>
  <c r="H79" i="14" s="1"/>
  <c r="AU23" i="29"/>
  <c r="H63" i="14" s="1"/>
  <c r="AP23" i="29"/>
  <c r="H47" i="14" s="1"/>
  <c r="AK23" i="29"/>
  <c r="H31" i="14" s="1"/>
  <c r="AA23" i="29"/>
  <c r="H15" i="14" s="1"/>
  <c r="BE22" i="29"/>
  <c r="H94" i="14" s="1"/>
  <c r="AZ22" i="29"/>
  <c r="H78" i="14" s="1"/>
  <c r="AU22" i="29"/>
  <c r="H62" i="14" s="1"/>
  <c r="AP22" i="29"/>
  <c r="H46" i="14" s="1"/>
  <c r="AK22" i="29"/>
  <c r="H30" i="14" s="1"/>
  <c r="AA22" i="29"/>
  <c r="H14" i="14" s="1"/>
  <c r="BE21" i="29"/>
  <c r="H93" i="14" s="1"/>
  <c r="AZ21" i="29"/>
  <c r="H77" i="14" s="1"/>
  <c r="AU21" i="29"/>
  <c r="H61" i="14" s="1"/>
  <c r="AP21" i="29"/>
  <c r="H45" i="14" s="1"/>
  <c r="AK21" i="29"/>
  <c r="H29" i="14" s="1"/>
  <c r="AA21" i="29"/>
  <c r="H13" i="14" s="1"/>
  <c r="BE20" i="29"/>
  <c r="H92" i="14" s="1"/>
  <c r="AZ20" i="29"/>
  <c r="H76" i="14" s="1"/>
  <c r="AU20" i="29"/>
  <c r="H60" i="14" s="1"/>
  <c r="AP20" i="29"/>
  <c r="H44" i="14" s="1"/>
  <c r="AK20" i="29"/>
  <c r="H28" i="14" s="1"/>
  <c r="AA20" i="29"/>
  <c r="H12" i="14" s="1"/>
  <c r="BE19" i="29"/>
  <c r="H91" i="14" s="1"/>
  <c r="AZ19" i="29"/>
  <c r="H75" i="14" s="1"/>
  <c r="AU19" i="29"/>
  <c r="H59" i="14" s="1"/>
  <c r="AP19" i="29"/>
  <c r="H43" i="14" s="1"/>
  <c r="AK19" i="29"/>
  <c r="H27" i="14" s="1"/>
  <c r="AA19" i="29"/>
  <c r="H11" i="14" s="1"/>
  <c r="BE18" i="29"/>
  <c r="H90" i="14" s="1"/>
  <c r="AZ18" i="29"/>
  <c r="H74" i="14" s="1"/>
  <c r="AU18" i="29"/>
  <c r="H58" i="14" s="1"/>
  <c r="AP18" i="29"/>
  <c r="H42" i="14" s="1"/>
  <c r="AK18" i="29"/>
  <c r="H26" i="14" s="1"/>
  <c r="AA18" i="29"/>
  <c r="H10" i="14" s="1"/>
  <c r="BE17" i="29"/>
  <c r="H89" i="14" s="1"/>
  <c r="AZ17" i="29"/>
  <c r="H73" i="14" s="1"/>
  <c r="AU17" i="29"/>
  <c r="H57" i="14" s="1"/>
  <c r="AP17" i="29"/>
  <c r="H41" i="14" s="1"/>
  <c r="AK17" i="29"/>
  <c r="H25" i="14" s="1"/>
  <c r="AA17" i="29"/>
  <c r="H9" i="14" s="1"/>
  <c r="BE16" i="29"/>
  <c r="H88" i="14" s="1"/>
  <c r="AZ16" i="29"/>
  <c r="H72" i="14" s="1"/>
  <c r="AU16" i="29"/>
  <c r="H56" i="14" s="1"/>
  <c r="AP16" i="29"/>
  <c r="H40" i="14" s="1"/>
  <c r="AK16" i="29"/>
  <c r="H24" i="14" s="1"/>
  <c r="AA16" i="29"/>
  <c r="H8" i="14" s="1"/>
  <c r="BE15" i="29"/>
  <c r="H87" i="14" s="1"/>
  <c r="AZ15" i="29"/>
  <c r="H71" i="14" s="1"/>
  <c r="AU15" i="29"/>
  <c r="H55" i="14" s="1"/>
  <c r="AP15" i="29"/>
  <c r="H39" i="14" s="1"/>
  <c r="AK15" i="29"/>
  <c r="H23" i="14" s="1"/>
  <c r="AA15" i="29"/>
  <c r="H7" i="14" s="1"/>
  <c r="BE14" i="29"/>
  <c r="H86" i="14" s="1"/>
  <c r="AZ14" i="29"/>
  <c r="H70" i="14" s="1"/>
  <c r="AU14" i="29"/>
  <c r="H54" i="14" s="1"/>
  <c r="AP14" i="29"/>
  <c r="H38" i="14" s="1"/>
  <c r="AK14" i="29"/>
  <c r="H22" i="14" s="1"/>
  <c r="AA14" i="29"/>
  <c r="H6" i="14" s="1"/>
  <c r="BE13" i="29"/>
  <c r="H85" i="14" s="1"/>
  <c r="AZ13" i="29"/>
  <c r="H69" i="14" s="1"/>
  <c r="AU13" i="29"/>
  <c r="H53" i="14" s="1"/>
  <c r="AP13" i="29"/>
  <c r="H37" i="14" s="1"/>
  <c r="AK13" i="29"/>
  <c r="H21" i="14" s="1"/>
  <c r="AA13" i="29"/>
  <c r="H5" i="14" s="1"/>
  <c r="BE12" i="29"/>
  <c r="H84" i="14" s="1"/>
  <c r="AZ12" i="29"/>
  <c r="H68" i="14" s="1"/>
  <c r="AU12" i="29"/>
  <c r="H52" i="14" s="1"/>
  <c r="AP12" i="29"/>
  <c r="H36" i="14" s="1"/>
  <c r="AK12" i="29"/>
  <c r="H20" i="14" s="1"/>
  <c r="AA12" i="29"/>
  <c r="H4" i="14" s="1"/>
  <c r="BE27" i="30"/>
  <c r="I99" i="14" s="1"/>
  <c r="AZ27" i="30"/>
  <c r="I83" i="14" s="1"/>
  <c r="AU27" i="30"/>
  <c r="I67" i="14" s="1"/>
  <c r="AP27" i="30"/>
  <c r="I51" i="14" s="1"/>
  <c r="AK27" i="30"/>
  <c r="I35" i="14" s="1"/>
  <c r="AA27" i="30"/>
  <c r="I19" i="14" s="1"/>
  <c r="BE26" i="30"/>
  <c r="I98" i="14" s="1"/>
  <c r="AZ26" i="30"/>
  <c r="I82" i="14" s="1"/>
  <c r="AU26" i="30"/>
  <c r="I66" i="14" s="1"/>
  <c r="AP26" i="30"/>
  <c r="I50" i="14" s="1"/>
  <c r="AK26" i="30"/>
  <c r="I34" i="14" s="1"/>
  <c r="AA26" i="30"/>
  <c r="I18" i="14" s="1"/>
  <c r="BE25" i="30"/>
  <c r="I97" i="14" s="1"/>
  <c r="AZ25" i="30"/>
  <c r="I81" i="14" s="1"/>
  <c r="AU25" i="30"/>
  <c r="I65" i="14" s="1"/>
  <c r="AP25" i="30"/>
  <c r="I49" i="14" s="1"/>
  <c r="AK25" i="30"/>
  <c r="I33" i="14" s="1"/>
  <c r="AA25" i="30"/>
  <c r="I17" i="14" s="1"/>
  <c r="BE24" i="30"/>
  <c r="I96" i="14" s="1"/>
  <c r="AZ24" i="30"/>
  <c r="I80" i="14" s="1"/>
  <c r="AU24" i="30"/>
  <c r="I64" i="14" s="1"/>
  <c r="AP24" i="30"/>
  <c r="I48" i="14" s="1"/>
  <c r="AK24" i="30"/>
  <c r="I32" i="14" s="1"/>
  <c r="AA24" i="30"/>
  <c r="I16" i="14" s="1"/>
  <c r="BE23" i="30"/>
  <c r="I95" i="14" s="1"/>
  <c r="AZ23" i="30"/>
  <c r="I79" i="14" s="1"/>
  <c r="AU23" i="30"/>
  <c r="I63" i="14" s="1"/>
  <c r="AP23" i="30"/>
  <c r="I47" i="14" s="1"/>
  <c r="AK23" i="30"/>
  <c r="I31" i="14" s="1"/>
  <c r="AA23" i="30"/>
  <c r="I15" i="14" s="1"/>
  <c r="BE22" i="30"/>
  <c r="I94" i="14" s="1"/>
  <c r="AZ22" i="30"/>
  <c r="I78" i="14" s="1"/>
  <c r="AU22" i="30"/>
  <c r="I62" i="14" s="1"/>
  <c r="AP22" i="30"/>
  <c r="I46" i="14" s="1"/>
  <c r="AK22" i="30"/>
  <c r="I30" i="14" s="1"/>
  <c r="AA22" i="30"/>
  <c r="I14" i="14" s="1"/>
  <c r="BE21" i="30"/>
  <c r="I93" i="14" s="1"/>
  <c r="AZ21" i="30"/>
  <c r="I77" i="14" s="1"/>
  <c r="AU21" i="30"/>
  <c r="I61" i="14" s="1"/>
  <c r="AP21" i="30"/>
  <c r="I45" i="14" s="1"/>
  <c r="AK21" i="30"/>
  <c r="I29" i="14" s="1"/>
  <c r="AA21" i="30"/>
  <c r="I13" i="14" s="1"/>
  <c r="BE20" i="30"/>
  <c r="I92" i="14" s="1"/>
  <c r="AZ20" i="30"/>
  <c r="I76" i="14" s="1"/>
  <c r="AU20" i="30"/>
  <c r="I60" i="14" s="1"/>
  <c r="AP20" i="30"/>
  <c r="I44" i="14" s="1"/>
  <c r="AK20" i="30"/>
  <c r="I28" i="14" s="1"/>
  <c r="AA20" i="30"/>
  <c r="I12" i="14" s="1"/>
  <c r="BE19" i="30"/>
  <c r="I91" i="14" s="1"/>
  <c r="AZ19" i="30"/>
  <c r="I75" i="14" s="1"/>
  <c r="AU19" i="30"/>
  <c r="I59" i="14" s="1"/>
  <c r="AP19" i="30"/>
  <c r="I43" i="14" s="1"/>
  <c r="AK19" i="30"/>
  <c r="I27" i="14" s="1"/>
  <c r="AA19" i="30"/>
  <c r="I11" i="14" s="1"/>
  <c r="BE18" i="30"/>
  <c r="I90" i="14" s="1"/>
  <c r="AZ18" i="30"/>
  <c r="I74" i="14" s="1"/>
  <c r="AU18" i="30"/>
  <c r="I58" i="14" s="1"/>
  <c r="AP18" i="30"/>
  <c r="I42" i="14" s="1"/>
  <c r="AK18" i="30"/>
  <c r="I26" i="14" s="1"/>
  <c r="AA18" i="30"/>
  <c r="I10" i="14" s="1"/>
  <c r="BE17" i="30"/>
  <c r="I89" i="14" s="1"/>
  <c r="AZ17" i="30"/>
  <c r="I73" i="14" s="1"/>
  <c r="AU17" i="30"/>
  <c r="I57" i="14" s="1"/>
  <c r="AP17" i="30"/>
  <c r="I41" i="14" s="1"/>
  <c r="AK17" i="30"/>
  <c r="I25" i="14" s="1"/>
  <c r="AA17" i="30"/>
  <c r="I9" i="14" s="1"/>
  <c r="BE16" i="30"/>
  <c r="I88" i="14" s="1"/>
  <c r="AZ16" i="30"/>
  <c r="I72" i="14" s="1"/>
  <c r="AU16" i="30"/>
  <c r="I56" i="14" s="1"/>
  <c r="AP16" i="30"/>
  <c r="I40" i="14" s="1"/>
  <c r="AK16" i="30"/>
  <c r="I24" i="14" s="1"/>
  <c r="AA16" i="30"/>
  <c r="I8" i="14" s="1"/>
  <c r="BE15" i="30"/>
  <c r="I87" i="14" s="1"/>
  <c r="AZ15" i="30"/>
  <c r="I71" i="14" s="1"/>
  <c r="AU15" i="30"/>
  <c r="I55" i="14" s="1"/>
  <c r="AP15" i="30"/>
  <c r="I39" i="14" s="1"/>
  <c r="AK15" i="30"/>
  <c r="I23" i="14" s="1"/>
  <c r="AA15" i="30"/>
  <c r="I7" i="14" s="1"/>
  <c r="BE14" i="30"/>
  <c r="I86" i="14" s="1"/>
  <c r="AZ14" i="30"/>
  <c r="I70" i="14" s="1"/>
  <c r="AU14" i="30"/>
  <c r="I54" i="14" s="1"/>
  <c r="AP14" i="30"/>
  <c r="I38" i="14" s="1"/>
  <c r="AK14" i="30"/>
  <c r="I22" i="14" s="1"/>
  <c r="AA14" i="30"/>
  <c r="I6" i="14" s="1"/>
  <c r="BE13" i="30"/>
  <c r="I85" i="14" s="1"/>
  <c r="AZ13" i="30"/>
  <c r="I69" i="14" s="1"/>
  <c r="AU13" i="30"/>
  <c r="I53" i="14" s="1"/>
  <c r="AP13" i="30"/>
  <c r="I37" i="14" s="1"/>
  <c r="AK13" i="30"/>
  <c r="I21" i="14" s="1"/>
  <c r="AA13" i="30"/>
  <c r="I5" i="14" s="1"/>
  <c r="BE12" i="30"/>
  <c r="I84" i="14" s="1"/>
  <c r="AZ12" i="30"/>
  <c r="I68" i="14" s="1"/>
  <c r="AU12" i="30"/>
  <c r="I52" i="14" s="1"/>
  <c r="AP12" i="30"/>
  <c r="I36" i="14" s="1"/>
  <c r="AK12" i="30"/>
  <c r="I20" i="14" s="1"/>
  <c r="AA12" i="30"/>
  <c r="I4" i="14" s="1"/>
  <c r="BE27" i="31"/>
  <c r="J99" i="14" s="1"/>
  <c r="AZ27" i="31"/>
  <c r="J83" i="14" s="1"/>
  <c r="AU27" i="31"/>
  <c r="J67" i="14" s="1"/>
  <c r="AP27" i="31"/>
  <c r="J51" i="14" s="1"/>
  <c r="AK27" i="31"/>
  <c r="J35" i="14" s="1"/>
  <c r="AA27" i="31"/>
  <c r="J19" i="14" s="1"/>
  <c r="BE26" i="31"/>
  <c r="J98" i="14" s="1"/>
  <c r="AZ26" i="31"/>
  <c r="J82" i="14" s="1"/>
  <c r="AU26" i="31"/>
  <c r="J66" i="14" s="1"/>
  <c r="AP26" i="31"/>
  <c r="J50" i="14" s="1"/>
  <c r="AK26" i="31"/>
  <c r="J34" i="14" s="1"/>
  <c r="AA26" i="31"/>
  <c r="J18" i="14" s="1"/>
  <c r="BE25" i="31"/>
  <c r="J97" i="14" s="1"/>
  <c r="AZ25" i="31"/>
  <c r="J81" i="14" s="1"/>
  <c r="AU25" i="31"/>
  <c r="J65" i="14" s="1"/>
  <c r="AP25" i="31"/>
  <c r="J49" i="14" s="1"/>
  <c r="AK25" i="31"/>
  <c r="J33" i="14" s="1"/>
  <c r="AA25" i="31"/>
  <c r="J17" i="14" s="1"/>
  <c r="BE24" i="31"/>
  <c r="J96" i="14" s="1"/>
  <c r="AZ24" i="31"/>
  <c r="J80" i="14" s="1"/>
  <c r="AU24" i="31"/>
  <c r="J64" i="14" s="1"/>
  <c r="AP24" i="31"/>
  <c r="J48" i="14" s="1"/>
  <c r="AK24" i="31"/>
  <c r="J32" i="14" s="1"/>
  <c r="AA24" i="31"/>
  <c r="J16" i="14" s="1"/>
  <c r="BE23" i="31"/>
  <c r="J95" i="14" s="1"/>
  <c r="AZ23" i="31"/>
  <c r="J79" i="14" s="1"/>
  <c r="AU23" i="31"/>
  <c r="J63" i="14" s="1"/>
  <c r="AP23" i="31"/>
  <c r="J47" i="14" s="1"/>
  <c r="AK23" i="31"/>
  <c r="J31" i="14" s="1"/>
  <c r="AA23" i="31"/>
  <c r="J15" i="14" s="1"/>
  <c r="BE22" i="31"/>
  <c r="J94" i="14" s="1"/>
  <c r="AZ22" i="31"/>
  <c r="J78" i="14" s="1"/>
  <c r="AU22" i="31"/>
  <c r="J62" i="14" s="1"/>
  <c r="AP22" i="31"/>
  <c r="J46" i="14" s="1"/>
  <c r="AK22" i="31"/>
  <c r="J30" i="14" s="1"/>
  <c r="AA22" i="31"/>
  <c r="J14" i="14" s="1"/>
  <c r="BE21" i="31"/>
  <c r="J93" i="14" s="1"/>
  <c r="AZ21" i="31"/>
  <c r="J77" i="14" s="1"/>
  <c r="AU21" i="31"/>
  <c r="J61" i="14" s="1"/>
  <c r="AP21" i="31"/>
  <c r="J45" i="14" s="1"/>
  <c r="AK21" i="31"/>
  <c r="J29" i="14" s="1"/>
  <c r="AA21" i="31"/>
  <c r="J13" i="14" s="1"/>
  <c r="BE20" i="31"/>
  <c r="J92" i="14" s="1"/>
  <c r="AZ20" i="31"/>
  <c r="J76" i="14" s="1"/>
  <c r="AU20" i="31"/>
  <c r="J60" i="14" s="1"/>
  <c r="AP20" i="31"/>
  <c r="J44" i="14" s="1"/>
  <c r="AK20" i="31"/>
  <c r="J28" i="14" s="1"/>
  <c r="AA20" i="31"/>
  <c r="J12" i="14" s="1"/>
  <c r="BE19" i="31"/>
  <c r="J91" i="14" s="1"/>
  <c r="AZ19" i="31"/>
  <c r="J75" i="14" s="1"/>
  <c r="AU19" i="31"/>
  <c r="J59" i="14" s="1"/>
  <c r="AP19" i="31"/>
  <c r="J43" i="14" s="1"/>
  <c r="AK19" i="31"/>
  <c r="J27" i="14" s="1"/>
  <c r="AA19" i="31"/>
  <c r="J11" i="14" s="1"/>
  <c r="BE18" i="31"/>
  <c r="J90" i="14" s="1"/>
  <c r="AZ18" i="31"/>
  <c r="J74" i="14" s="1"/>
  <c r="AU18" i="31"/>
  <c r="J58" i="14" s="1"/>
  <c r="AP18" i="31"/>
  <c r="J42" i="14" s="1"/>
  <c r="AK18" i="31"/>
  <c r="J26" i="14" s="1"/>
  <c r="AA18" i="31"/>
  <c r="J10" i="14" s="1"/>
  <c r="BE17" i="31"/>
  <c r="J89" i="14" s="1"/>
  <c r="AZ17" i="31"/>
  <c r="J73" i="14" s="1"/>
  <c r="AU17" i="31"/>
  <c r="J57" i="14" s="1"/>
  <c r="AP17" i="31"/>
  <c r="J41" i="14" s="1"/>
  <c r="AK17" i="31"/>
  <c r="J25" i="14" s="1"/>
  <c r="AA17" i="31"/>
  <c r="J9" i="14" s="1"/>
  <c r="BE16" i="31"/>
  <c r="J88" i="14" s="1"/>
  <c r="AZ16" i="31"/>
  <c r="J72" i="14" s="1"/>
  <c r="AU16" i="31"/>
  <c r="J56" i="14" s="1"/>
  <c r="AP16" i="31"/>
  <c r="J40" i="14" s="1"/>
  <c r="AK16" i="31"/>
  <c r="J24" i="14" s="1"/>
  <c r="AA16" i="31"/>
  <c r="J8" i="14" s="1"/>
  <c r="BE15" i="31"/>
  <c r="J87" i="14" s="1"/>
  <c r="AZ15" i="31"/>
  <c r="J71" i="14" s="1"/>
  <c r="AU15" i="31"/>
  <c r="J55" i="14" s="1"/>
  <c r="AP15" i="31"/>
  <c r="J39" i="14" s="1"/>
  <c r="AK15" i="31"/>
  <c r="J23" i="14" s="1"/>
  <c r="AA15" i="31"/>
  <c r="J7" i="14" s="1"/>
  <c r="BE14" i="31"/>
  <c r="J86" i="14" s="1"/>
  <c r="AZ14" i="31"/>
  <c r="J70" i="14" s="1"/>
  <c r="AU14" i="31"/>
  <c r="J54" i="14" s="1"/>
  <c r="AP14" i="31"/>
  <c r="J38" i="14" s="1"/>
  <c r="AK14" i="31"/>
  <c r="J22" i="14" s="1"/>
  <c r="AA14" i="31"/>
  <c r="J6" i="14" s="1"/>
  <c r="BE13" i="31"/>
  <c r="J85" i="14" s="1"/>
  <c r="AZ13" i="31"/>
  <c r="J69" i="14" s="1"/>
  <c r="AU13" i="31"/>
  <c r="J53" i="14" s="1"/>
  <c r="AP13" i="31"/>
  <c r="J37" i="14" s="1"/>
  <c r="AK13" i="31"/>
  <c r="J21" i="14" s="1"/>
  <c r="AA13" i="31"/>
  <c r="J5" i="14" s="1"/>
  <c r="BE12" i="31"/>
  <c r="J84" i="14" s="1"/>
  <c r="AZ12" i="31"/>
  <c r="J68" i="14" s="1"/>
  <c r="AU12" i="31"/>
  <c r="J52" i="14" s="1"/>
  <c r="AP12" i="31"/>
  <c r="J36" i="14" s="1"/>
  <c r="AK12" i="31"/>
  <c r="J20" i="14" s="1"/>
  <c r="AA12" i="31"/>
  <c r="J4" i="14" s="1"/>
  <c r="BE27" i="32"/>
  <c r="K99" i="14" s="1"/>
  <c r="AZ27" i="32"/>
  <c r="K83" i="14" s="1"/>
  <c r="AU27" i="32"/>
  <c r="K67" i="14" s="1"/>
  <c r="AP27" i="32"/>
  <c r="K51" i="14" s="1"/>
  <c r="AK27" i="32"/>
  <c r="K35" i="14" s="1"/>
  <c r="AA27" i="32"/>
  <c r="K19" i="14" s="1"/>
  <c r="BE26" i="32"/>
  <c r="K98" i="14" s="1"/>
  <c r="AZ26" i="32"/>
  <c r="K82" i="14" s="1"/>
  <c r="AU26" i="32"/>
  <c r="K66" i="14" s="1"/>
  <c r="AP26" i="32"/>
  <c r="K50" i="14" s="1"/>
  <c r="AK26" i="32"/>
  <c r="K34" i="14" s="1"/>
  <c r="AA26" i="32"/>
  <c r="K18" i="14" s="1"/>
  <c r="BE25" i="32"/>
  <c r="K97" i="14" s="1"/>
  <c r="AZ25" i="32"/>
  <c r="K81" i="14" s="1"/>
  <c r="AU25" i="32"/>
  <c r="K65" i="14" s="1"/>
  <c r="AP25" i="32"/>
  <c r="K49" i="14" s="1"/>
  <c r="AK25" i="32"/>
  <c r="K33" i="14" s="1"/>
  <c r="AA25" i="32"/>
  <c r="K17" i="14" s="1"/>
  <c r="BE24" i="32"/>
  <c r="K96" i="14" s="1"/>
  <c r="AZ24" i="32"/>
  <c r="K80" i="14" s="1"/>
  <c r="AU24" i="32"/>
  <c r="K64" i="14" s="1"/>
  <c r="AP24" i="32"/>
  <c r="K48" i="14" s="1"/>
  <c r="AK24" i="32"/>
  <c r="K32" i="14" s="1"/>
  <c r="AA24" i="32"/>
  <c r="K16" i="14" s="1"/>
  <c r="BE23" i="32"/>
  <c r="K95" i="14" s="1"/>
  <c r="AZ23" i="32"/>
  <c r="K79" i="14" s="1"/>
  <c r="AU23" i="32"/>
  <c r="K63" i="14" s="1"/>
  <c r="AP23" i="32"/>
  <c r="K47" i="14" s="1"/>
  <c r="AK23" i="32"/>
  <c r="K31" i="14" s="1"/>
  <c r="AA23" i="32"/>
  <c r="K15" i="14" s="1"/>
  <c r="BE22" i="32"/>
  <c r="K94" i="14" s="1"/>
  <c r="AZ22" i="32"/>
  <c r="K78" i="14" s="1"/>
  <c r="AU22" i="32"/>
  <c r="K62" i="14" s="1"/>
  <c r="AP22" i="32"/>
  <c r="K46" i="14" s="1"/>
  <c r="AK22" i="32"/>
  <c r="K30" i="14" s="1"/>
  <c r="AA22" i="32"/>
  <c r="K14" i="14" s="1"/>
  <c r="BE21" i="32"/>
  <c r="K93" i="14" s="1"/>
  <c r="AZ21" i="32"/>
  <c r="K77" i="14" s="1"/>
  <c r="AU21" i="32"/>
  <c r="K61" i="14" s="1"/>
  <c r="AP21" i="32"/>
  <c r="K45" i="14" s="1"/>
  <c r="AK21" i="32"/>
  <c r="K29" i="14" s="1"/>
  <c r="AA21" i="32"/>
  <c r="K13" i="14" s="1"/>
  <c r="BE20" i="32"/>
  <c r="K92" i="14" s="1"/>
  <c r="AZ20" i="32"/>
  <c r="K76" i="14" s="1"/>
  <c r="AU20" i="32"/>
  <c r="K60" i="14" s="1"/>
  <c r="AP20" i="32"/>
  <c r="K44" i="14" s="1"/>
  <c r="AK20" i="32"/>
  <c r="K28" i="14" s="1"/>
  <c r="AA20" i="32"/>
  <c r="K12" i="14" s="1"/>
  <c r="BE19" i="32"/>
  <c r="K91" i="14" s="1"/>
  <c r="AZ19" i="32"/>
  <c r="K75" i="14" s="1"/>
  <c r="AU19" i="32"/>
  <c r="K59" i="14" s="1"/>
  <c r="AP19" i="32"/>
  <c r="K43" i="14" s="1"/>
  <c r="AK19" i="32"/>
  <c r="K27" i="14" s="1"/>
  <c r="AA19" i="32"/>
  <c r="K11" i="14" s="1"/>
  <c r="BE18" i="32"/>
  <c r="K90" i="14" s="1"/>
  <c r="AZ18" i="32"/>
  <c r="K74" i="14" s="1"/>
  <c r="AU18" i="32"/>
  <c r="K58" i="14" s="1"/>
  <c r="AP18" i="32"/>
  <c r="K42" i="14" s="1"/>
  <c r="AK18" i="32"/>
  <c r="K26" i="14" s="1"/>
  <c r="AA18" i="32"/>
  <c r="K10" i="14" s="1"/>
  <c r="BE17" i="32"/>
  <c r="K89" i="14" s="1"/>
  <c r="AZ17" i="32"/>
  <c r="K73" i="14" s="1"/>
  <c r="AU17" i="32"/>
  <c r="K57" i="14" s="1"/>
  <c r="AP17" i="32"/>
  <c r="K41" i="14" s="1"/>
  <c r="AK17" i="32"/>
  <c r="K25" i="14" s="1"/>
  <c r="AA17" i="32"/>
  <c r="K9" i="14" s="1"/>
  <c r="BE16" i="32"/>
  <c r="K88" i="14" s="1"/>
  <c r="AZ16" i="32"/>
  <c r="K72" i="14" s="1"/>
  <c r="AU16" i="32"/>
  <c r="K56" i="14" s="1"/>
  <c r="AP16" i="32"/>
  <c r="K40" i="14" s="1"/>
  <c r="AK16" i="32"/>
  <c r="K24" i="14" s="1"/>
  <c r="AA16" i="32"/>
  <c r="K8" i="14" s="1"/>
  <c r="BE15" i="32"/>
  <c r="K87" i="14" s="1"/>
  <c r="AZ15" i="32"/>
  <c r="K71" i="14" s="1"/>
  <c r="AU15" i="32"/>
  <c r="K55" i="14" s="1"/>
  <c r="AP15" i="32"/>
  <c r="K39" i="14" s="1"/>
  <c r="AK15" i="32"/>
  <c r="K23" i="14" s="1"/>
  <c r="AA15" i="32"/>
  <c r="K7" i="14" s="1"/>
  <c r="BE14" i="32"/>
  <c r="K86" i="14" s="1"/>
  <c r="AZ14" i="32"/>
  <c r="K70" i="14" s="1"/>
  <c r="AU14" i="32"/>
  <c r="K54" i="14" s="1"/>
  <c r="AP14" i="32"/>
  <c r="K38" i="14" s="1"/>
  <c r="AK14" i="32"/>
  <c r="K22" i="14" s="1"/>
  <c r="AA14" i="32"/>
  <c r="K6" i="14" s="1"/>
  <c r="BE13" i="32"/>
  <c r="K85" i="14" s="1"/>
  <c r="AZ13" i="32"/>
  <c r="K69" i="14" s="1"/>
  <c r="AU13" i="32"/>
  <c r="K53" i="14" s="1"/>
  <c r="AP13" i="32"/>
  <c r="K37" i="14" s="1"/>
  <c r="AK13" i="32"/>
  <c r="K21" i="14" s="1"/>
  <c r="AA13" i="32"/>
  <c r="K5" i="14" s="1"/>
  <c r="BE12" i="32"/>
  <c r="K84" i="14" s="1"/>
  <c r="AZ12" i="32"/>
  <c r="K68" i="14" s="1"/>
  <c r="AU12" i="32"/>
  <c r="K52" i="14" s="1"/>
  <c r="AP12" i="32"/>
  <c r="K36" i="14" s="1"/>
  <c r="AK12" i="32"/>
  <c r="K20" i="14" s="1"/>
  <c r="AA12" i="32"/>
  <c r="K4" i="14" s="1"/>
  <c r="BE27" i="33"/>
  <c r="L99" i="14" s="1"/>
  <c r="AZ27" i="33"/>
  <c r="L83" i="14" s="1"/>
  <c r="AU27" i="33"/>
  <c r="L67" i="14" s="1"/>
  <c r="AP27" i="33"/>
  <c r="L51" i="14" s="1"/>
  <c r="AK27" i="33"/>
  <c r="L35" i="14" s="1"/>
  <c r="AA27" i="33"/>
  <c r="L19" i="14" s="1"/>
  <c r="BE26" i="33"/>
  <c r="L98" i="14" s="1"/>
  <c r="AZ26" i="33"/>
  <c r="L82" i="14" s="1"/>
  <c r="AU26" i="33"/>
  <c r="L66" i="14" s="1"/>
  <c r="AP26" i="33"/>
  <c r="L50" i="14" s="1"/>
  <c r="AK26" i="33"/>
  <c r="L34" i="14" s="1"/>
  <c r="AA26" i="33"/>
  <c r="L18" i="14" s="1"/>
  <c r="BE25" i="33"/>
  <c r="L97" i="14" s="1"/>
  <c r="AZ25" i="33"/>
  <c r="L81" i="14" s="1"/>
  <c r="AU25" i="33"/>
  <c r="L65" i="14" s="1"/>
  <c r="AP25" i="33"/>
  <c r="L49" i="14" s="1"/>
  <c r="AK25" i="33"/>
  <c r="L33" i="14" s="1"/>
  <c r="AA25" i="33"/>
  <c r="L17" i="14" s="1"/>
  <c r="BE24" i="33"/>
  <c r="L96" i="14" s="1"/>
  <c r="AZ24" i="33"/>
  <c r="L80" i="14" s="1"/>
  <c r="AU24" i="33"/>
  <c r="L64" i="14" s="1"/>
  <c r="AP24" i="33"/>
  <c r="L48" i="14" s="1"/>
  <c r="AK24" i="33"/>
  <c r="L32" i="14" s="1"/>
  <c r="AA24" i="33"/>
  <c r="L16" i="14" s="1"/>
  <c r="BE23" i="33"/>
  <c r="L95" i="14" s="1"/>
  <c r="AZ23" i="33"/>
  <c r="L79" i="14" s="1"/>
  <c r="AU23" i="33"/>
  <c r="L63" i="14" s="1"/>
  <c r="AP23" i="33"/>
  <c r="L47" i="14" s="1"/>
  <c r="AK23" i="33"/>
  <c r="L31" i="14" s="1"/>
  <c r="AA23" i="33"/>
  <c r="L15" i="14" s="1"/>
  <c r="BE22" i="33"/>
  <c r="L94" i="14" s="1"/>
  <c r="AZ22" i="33"/>
  <c r="L78" i="14" s="1"/>
  <c r="AU22" i="33"/>
  <c r="L62" i="14" s="1"/>
  <c r="AP22" i="33"/>
  <c r="L46" i="14" s="1"/>
  <c r="AK22" i="33"/>
  <c r="L30" i="14" s="1"/>
  <c r="AA22" i="33"/>
  <c r="L14" i="14" s="1"/>
  <c r="BE21" i="33"/>
  <c r="L93" i="14" s="1"/>
  <c r="AZ21" i="33"/>
  <c r="L77" i="14" s="1"/>
  <c r="AU21" i="33"/>
  <c r="L61" i="14" s="1"/>
  <c r="AP21" i="33"/>
  <c r="L45" i="14" s="1"/>
  <c r="AK21" i="33"/>
  <c r="L29" i="14" s="1"/>
  <c r="AA21" i="33"/>
  <c r="L13" i="14" s="1"/>
  <c r="BE20" i="33"/>
  <c r="L92" i="14" s="1"/>
  <c r="AZ20" i="33"/>
  <c r="L76" i="14" s="1"/>
  <c r="AU20" i="33"/>
  <c r="L60" i="14" s="1"/>
  <c r="AP20" i="33"/>
  <c r="L44" i="14" s="1"/>
  <c r="AK20" i="33"/>
  <c r="L28" i="14" s="1"/>
  <c r="AA20" i="33"/>
  <c r="L12" i="14" s="1"/>
  <c r="BE19" i="33"/>
  <c r="L91" i="14" s="1"/>
  <c r="AZ19" i="33"/>
  <c r="L75" i="14" s="1"/>
  <c r="AU19" i="33"/>
  <c r="L59" i="14" s="1"/>
  <c r="AP19" i="33"/>
  <c r="L43" i="14" s="1"/>
  <c r="AK19" i="33"/>
  <c r="L27" i="14" s="1"/>
  <c r="AA19" i="33"/>
  <c r="L11" i="14" s="1"/>
  <c r="BE18" i="33"/>
  <c r="L90" i="14" s="1"/>
  <c r="AZ18" i="33"/>
  <c r="L74" i="14" s="1"/>
  <c r="AU18" i="33"/>
  <c r="L58" i="14" s="1"/>
  <c r="AP18" i="33"/>
  <c r="L42" i="14" s="1"/>
  <c r="AK18" i="33"/>
  <c r="L26" i="14" s="1"/>
  <c r="AA18" i="33"/>
  <c r="L10" i="14" s="1"/>
  <c r="BE17" i="33"/>
  <c r="L89" i="14" s="1"/>
  <c r="AZ17" i="33"/>
  <c r="L73" i="14" s="1"/>
  <c r="AU17" i="33"/>
  <c r="L57" i="14" s="1"/>
  <c r="AP17" i="33"/>
  <c r="L41" i="14" s="1"/>
  <c r="AK17" i="33"/>
  <c r="L25" i="14" s="1"/>
  <c r="AA17" i="33"/>
  <c r="L9" i="14" s="1"/>
  <c r="BE16" i="33"/>
  <c r="L88" i="14" s="1"/>
  <c r="AZ16" i="33"/>
  <c r="L72" i="14" s="1"/>
  <c r="AU16" i="33"/>
  <c r="L56" i="14" s="1"/>
  <c r="AP16" i="33"/>
  <c r="L40" i="14" s="1"/>
  <c r="AK16" i="33"/>
  <c r="L24" i="14" s="1"/>
  <c r="AA16" i="33"/>
  <c r="L8" i="14" s="1"/>
  <c r="BE15" i="33"/>
  <c r="L87" i="14" s="1"/>
  <c r="AZ15" i="33"/>
  <c r="L71" i="14" s="1"/>
  <c r="AU15" i="33"/>
  <c r="L55" i="14" s="1"/>
  <c r="AP15" i="33"/>
  <c r="L39" i="14" s="1"/>
  <c r="AK15" i="33"/>
  <c r="L23" i="14" s="1"/>
  <c r="AA15" i="33"/>
  <c r="L7" i="14" s="1"/>
  <c r="BE14" i="33"/>
  <c r="L86" i="14" s="1"/>
  <c r="AZ14" i="33"/>
  <c r="L70" i="14" s="1"/>
  <c r="AU14" i="33"/>
  <c r="L54" i="14" s="1"/>
  <c r="AP14" i="33"/>
  <c r="L38" i="14" s="1"/>
  <c r="AK14" i="33"/>
  <c r="L22" i="14" s="1"/>
  <c r="AA14" i="33"/>
  <c r="L6" i="14" s="1"/>
  <c r="BE13" i="33"/>
  <c r="L85" i="14" s="1"/>
  <c r="AZ13" i="33"/>
  <c r="L69" i="14" s="1"/>
  <c r="AU13" i="33"/>
  <c r="L53" i="14" s="1"/>
  <c r="AP13" i="33"/>
  <c r="L37" i="14" s="1"/>
  <c r="AK13" i="33"/>
  <c r="L21" i="14" s="1"/>
  <c r="AA13" i="33"/>
  <c r="L5" i="14" s="1"/>
  <c r="BE12" i="33"/>
  <c r="L84" i="14" s="1"/>
  <c r="AZ12" i="33"/>
  <c r="L68" i="14" s="1"/>
  <c r="AU12" i="33"/>
  <c r="L52" i="14" s="1"/>
  <c r="AP12" i="33"/>
  <c r="L36" i="14" s="1"/>
  <c r="AK12" i="33"/>
  <c r="L20" i="14" s="1"/>
  <c r="AA12" i="33"/>
  <c r="L4" i="14" s="1"/>
  <c r="X34" i="33"/>
  <c r="Y34" i="33"/>
  <c r="Z34" i="33"/>
  <c r="AF34" i="33"/>
  <c r="AG34" i="33"/>
  <c r="AH34" i="33" s="1"/>
  <c r="X35" i="33"/>
  <c r="Y35" i="33"/>
  <c r="Z35" i="33"/>
  <c r="AF35" i="33"/>
  <c r="AH35" i="33" s="1"/>
  <c r="AG35" i="33"/>
  <c r="X36" i="33"/>
  <c r="Y36" i="33"/>
  <c r="Z36" i="33"/>
  <c r="AF36" i="33"/>
  <c r="AG36" i="33"/>
  <c r="X37" i="33"/>
  <c r="Y37" i="33"/>
  <c r="Z37" i="33"/>
  <c r="AF37" i="33"/>
  <c r="AG37" i="33"/>
  <c r="AH37" i="33"/>
  <c r="X38" i="33"/>
  <c r="Y38" i="33"/>
  <c r="Z38" i="33"/>
  <c r="AF38" i="33"/>
  <c r="AH38" i="33" s="1"/>
  <c r="AG38" i="33"/>
  <c r="X39" i="33"/>
  <c r="Y39" i="33"/>
  <c r="Z39" i="33"/>
  <c r="AF39" i="33"/>
  <c r="AG39" i="33"/>
  <c r="X40" i="33"/>
  <c r="Y40" i="33"/>
  <c r="Z40" i="33"/>
  <c r="AF40" i="33"/>
  <c r="AG40" i="33"/>
  <c r="X41" i="33"/>
  <c r="Y41" i="33"/>
  <c r="Z41" i="33"/>
  <c r="AF41" i="33"/>
  <c r="AG41" i="33"/>
  <c r="J42" i="33"/>
  <c r="K42" i="33"/>
  <c r="L42" i="33"/>
  <c r="M42" i="33"/>
  <c r="N42" i="33"/>
  <c r="O42" i="33"/>
  <c r="P42" i="33"/>
  <c r="Q42" i="33"/>
  <c r="R42" i="33"/>
  <c r="S42" i="33"/>
  <c r="T42" i="33"/>
  <c r="U42" i="33"/>
  <c r="V42" i="33"/>
  <c r="W42" i="33"/>
  <c r="AB42" i="33"/>
  <c r="AC42" i="33"/>
  <c r="AD42" i="33"/>
  <c r="AE42" i="33"/>
  <c r="V9" i="36" l="1"/>
  <c r="T9" i="36"/>
  <c r="K100" i="14"/>
  <c r="J100" i="14"/>
  <c r="I100" i="14"/>
  <c r="AH41" i="33"/>
  <c r="X42" i="33"/>
  <c r="AH39" i="33"/>
  <c r="AG42" i="33"/>
  <c r="L100" i="14"/>
  <c r="F100" i="14"/>
  <c r="D100" i="14"/>
  <c r="Y42" i="33"/>
  <c r="AH40" i="33"/>
  <c r="AH36" i="33"/>
  <c r="AH42" i="33" s="1"/>
  <c r="H100" i="14"/>
  <c r="G100" i="14"/>
  <c r="E100" i="14"/>
  <c r="B100" i="14"/>
  <c r="C100" i="14"/>
  <c r="Z42" i="33"/>
  <c r="AF42" i="33"/>
  <c r="BE27" i="34" l="1"/>
  <c r="M99" i="14" s="1"/>
  <c r="N99" i="14" s="1"/>
  <c r="AZ27" i="34"/>
  <c r="M83" i="14" s="1"/>
  <c r="N83" i="14" s="1"/>
  <c r="AU27" i="34"/>
  <c r="M67" i="14" s="1"/>
  <c r="N67" i="14" s="1"/>
  <c r="AP27" i="34"/>
  <c r="M51" i="14" s="1"/>
  <c r="N51" i="14" s="1"/>
  <c r="AK27" i="34"/>
  <c r="M35" i="14" s="1"/>
  <c r="N35" i="14" s="1"/>
  <c r="AA27" i="34"/>
  <c r="M19" i="14" s="1"/>
  <c r="BE26" i="34"/>
  <c r="M98" i="14" s="1"/>
  <c r="N98" i="14" s="1"/>
  <c r="AZ26" i="34"/>
  <c r="M82" i="14" s="1"/>
  <c r="N82" i="14" s="1"/>
  <c r="AU26" i="34"/>
  <c r="M66" i="14" s="1"/>
  <c r="N66" i="14" s="1"/>
  <c r="AP26" i="34"/>
  <c r="M50" i="14" s="1"/>
  <c r="N50" i="14" s="1"/>
  <c r="AK26" i="34"/>
  <c r="M34" i="14" s="1"/>
  <c r="N34" i="14" s="1"/>
  <c r="AA26" i="34"/>
  <c r="M18" i="14" s="1"/>
  <c r="BE25" i="34"/>
  <c r="M97" i="14" s="1"/>
  <c r="N97" i="14" s="1"/>
  <c r="AZ25" i="34"/>
  <c r="M81" i="14" s="1"/>
  <c r="N81" i="14" s="1"/>
  <c r="AU25" i="34"/>
  <c r="M65" i="14" s="1"/>
  <c r="N65" i="14" s="1"/>
  <c r="AP25" i="34"/>
  <c r="M49" i="14" s="1"/>
  <c r="N49" i="14" s="1"/>
  <c r="AK25" i="34"/>
  <c r="M33" i="14" s="1"/>
  <c r="N33" i="14" s="1"/>
  <c r="AA25" i="34"/>
  <c r="M17" i="14" s="1"/>
  <c r="BE24" i="34"/>
  <c r="M96" i="14" s="1"/>
  <c r="N96" i="14" s="1"/>
  <c r="AZ24" i="34"/>
  <c r="M80" i="14" s="1"/>
  <c r="N80" i="14" s="1"/>
  <c r="AU24" i="34"/>
  <c r="M64" i="14" s="1"/>
  <c r="N64" i="14" s="1"/>
  <c r="AP24" i="34"/>
  <c r="M48" i="14" s="1"/>
  <c r="N48" i="14" s="1"/>
  <c r="AK24" i="34"/>
  <c r="M32" i="14" s="1"/>
  <c r="N32" i="14" s="1"/>
  <c r="AA24" i="34"/>
  <c r="M16" i="14" s="1"/>
  <c r="BE23" i="34"/>
  <c r="M95" i="14" s="1"/>
  <c r="N95" i="14" s="1"/>
  <c r="AZ23" i="34"/>
  <c r="M79" i="14" s="1"/>
  <c r="N79" i="14" s="1"/>
  <c r="AU23" i="34"/>
  <c r="M63" i="14" s="1"/>
  <c r="N63" i="14" s="1"/>
  <c r="AP23" i="34"/>
  <c r="M47" i="14" s="1"/>
  <c r="N47" i="14" s="1"/>
  <c r="AK23" i="34"/>
  <c r="M31" i="14" s="1"/>
  <c r="N31" i="14" s="1"/>
  <c r="AA23" i="34"/>
  <c r="M15" i="14" s="1"/>
  <c r="BE22" i="34"/>
  <c r="M94" i="14" s="1"/>
  <c r="N94" i="14" s="1"/>
  <c r="AZ22" i="34"/>
  <c r="M78" i="14" s="1"/>
  <c r="N78" i="14" s="1"/>
  <c r="AU22" i="34"/>
  <c r="M62" i="14" s="1"/>
  <c r="N62" i="14" s="1"/>
  <c r="AP22" i="34"/>
  <c r="M46" i="14" s="1"/>
  <c r="N46" i="14" s="1"/>
  <c r="AK22" i="34"/>
  <c r="M30" i="14" s="1"/>
  <c r="N30" i="14" s="1"/>
  <c r="AA22" i="34"/>
  <c r="M14" i="14" s="1"/>
  <c r="BE21" i="34"/>
  <c r="M93" i="14" s="1"/>
  <c r="N93" i="14" s="1"/>
  <c r="AZ21" i="34"/>
  <c r="M77" i="14" s="1"/>
  <c r="N77" i="14" s="1"/>
  <c r="AU21" i="34"/>
  <c r="M61" i="14" s="1"/>
  <c r="N61" i="14" s="1"/>
  <c r="AP21" i="34"/>
  <c r="M45" i="14" s="1"/>
  <c r="N45" i="14" s="1"/>
  <c r="AK21" i="34"/>
  <c r="M29" i="14" s="1"/>
  <c r="N29" i="14" s="1"/>
  <c r="AA21" i="34"/>
  <c r="M13" i="14" s="1"/>
  <c r="BE20" i="34"/>
  <c r="M92" i="14" s="1"/>
  <c r="N92" i="14" s="1"/>
  <c r="AZ20" i="34"/>
  <c r="M76" i="14" s="1"/>
  <c r="N76" i="14" s="1"/>
  <c r="AU20" i="34"/>
  <c r="M60" i="14" s="1"/>
  <c r="N60" i="14" s="1"/>
  <c r="AP20" i="34"/>
  <c r="M44" i="14" s="1"/>
  <c r="N44" i="14" s="1"/>
  <c r="AK20" i="34"/>
  <c r="M28" i="14" s="1"/>
  <c r="N28" i="14" s="1"/>
  <c r="AA20" i="34"/>
  <c r="M12" i="14" s="1"/>
  <c r="BE19" i="34"/>
  <c r="M91" i="14" s="1"/>
  <c r="N91" i="14" s="1"/>
  <c r="AZ19" i="34"/>
  <c r="M75" i="14" s="1"/>
  <c r="N75" i="14" s="1"/>
  <c r="AU19" i="34"/>
  <c r="M59" i="14" s="1"/>
  <c r="N59" i="14" s="1"/>
  <c r="AP19" i="34"/>
  <c r="M43" i="14" s="1"/>
  <c r="N43" i="14" s="1"/>
  <c r="AK19" i="34"/>
  <c r="M27" i="14" s="1"/>
  <c r="N27" i="14" s="1"/>
  <c r="AA19" i="34"/>
  <c r="M11" i="14" s="1"/>
  <c r="BE18" i="34"/>
  <c r="M90" i="14" s="1"/>
  <c r="N90" i="14" s="1"/>
  <c r="AZ18" i="34"/>
  <c r="M74" i="14" s="1"/>
  <c r="N74" i="14" s="1"/>
  <c r="AU18" i="34"/>
  <c r="M58" i="14" s="1"/>
  <c r="N58" i="14" s="1"/>
  <c r="AP18" i="34"/>
  <c r="M42" i="14" s="1"/>
  <c r="N42" i="14" s="1"/>
  <c r="AK18" i="34"/>
  <c r="M26" i="14" s="1"/>
  <c r="N26" i="14" s="1"/>
  <c r="AA18" i="34"/>
  <c r="M10" i="14" s="1"/>
  <c r="BE17" i="34"/>
  <c r="M89" i="14" s="1"/>
  <c r="N89" i="14" s="1"/>
  <c r="AZ17" i="34"/>
  <c r="M73" i="14" s="1"/>
  <c r="N73" i="14" s="1"/>
  <c r="AU17" i="34"/>
  <c r="M57" i="14" s="1"/>
  <c r="N57" i="14" s="1"/>
  <c r="AP17" i="34"/>
  <c r="M41" i="14" s="1"/>
  <c r="N41" i="14" s="1"/>
  <c r="AK17" i="34"/>
  <c r="M25" i="14" s="1"/>
  <c r="N25" i="14" s="1"/>
  <c r="AA17" i="34"/>
  <c r="M9" i="14" s="1"/>
  <c r="BE16" i="34"/>
  <c r="M88" i="14" s="1"/>
  <c r="N88" i="14" s="1"/>
  <c r="AZ16" i="34"/>
  <c r="M72" i="14" s="1"/>
  <c r="N72" i="14" s="1"/>
  <c r="AU16" i="34"/>
  <c r="M56" i="14" s="1"/>
  <c r="N56" i="14" s="1"/>
  <c r="AP16" i="34"/>
  <c r="M40" i="14" s="1"/>
  <c r="N40" i="14" s="1"/>
  <c r="AK16" i="34"/>
  <c r="M24" i="14" s="1"/>
  <c r="N24" i="14" s="1"/>
  <c r="AA16" i="34"/>
  <c r="M8" i="14" s="1"/>
  <c r="BE15" i="34"/>
  <c r="M87" i="14" s="1"/>
  <c r="N87" i="14" s="1"/>
  <c r="AZ15" i="34"/>
  <c r="M71" i="14" s="1"/>
  <c r="N71" i="14" s="1"/>
  <c r="AU15" i="34"/>
  <c r="M55" i="14" s="1"/>
  <c r="N55" i="14" s="1"/>
  <c r="AP15" i="34"/>
  <c r="M39" i="14" s="1"/>
  <c r="N39" i="14" s="1"/>
  <c r="AK15" i="34"/>
  <c r="M23" i="14" s="1"/>
  <c r="N23" i="14" s="1"/>
  <c r="AA15" i="34"/>
  <c r="M7" i="14" s="1"/>
  <c r="BE14" i="34"/>
  <c r="M86" i="14" s="1"/>
  <c r="N86" i="14" s="1"/>
  <c r="AZ14" i="34"/>
  <c r="M70" i="14" s="1"/>
  <c r="N70" i="14" s="1"/>
  <c r="AU14" i="34"/>
  <c r="M54" i="14" s="1"/>
  <c r="N54" i="14" s="1"/>
  <c r="AP14" i="34"/>
  <c r="M38" i="14" s="1"/>
  <c r="N38" i="14" s="1"/>
  <c r="AK14" i="34"/>
  <c r="M22" i="14" s="1"/>
  <c r="N22" i="14" s="1"/>
  <c r="AA14" i="34"/>
  <c r="M6" i="14" s="1"/>
  <c r="BE13" i="34"/>
  <c r="M85" i="14" s="1"/>
  <c r="N85" i="14" s="1"/>
  <c r="AZ13" i="34"/>
  <c r="M69" i="14" s="1"/>
  <c r="N69" i="14" s="1"/>
  <c r="AU13" i="34"/>
  <c r="M53" i="14" s="1"/>
  <c r="N53" i="14" s="1"/>
  <c r="AP13" i="34"/>
  <c r="M37" i="14" s="1"/>
  <c r="N37" i="14" s="1"/>
  <c r="AK13" i="34"/>
  <c r="M21" i="14" s="1"/>
  <c r="N21" i="14" s="1"/>
  <c r="AA13" i="34"/>
  <c r="M5" i="14" s="1"/>
  <c r="BE12" i="34"/>
  <c r="M84" i="14" s="1"/>
  <c r="N84" i="14" s="1"/>
  <c r="AZ12" i="34"/>
  <c r="M68" i="14" s="1"/>
  <c r="N68" i="14" s="1"/>
  <c r="AU12" i="34"/>
  <c r="M52" i="14" s="1"/>
  <c r="N52" i="14" s="1"/>
  <c r="AP12" i="34"/>
  <c r="M36" i="14" s="1"/>
  <c r="N36" i="14" s="1"/>
  <c r="AK12" i="34"/>
  <c r="M20" i="14" s="1"/>
  <c r="N20" i="14" s="1"/>
  <c r="AA12" i="34"/>
  <c r="M4" i="14" s="1"/>
  <c r="X34" i="34"/>
  <c r="Y34" i="34"/>
  <c r="Z34" i="34"/>
  <c r="AF34" i="34"/>
  <c r="AG34" i="34"/>
  <c r="AG42" i="34" s="1"/>
  <c r="X35" i="34"/>
  <c r="Y35" i="34"/>
  <c r="Z35" i="34"/>
  <c r="AF35" i="34"/>
  <c r="AG35" i="34"/>
  <c r="X36" i="34"/>
  <c r="Y36" i="34"/>
  <c r="Z36" i="34"/>
  <c r="AF36" i="34"/>
  <c r="AH36" i="34" s="1"/>
  <c r="AG36" i="34"/>
  <c r="X37" i="34"/>
  <c r="Y37" i="34"/>
  <c r="Z37" i="34"/>
  <c r="AF37" i="34"/>
  <c r="AG37" i="34"/>
  <c r="X38" i="34"/>
  <c r="Y38" i="34"/>
  <c r="Z38" i="34"/>
  <c r="AF38" i="34"/>
  <c r="AG38" i="34"/>
  <c r="AH38" i="34" s="1"/>
  <c r="X39" i="34"/>
  <c r="Y39" i="34"/>
  <c r="Z39" i="34"/>
  <c r="AF39" i="34"/>
  <c r="AG39" i="34"/>
  <c r="X40" i="34"/>
  <c r="Y40" i="34"/>
  <c r="Z40" i="34"/>
  <c r="AF40" i="34"/>
  <c r="AG40" i="34"/>
  <c r="AH40" i="34" s="1"/>
  <c r="X41" i="34"/>
  <c r="Y41" i="34"/>
  <c r="Z41" i="34"/>
  <c r="AF41" i="34"/>
  <c r="AH41" i="34" s="1"/>
  <c r="AG41" i="34"/>
  <c r="J42" i="34"/>
  <c r="K42" i="34"/>
  <c r="L42" i="34"/>
  <c r="M42" i="34"/>
  <c r="N42" i="34"/>
  <c r="O42" i="34"/>
  <c r="P42" i="34"/>
  <c r="Q42" i="34"/>
  <c r="R42" i="34"/>
  <c r="S42" i="34"/>
  <c r="T42" i="34"/>
  <c r="U42" i="34"/>
  <c r="V42" i="34"/>
  <c r="W42" i="34"/>
  <c r="AB42" i="34"/>
  <c r="AC42" i="34"/>
  <c r="AD42" i="34"/>
  <c r="AE42" i="34"/>
  <c r="AH37" i="34" l="1"/>
  <c r="Z42" i="34"/>
  <c r="AH35" i="34"/>
  <c r="AH39" i="34"/>
  <c r="Y42" i="34"/>
  <c r="X42" i="34"/>
  <c r="AH34" i="34"/>
  <c r="AH42" i="34" s="1"/>
  <c r="R4" i="36"/>
  <c r="R6" i="36"/>
  <c r="R3" i="36"/>
  <c r="P6" i="36"/>
  <c r="P5" i="36"/>
  <c r="R5" i="36"/>
  <c r="P7" i="36"/>
  <c r="R7" i="36"/>
  <c r="P8" i="36"/>
  <c r="R8" i="36"/>
  <c r="M100" i="14"/>
  <c r="N102" i="14" s="1"/>
  <c r="N19" i="14"/>
  <c r="AF42" i="34"/>
  <c r="R53" i="22"/>
  <c r="P53" i="22"/>
  <c r="P4" i="36"/>
  <c r="P3" i="36"/>
  <c r="K4" i="36"/>
  <c r="K2" i="36" l="1"/>
  <c r="M2" i="36"/>
  <c r="M3" i="36"/>
  <c r="M7" i="36"/>
  <c r="M6" i="36"/>
  <c r="M5" i="36"/>
  <c r="K3" i="36"/>
  <c r="M8" i="36"/>
  <c r="K5" i="36"/>
  <c r="M4" i="36"/>
  <c r="K7" i="36"/>
  <c r="K6" i="36"/>
  <c r="K8" i="36"/>
  <c r="R2" i="36"/>
  <c r="R9" i="36" s="1"/>
  <c r="P2" i="36"/>
  <c r="P9" i="36" s="1"/>
  <c r="E187" i="22"/>
  <c r="K9" i="36" l="1"/>
  <c r="M9" i="36"/>
  <c r="M53" i="22"/>
  <c r="K53" i="22"/>
  <c r="Q29" i="24" l="1"/>
  <c r="Q29" i="25" s="1"/>
  <c r="Q29" i="26" s="1"/>
  <c r="Q29" i="27" s="1"/>
  <c r="Q29" i="28" s="1"/>
  <c r="Q29" i="29" s="1"/>
  <c r="Q29" i="30" s="1"/>
  <c r="Q29" i="31" s="1"/>
  <c r="Q29" i="32" s="1"/>
  <c r="Q29" i="33" s="1"/>
  <c r="Q29" i="34" s="1"/>
  <c r="AH29" i="24"/>
  <c r="AH29" i="25" s="1"/>
  <c r="AH29" i="26" s="1"/>
  <c r="AH29" i="27" s="1"/>
  <c r="AH29" i="28" s="1"/>
  <c r="AH29" i="29" s="1"/>
  <c r="AH29" i="30" s="1"/>
  <c r="AH29" i="31" s="1"/>
  <c r="AH29" i="32" s="1"/>
  <c r="AH29" i="33" s="1"/>
  <c r="AH29" i="34" s="1"/>
  <c r="AD29" i="24"/>
  <c r="AD29" i="25" s="1"/>
  <c r="AD29" i="26" s="1"/>
  <c r="AD29" i="27" s="1"/>
  <c r="AD29" i="28" s="1"/>
  <c r="AD29" i="29" s="1"/>
  <c r="AD29" i="30" s="1"/>
  <c r="AD29" i="31" s="1"/>
  <c r="AD29" i="32" s="1"/>
  <c r="AD29" i="33" s="1"/>
  <c r="AD29" i="34" s="1"/>
  <c r="Q27" i="24"/>
  <c r="Q27" i="25" s="1"/>
  <c r="Q27" i="26" s="1"/>
  <c r="Q27" i="27" s="1"/>
  <c r="Q27" i="28" s="1"/>
  <c r="Q27" i="29" s="1"/>
  <c r="Q27" i="30" s="1"/>
  <c r="Q27" i="31" s="1"/>
  <c r="Q27" i="32" s="1"/>
  <c r="Q27" i="33" s="1"/>
  <c r="Q27" i="34" s="1"/>
  <c r="W7" i="25"/>
  <c r="AE59" i="2"/>
  <c r="AD59" i="2"/>
  <c r="AC59" i="2"/>
  <c r="AB59" i="2"/>
  <c r="W59" i="2"/>
  <c r="V59" i="2"/>
  <c r="U59" i="2"/>
  <c r="T59" i="2"/>
  <c r="S59" i="2"/>
  <c r="R59" i="2"/>
  <c r="Q59" i="2"/>
  <c r="P59" i="2"/>
  <c r="O59" i="2"/>
  <c r="N59" i="2"/>
  <c r="M59" i="2"/>
  <c r="L59" i="2"/>
  <c r="K59" i="2"/>
  <c r="J59" i="2"/>
  <c r="AG58" i="2"/>
  <c r="AF58" i="2"/>
  <c r="Z58" i="2"/>
  <c r="Y58" i="2"/>
  <c r="X58" i="2"/>
  <c r="AG57" i="2"/>
  <c r="AF57" i="2"/>
  <c r="Z57" i="2"/>
  <c r="Y57" i="2"/>
  <c r="X57" i="2"/>
  <c r="AG56" i="2"/>
  <c r="AF56" i="2"/>
  <c r="Z56" i="2"/>
  <c r="Y56" i="2"/>
  <c r="X56" i="2"/>
  <c r="AG55" i="2"/>
  <c r="AF55" i="2"/>
  <c r="Z55" i="2"/>
  <c r="Y55" i="2"/>
  <c r="X55" i="2"/>
  <c r="AG54" i="2"/>
  <c r="AF54" i="2"/>
  <c r="Z54" i="2"/>
  <c r="Y54" i="2"/>
  <c r="X54" i="2"/>
  <c r="AG53" i="2"/>
  <c r="AF53" i="2"/>
  <c r="Z53" i="2"/>
  <c r="Y53" i="2"/>
  <c r="X53" i="2"/>
  <c r="AG52" i="2"/>
  <c r="AF52" i="2"/>
  <c r="Z52" i="2"/>
  <c r="Y52" i="2"/>
  <c r="X52" i="2"/>
  <c r="AG51" i="2"/>
  <c r="AF51" i="2"/>
  <c r="Z51" i="2"/>
  <c r="Y51" i="2"/>
  <c r="X51" i="2"/>
  <c r="W8" i="34"/>
  <c r="W7" i="34"/>
  <c r="W6" i="34"/>
  <c r="G6" i="34"/>
  <c r="W5" i="34"/>
  <c r="G5" i="34"/>
  <c r="W4" i="34"/>
  <c r="G4" i="34"/>
  <c r="A3" i="34"/>
  <c r="A1" i="34"/>
  <c r="W8" i="33"/>
  <c r="W7" i="33"/>
  <c r="W6" i="33"/>
  <c r="G6" i="33"/>
  <c r="W5" i="33"/>
  <c r="G5" i="33"/>
  <c r="W4" i="33"/>
  <c r="G4" i="33"/>
  <c r="A3" i="33"/>
  <c r="A1" i="33"/>
  <c r="AE42" i="32"/>
  <c r="AD42" i="32"/>
  <c r="AC42" i="32"/>
  <c r="AB42" i="32"/>
  <c r="W42" i="32"/>
  <c r="V42" i="32"/>
  <c r="U42" i="32"/>
  <c r="T42" i="32"/>
  <c r="S42" i="32"/>
  <c r="R42" i="32"/>
  <c r="Q42" i="32"/>
  <c r="P42" i="32"/>
  <c r="O42" i="32"/>
  <c r="N42" i="32"/>
  <c r="M42" i="32"/>
  <c r="L42" i="32"/>
  <c r="K42" i="32"/>
  <c r="J42" i="32"/>
  <c r="AG41" i="32"/>
  <c r="AF41" i="32"/>
  <c r="Z41" i="32"/>
  <c r="Y41" i="32"/>
  <c r="X41" i="32"/>
  <c r="AG40" i="32"/>
  <c r="AF40" i="32"/>
  <c r="Z40" i="32"/>
  <c r="Y40" i="32"/>
  <c r="X40" i="32"/>
  <c r="AG39" i="32"/>
  <c r="AF39" i="32"/>
  <c r="Z39" i="32"/>
  <c r="Y39" i="32"/>
  <c r="X39" i="32"/>
  <c r="AG38" i="32"/>
  <c r="AF38" i="32"/>
  <c r="Z38" i="32"/>
  <c r="Y38" i="32"/>
  <c r="X38" i="32"/>
  <c r="AG37" i="32"/>
  <c r="AF37" i="32"/>
  <c r="Z37" i="32"/>
  <c r="Y37" i="32"/>
  <c r="X37" i="32"/>
  <c r="AG36" i="32"/>
  <c r="AF36" i="32"/>
  <c r="Z36" i="32"/>
  <c r="Y36" i="32"/>
  <c r="X36" i="32"/>
  <c r="AG35" i="32"/>
  <c r="AF35" i="32"/>
  <c r="Z35" i="32"/>
  <c r="Y35" i="32"/>
  <c r="X35" i="32"/>
  <c r="AG34" i="32"/>
  <c r="AF34" i="32"/>
  <c r="Z34" i="32"/>
  <c r="Y34" i="32"/>
  <c r="X34" i="32"/>
  <c r="W8" i="32"/>
  <c r="W7" i="32"/>
  <c r="W6" i="32"/>
  <c r="G6" i="32"/>
  <c r="W5" i="32"/>
  <c r="G5" i="32"/>
  <c r="W4" i="32"/>
  <c r="G4" i="32"/>
  <c r="A3" i="32"/>
  <c r="A1" i="32"/>
  <c r="AE42" i="31"/>
  <c r="AD42" i="31"/>
  <c r="AC42" i="31"/>
  <c r="AB42" i="31"/>
  <c r="W42" i="31"/>
  <c r="V42" i="31"/>
  <c r="U42" i="31"/>
  <c r="T42" i="31"/>
  <c r="S42" i="31"/>
  <c r="R42" i="31"/>
  <c r="Q42" i="31"/>
  <c r="P42" i="31"/>
  <c r="O42" i="31"/>
  <c r="N42" i="31"/>
  <c r="M42" i="31"/>
  <c r="L42" i="31"/>
  <c r="K42" i="31"/>
  <c r="J42" i="31"/>
  <c r="AG41" i="31"/>
  <c r="AF41" i="31"/>
  <c r="Z41" i="31"/>
  <c r="Y41" i="31"/>
  <c r="X41" i="31"/>
  <c r="AG40" i="31"/>
  <c r="AF40" i="31"/>
  <c r="Z40" i="31"/>
  <c r="Y40" i="31"/>
  <c r="X40" i="31"/>
  <c r="AG39" i="31"/>
  <c r="AF39" i="31"/>
  <c r="Z39" i="31"/>
  <c r="Y39" i="31"/>
  <c r="X39" i="31"/>
  <c r="AG38" i="31"/>
  <c r="AF38" i="31"/>
  <c r="Z38" i="31"/>
  <c r="Y38" i="31"/>
  <c r="X38" i="31"/>
  <c r="AG37" i="31"/>
  <c r="AF37" i="31"/>
  <c r="Z37" i="31"/>
  <c r="Y37" i="31"/>
  <c r="X37" i="31"/>
  <c r="AG36" i="31"/>
  <c r="AF36" i="31"/>
  <c r="Z36" i="31"/>
  <c r="Y36" i="31"/>
  <c r="X36" i="31"/>
  <c r="AG35" i="31"/>
  <c r="AF35" i="31"/>
  <c r="Z35" i="31"/>
  <c r="Y35" i="31"/>
  <c r="X35" i="31"/>
  <c r="AG34" i="31"/>
  <c r="AF34" i="31"/>
  <c r="Z34" i="31"/>
  <c r="Y34" i="31"/>
  <c r="X34" i="31"/>
  <c r="W8" i="31"/>
  <c r="W7" i="31"/>
  <c r="W6" i="31"/>
  <c r="G6" i="31"/>
  <c r="W5" i="31"/>
  <c r="G5" i="31"/>
  <c r="W4" i="31"/>
  <c r="G4" i="31"/>
  <c r="A3" i="31"/>
  <c r="A1" i="31"/>
  <c r="AE42" i="30"/>
  <c r="AD42" i="30"/>
  <c r="AC42" i="30"/>
  <c r="AB42" i="30"/>
  <c r="W42" i="30"/>
  <c r="V42" i="30"/>
  <c r="U42" i="30"/>
  <c r="T42" i="30"/>
  <c r="S42" i="30"/>
  <c r="R42" i="30"/>
  <c r="Q42" i="30"/>
  <c r="P42" i="30"/>
  <c r="O42" i="30"/>
  <c r="N42" i="30"/>
  <c r="M42" i="30"/>
  <c r="L42" i="30"/>
  <c r="K42" i="30"/>
  <c r="J42" i="30"/>
  <c r="AG41" i="30"/>
  <c r="AF41" i="30"/>
  <c r="Z41" i="30"/>
  <c r="Y41" i="30"/>
  <c r="X41" i="30"/>
  <c r="AG40" i="30"/>
  <c r="AF40" i="30"/>
  <c r="Z40" i="30"/>
  <c r="Y40" i="30"/>
  <c r="X40" i="30"/>
  <c r="AG39" i="30"/>
  <c r="AF39" i="30"/>
  <c r="Z39" i="30"/>
  <c r="Y39" i="30"/>
  <c r="X39" i="30"/>
  <c r="AG38" i="30"/>
  <c r="AF38" i="30"/>
  <c r="Z38" i="30"/>
  <c r="Y38" i="30"/>
  <c r="X38" i="30"/>
  <c r="AG37" i="30"/>
  <c r="AF37" i="30"/>
  <c r="Z37" i="30"/>
  <c r="Y37" i="30"/>
  <c r="X37" i="30"/>
  <c r="AG36" i="30"/>
  <c r="AF36" i="30"/>
  <c r="Z36" i="30"/>
  <c r="Y36" i="30"/>
  <c r="X36" i="30"/>
  <c r="AG35" i="30"/>
  <c r="AF35" i="30"/>
  <c r="Z35" i="30"/>
  <c r="Y35" i="30"/>
  <c r="X35" i="30"/>
  <c r="AG34" i="30"/>
  <c r="AF34" i="30"/>
  <c r="Z34" i="30"/>
  <c r="Y34" i="30"/>
  <c r="X34" i="30"/>
  <c r="W8" i="30"/>
  <c r="W7" i="30"/>
  <c r="W6" i="30"/>
  <c r="G6" i="30"/>
  <c r="W5" i="30"/>
  <c r="G5" i="30"/>
  <c r="W4" i="30"/>
  <c r="G4" i="30"/>
  <c r="A3" i="30"/>
  <c r="A1" i="30"/>
  <c r="AE42" i="29"/>
  <c r="AD42" i="29"/>
  <c r="AC42" i="29"/>
  <c r="AB42" i="29"/>
  <c r="W42" i="29"/>
  <c r="V42" i="29"/>
  <c r="U42" i="29"/>
  <c r="T42" i="29"/>
  <c r="S42" i="29"/>
  <c r="R42" i="29"/>
  <c r="Q42" i="29"/>
  <c r="P42" i="29"/>
  <c r="O42" i="29"/>
  <c r="N42" i="29"/>
  <c r="M42" i="29"/>
  <c r="L42" i="29"/>
  <c r="K42" i="29"/>
  <c r="J42" i="29"/>
  <c r="AG41" i="29"/>
  <c r="AF41" i="29"/>
  <c r="AH41" i="29" s="1"/>
  <c r="Z41" i="29"/>
  <c r="Y41" i="29"/>
  <c r="X41" i="29"/>
  <c r="AG40" i="29"/>
  <c r="AF40" i="29"/>
  <c r="Z40" i="29"/>
  <c r="Y40" i="29"/>
  <c r="X40" i="29"/>
  <c r="AG39" i="29"/>
  <c r="AF39" i="29"/>
  <c r="Z39" i="29"/>
  <c r="Y39" i="29"/>
  <c r="X39" i="29"/>
  <c r="AG38" i="29"/>
  <c r="AF38" i="29"/>
  <c r="Z38" i="29"/>
  <c r="Y38" i="29"/>
  <c r="X38" i="29"/>
  <c r="AG37" i="29"/>
  <c r="AF37" i="29"/>
  <c r="Z37" i="29"/>
  <c r="Y37" i="29"/>
  <c r="X37" i="29"/>
  <c r="AG36" i="29"/>
  <c r="AF36" i="29"/>
  <c r="Z36" i="29"/>
  <c r="Y36" i="29"/>
  <c r="X36" i="29"/>
  <c r="AG35" i="29"/>
  <c r="AF35" i="29"/>
  <c r="Z35" i="29"/>
  <c r="Y35" i="29"/>
  <c r="X35" i="29"/>
  <c r="AG34" i="29"/>
  <c r="AF34" i="29"/>
  <c r="Z34" i="29"/>
  <c r="Y34" i="29"/>
  <c r="X34" i="29"/>
  <c r="W8" i="29"/>
  <c r="W7" i="29"/>
  <c r="W6" i="29"/>
  <c r="G6" i="29"/>
  <c r="W5" i="29"/>
  <c r="G5" i="29"/>
  <c r="W4" i="29"/>
  <c r="G4" i="29"/>
  <c r="A3" i="29"/>
  <c r="A1" i="29"/>
  <c r="AE42" i="28"/>
  <c r="AD42" i="28"/>
  <c r="AC42" i="28"/>
  <c r="AB42" i="28"/>
  <c r="W42" i="28"/>
  <c r="V42" i="28"/>
  <c r="U42" i="28"/>
  <c r="T42" i="28"/>
  <c r="S42" i="28"/>
  <c r="R42" i="28"/>
  <c r="Q42" i="28"/>
  <c r="P42" i="28"/>
  <c r="O42" i="28"/>
  <c r="N42" i="28"/>
  <c r="M42" i="28"/>
  <c r="L42" i="28"/>
  <c r="K42" i="28"/>
  <c r="J42" i="28"/>
  <c r="AG41" i="28"/>
  <c r="AF41" i="28"/>
  <c r="Z41" i="28"/>
  <c r="Y41" i="28"/>
  <c r="X41" i="28"/>
  <c r="AG40" i="28"/>
  <c r="AF40" i="28"/>
  <c r="Z40" i="28"/>
  <c r="Y40" i="28"/>
  <c r="X40" i="28"/>
  <c r="AG39" i="28"/>
  <c r="AF39" i="28"/>
  <c r="Z39" i="28"/>
  <c r="Y39" i="28"/>
  <c r="X39" i="28"/>
  <c r="AG38" i="28"/>
  <c r="AF38" i="28"/>
  <c r="AH38" i="28" s="1"/>
  <c r="Z38" i="28"/>
  <c r="Y38" i="28"/>
  <c r="X38" i="28"/>
  <c r="AG37" i="28"/>
  <c r="AF37" i="28"/>
  <c r="Z37" i="28"/>
  <c r="Y37" i="28"/>
  <c r="X37" i="28"/>
  <c r="AG36" i="28"/>
  <c r="AF36" i="28"/>
  <c r="Z36" i="28"/>
  <c r="Y36" i="28"/>
  <c r="X36" i="28"/>
  <c r="AG35" i="28"/>
  <c r="AF35" i="28"/>
  <c r="Z35" i="28"/>
  <c r="Y35" i="28"/>
  <c r="X35" i="28"/>
  <c r="AG34" i="28"/>
  <c r="AF34" i="28"/>
  <c r="Z34" i="28"/>
  <c r="Y34" i="28"/>
  <c r="X34" i="28"/>
  <c r="W8" i="28"/>
  <c r="W7" i="28"/>
  <c r="W6" i="28"/>
  <c r="G6" i="28"/>
  <c r="W5" i="28"/>
  <c r="G5" i="28"/>
  <c r="W4" i="28"/>
  <c r="G4" i="28"/>
  <c r="A3" i="28"/>
  <c r="A1" i="28"/>
  <c r="AE42" i="27"/>
  <c r="AD42" i="27"/>
  <c r="AC42" i="27"/>
  <c r="AB42" i="27"/>
  <c r="W42" i="27"/>
  <c r="V42" i="27"/>
  <c r="U42" i="27"/>
  <c r="T42" i="27"/>
  <c r="S42" i="27"/>
  <c r="R42" i="27"/>
  <c r="Q42" i="27"/>
  <c r="P42" i="27"/>
  <c r="O42" i="27"/>
  <c r="N42" i="27"/>
  <c r="M42" i="27"/>
  <c r="L42" i="27"/>
  <c r="K42" i="27"/>
  <c r="J42" i="27"/>
  <c r="AG41" i="27"/>
  <c r="AF41" i="27"/>
  <c r="Z41" i="27"/>
  <c r="Y41" i="27"/>
  <c r="X41" i="27"/>
  <c r="AG40" i="27"/>
  <c r="AF40" i="27"/>
  <c r="Z40" i="27"/>
  <c r="Y40" i="27"/>
  <c r="X40" i="27"/>
  <c r="AG39" i="27"/>
  <c r="AF39" i="27"/>
  <c r="Z39" i="27"/>
  <c r="Y39" i="27"/>
  <c r="X39" i="27"/>
  <c r="AG38" i="27"/>
  <c r="AF38" i="27"/>
  <c r="Z38" i="27"/>
  <c r="Y38" i="27"/>
  <c r="X38" i="27"/>
  <c r="AG37" i="27"/>
  <c r="AF37" i="27"/>
  <c r="Z37" i="27"/>
  <c r="Y37" i="27"/>
  <c r="X37" i="27"/>
  <c r="AG36" i="27"/>
  <c r="AF36" i="27"/>
  <c r="Z36" i="27"/>
  <c r="Y36" i="27"/>
  <c r="X36" i="27"/>
  <c r="AG35" i="27"/>
  <c r="AF35" i="27"/>
  <c r="Z35" i="27"/>
  <c r="Y35" i="27"/>
  <c r="X35" i="27"/>
  <c r="AG34" i="27"/>
  <c r="AF34" i="27"/>
  <c r="Z34" i="27"/>
  <c r="Y34" i="27"/>
  <c r="X34" i="27"/>
  <c r="W8" i="27"/>
  <c r="W7" i="27"/>
  <c r="W6" i="27"/>
  <c r="G6" i="27"/>
  <c r="W5" i="27"/>
  <c r="G5" i="27"/>
  <c r="W4" i="27"/>
  <c r="G4" i="27"/>
  <c r="A3" i="27"/>
  <c r="A1" i="27"/>
  <c r="AE42" i="26"/>
  <c r="AD42" i="26"/>
  <c r="AC42" i="26"/>
  <c r="AB42" i="26"/>
  <c r="W42" i="26"/>
  <c r="V42" i="26"/>
  <c r="U42" i="26"/>
  <c r="T42" i="26"/>
  <c r="S42" i="26"/>
  <c r="R42" i="26"/>
  <c r="Q42" i="26"/>
  <c r="P42" i="26"/>
  <c r="O42" i="26"/>
  <c r="N42" i="26"/>
  <c r="M42" i="26"/>
  <c r="L42" i="26"/>
  <c r="K42" i="26"/>
  <c r="J42" i="26"/>
  <c r="AG41" i="26"/>
  <c r="AF41" i="26"/>
  <c r="Z41" i="26"/>
  <c r="Y41" i="26"/>
  <c r="X41" i="26"/>
  <c r="AG40" i="26"/>
  <c r="AF40" i="26"/>
  <c r="AH40" i="26" s="1"/>
  <c r="Z40" i="26"/>
  <c r="Y40" i="26"/>
  <c r="X40" i="26"/>
  <c r="AG39" i="26"/>
  <c r="AF39" i="26"/>
  <c r="Z39" i="26"/>
  <c r="Y39" i="26"/>
  <c r="X39" i="26"/>
  <c r="AG38" i="26"/>
  <c r="AF38" i="26"/>
  <c r="Z38" i="26"/>
  <c r="Y38" i="26"/>
  <c r="X38" i="26"/>
  <c r="AG37" i="26"/>
  <c r="AF37" i="26"/>
  <c r="Z37" i="26"/>
  <c r="Y37" i="26"/>
  <c r="X37" i="26"/>
  <c r="AG36" i="26"/>
  <c r="AF36" i="26"/>
  <c r="Z36" i="26"/>
  <c r="Y36" i="26"/>
  <c r="X36" i="26"/>
  <c r="AG35" i="26"/>
  <c r="AF35" i="26"/>
  <c r="Z35" i="26"/>
  <c r="Y35" i="26"/>
  <c r="X35" i="26"/>
  <c r="AG34" i="26"/>
  <c r="AF34" i="26"/>
  <c r="Z34" i="26"/>
  <c r="Y34" i="26"/>
  <c r="X34" i="26"/>
  <c r="W8" i="26"/>
  <c r="W7" i="26"/>
  <c r="W6" i="26"/>
  <c r="G6" i="26"/>
  <c r="W5" i="26"/>
  <c r="G5" i="26"/>
  <c r="W4" i="26"/>
  <c r="G4" i="26"/>
  <c r="A3" i="26"/>
  <c r="A1" i="26"/>
  <c r="W4" i="24"/>
  <c r="AE42" i="25"/>
  <c r="AD42" i="25"/>
  <c r="AC42" i="25"/>
  <c r="AB42" i="25"/>
  <c r="W42" i="25"/>
  <c r="V42" i="25"/>
  <c r="U42" i="25"/>
  <c r="T42" i="25"/>
  <c r="S42" i="25"/>
  <c r="R42" i="25"/>
  <c r="Q42" i="25"/>
  <c r="P42" i="25"/>
  <c r="O42" i="25"/>
  <c r="N42" i="25"/>
  <c r="M42" i="25"/>
  <c r="L42" i="25"/>
  <c r="K42" i="25"/>
  <c r="J42" i="25"/>
  <c r="AG41" i="25"/>
  <c r="AF41" i="25"/>
  <c r="Z41" i="25"/>
  <c r="Y41" i="25"/>
  <c r="X41" i="25"/>
  <c r="AG40" i="25"/>
  <c r="AF40" i="25"/>
  <c r="Z40" i="25"/>
  <c r="Y40" i="25"/>
  <c r="X40" i="25"/>
  <c r="AG39" i="25"/>
  <c r="AF39" i="25"/>
  <c r="Z39" i="25"/>
  <c r="Y39" i="25"/>
  <c r="X39" i="25"/>
  <c r="AG38" i="25"/>
  <c r="AF38" i="25"/>
  <c r="Z38" i="25"/>
  <c r="Y38" i="25"/>
  <c r="X38" i="25"/>
  <c r="AG37" i="25"/>
  <c r="AF37" i="25"/>
  <c r="Z37" i="25"/>
  <c r="Y37" i="25"/>
  <c r="X37" i="25"/>
  <c r="AG36" i="25"/>
  <c r="AF36" i="25"/>
  <c r="Z36" i="25"/>
  <c r="Y36" i="25"/>
  <c r="X36" i="25"/>
  <c r="AG35" i="25"/>
  <c r="AF35" i="25"/>
  <c r="AH35" i="25" s="1"/>
  <c r="Z35" i="25"/>
  <c r="Y35" i="25"/>
  <c r="X35" i="25"/>
  <c r="AG34" i="25"/>
  <c r="AF34" i="25"/>
  <c r="Z34" i="25"/>
  <c r="Y34" i="25"/>
  <c r="X34" i="25"/>
  <c r="W8" i="25"/>
  <c r="W6" i="25"/>
  <c r="G6" i="25"/>
  <c r="W5" i="25"/>
  <c r="G5" i="25"/>
  <c r="W4" i="25"/>
  <c r="G4" i="25"/>
  <c r="A3" i="25"/>
  <c r="A1" i="25"/>
  <c r="Q26" i="24"/>
  <c r="Q26" i="25" s="1"/>
  <c r="Q26" i="26" s="1"/>
  <c r="Q26" i="27" s="1"/>
  <c r="Q26" i="28" s="1"/>
  <c r="Q26" i="29" s="1"/>
  <c r="Q26" i="30" s="1"/>
  <c r="Q26" i="31" s="1"/>
  <c r="Q26" i="32" s="1"/>
  <c r="Q26" i="33" s="1"/>
  <c r="Q26" i="34" s="1"/>
  <c r="Q24" i="24"/>
  <c r="Q24" i="25" s="1"/>
  <c r="Q24" i="26" s="1"/>
  <c r="Q24" i="27" s="1"/>
  <c r="Q24" i="28" s="1"/>
  <c r="Q24" i="29" s="1"/>
  <c r="Q24" i="30" s="1"/>
  <c r="Q24" i="31" s="1"/>
  <c r="Q24" i="32" s="1"/>
  <c r="Q24" i="33" s="1"/>
  <c r="Q24" i="34" s="1"/>
  <c r="Q23" i="24"/>
  <c r="Q23" i="25" s="1"/>
  <c r="Q23" i="26" s="1"/>
  <c r="Q23" i="27" s="1"/>
  <c r="Q23" i="28" s="1"/>
  <c r="Q23" i="29" s="1"/>
  <c r="Q23" i="30" s="1"/>
  <c r="Q23" i="31" s="1"/>
  <c r="Q23" i="32" s="1"/>
  <c r="Q23" i="33" s="1"/>
  <c r="Q23" i="34" s="1"/>
  <c r="Q22" i="24"/>
  <c r="Q22" i="25" s="1"/>
  <c r="Q22" i="26" s="1"/>
  <c r="Q22" i="27" s="1"/>
  <c r="Q22" i="28" s="1"/>
  <c r="Q22" i="29" s="1"/>
  <c r="Q22" i="30" s="1"/>
  <c r="Q22" i="31" s="1"/>
  <c r="Q22" i="32" s="1"/>
  <c r="Q22" i="33" s="1"/>
  <c r="Q22" i="34" s="1"/>
  <c r="Q20" i="24"/>
  <c r="Q20" i="25" s="1"/>
  <c r="Q20" i="26" s="1"/>
  <c r="Q20" i="27" s="1"/>
  <c r="Q20" i="28" s="1"/>
  <c r="Q20" i="29" s="1"/>
  <c r="Q20" i="30" s="1"/>
  <c r="Q20" i="31" s="1"/>
  <c r="Q20" i="32" s="1"/>
  <c r="Q20" i="33" s="1"/>
  <c r="Q20" i="34" s="1"/>
  <c r="Q19" i="24"/>
  <c r="Q19" i="25" s="1"/>
  <c r="Q19" i="26" s="1"/>
  <c r="Q19" i="27" s="1"/>
  <c r="Q19" i="28" s="1"/>
  <c r="Q19" i="29" s="1"/>
  <c r="Q19" i="30" s="1"/>
  <c r="Q19" i="31" s="1"/>
  <c r="Q19" i="32" s="1"/>
  <c r="Q19" i="33" s="1"/>
  <c r="Q19" i="34" s="1"/>
  <c r="Q18" i="24"/>
  <c r="Q18" i="25" s="1"/>
  <c r="Q18" i="26" s="1"/>
  <c r="Q18" i="27" s="1"/>
  <c r="Q18" i="28" s="1"/>
  <c r="Q18" i="29" s="1"/>
  <c r="Q18" i="30" s="1"/>
  <c r="Q18" i="31" s="1"/>
  <c r="Q18" i="32" s="1"/>
  <c r="Q18" i="33" s="1"/>
  <c r="Q18" i="34" s="1"/>
  <c r="Q17" i="24"/>
  <c r="Q17" i="25" s="1"/>
  <c r="Q17" i="26" s="1"/>
  <c r="Q17" i="27" s="1"/>
  <c r="Q17" i="28" s="1"/>
  <c r="Q17" i="29" s="1"/>
  <c r="Q17" i="30" s="1"/>
  <c r="Q17" i="31" s="1"/>
  <c r="Q17" i="32" s="1"/>
  <c r="Q17" i="33" s="1"/>
  <c r="Q17" i="34" s="1"/>
  <c r="AE42" i="24"/>
  <c r="AD42" i="24"/>
  <c r="AC42" i="24"/>
  <c r="AB42" i="24"/>
  <c r="W42" i="24"/>
  <c r="V42" i="24"/>
  <c r="U42" i="24"/>
  <c r="T42" i="24"/>
  <c r="S42" i="24"/>
  <c r="R42" i="24"/>
  <c r="Q42" i="24"/>
  <c r="P42" i="24"/>
  <c r="O42" i="24"/>
  <c r="N42" i="24"/>
  <c r="M42" i="24"/>
  <c r="L42" i="24"/>
  <c r="K42" i="24"/>
  <c r="J42" i="24"/>
  <c r="AG41" i="24"/>
  <c r="AF41" i="24"/>
  <c r="Z41" i="24"/>
  <c r="Y41" i="24"/>
  <c r="X41" i="24"/>
  <c r="AG40" i="24"/>
  <c r="AF40" i="24"/>
  <c r="Z40" i="24"/>
  <c r="Y40" i="24"/>
  <c r="X40" i="24"/>
  <c r="AG39" i="24"/>
  <c r="AF39" i="24"/>
  <c r="Z39" i="24"/>
  <c r="Y39" i="24"/>
  <c r="X39" i="24"/>
  <c r="AG38" i="24"/>
  <c r="AF38" i="24"/>
  <c r="Z38" i="24"/>
  <c r="Y38" i="24"/>
  <c r="X38" i="24"/>
  <c r="AG37" i="24"/>
  <c r="AF37" i="24"/>
  <c r="Z37" i="24"/>
  <c r="Y37" i="24"/>
  <c r="X37" i="24"/>
  <c r="AG36" i="24"/>
  <c r="AF36" i="24"/>
  <c r="Z36" i="24"/>
  <c r="Y36" i="24"/>
  <c r="X36" i="24"/>
  <c r="AG35" i="24"/>
  <c r="AF35" i="24"/>
  <c r="Z35" i="24"/>
  <c r="Y35" i="24"/>
  <c r="X35" i="24"/>
  <c r="AG34" i="24"/>
  <c r="AF34" i="24"/>
  <c r="Z34" i="24"/>
  <c r="Y34" i="24"/>
  <c r="X34" i="24"/>
  <c r="W8" i="24"/>
  <c r="W7" i="24"/>
  <c r="W6" i="24"/>
  <c r="G6" i="24"/>
  <c r="W5" i="24"/>
  <c r="G5" i="24"/>
  <c r="G4" i="24"/>
  <c r="A3" i="24"/>
  <c r="A1" i="24"/>
  <c r="AG41" i="22"/>
  <c r="AG40" i="22"/>
  <c r="AG39" i="22"/>
  <c r="AG38" i="22"/>
  <c r="AG37" i="22"/>
  <c r="AG36" i="22"/>
  <c r="AG35" i="22"/>
  <c r="AG34" i="22"/>
  <c r="AF41" i="22"/>
  <c r="AF40" i="22"/>
  <c r="AF39" i="22"/>
  <c r="AF38" i="22"/>
  <c r="AH38" i="22" s="1"/>
  <c r="AF37" i="22"/>
  <c r="AF36" i="22"/>
  <c r="AF35" i="22"/>
  <c r="AH35" i="22" s="1"/>
  <c r="AF34" i="22"/>
  <c r="Z41" i="22"/>
  <c r="AJ41" i="24" s="1"/>
  <c r="Z40" i="22"/>
  <c r="Z39" i="22"/>
  <c r="Z38" i="22"/>
  <c r="Z37" i="22"/>
  <c r="Z36" i="22"/>
  <c r="Z35" i="22"/>
  <c r="Z34" i="22"/>
  <c r="Y41" i="22"/>
  <c r="Y40" i="22"/>
  <c r="Y39" i="22"/>
  <c r="Y38" i="22"/>
  <c r="Y37" i="22"/>
  <c r="Y36" i="22"/>
  <c r="Y35" i="22"/>
  <c r="Y34" i="22"/>
  <c r="X41" i="22"/>
  <c r="X40" i="22"/>
  <c r="X39" i="22"/>
  <c r="X38" i="22"/>
  <c r="X37" i="22"/>
  <c r="X36" i="22"/>
  <c r="X35" i="22"/>
  <c r="X34" i="22"/>
  <c r="AE42" i="22"/>
  <c r="AD42" i="22"/>
  <c r="AC42" i="22"/>
  <c r="AB42" i="22"/>
  <c r="W42" i="22"/>
  <c r="V42" i="22"/>
  <c r="U42" i="22"/>
  <c r="T42" i="22"/>
  <c r="S42" i="22"/>
  <c r="R42" i="22"/>
  <c r="Q42" i="22"/>
  <c r="P42" i="22"/>
  <c r="O42" i="22"/>
  <c r="N42" i="22"/>
  <c r="M42" i="22"/>
  <c r="L42" i="22"/>
  <c r="K42" i="22"/>
  <c r="J42" i="22"/>
  <c r="N15" i="22"/>
  <c r="N11" i="24" s="1"/>
  <c r="W8" i="22"/>
  <c r="W7" i="22"/>
  <c r="W6" i="22"/>
  <c r="G6" i="22"/>
  <c r="W5" i="22"/>
  <c r="G5" i="22"/>
  <c r="W4" i="22"/>
  <c r="G4" i="22"/>
  <c r="AH36" i="27" l="1"/>
  <c r="M43" i="34"/>
  <c r="L43" i="34"/>
  <c r="AJ37" i="24"/>
  <c r="AH40" i="32"/>
  <c r="AH38" i="31"/>
  <c r="Y42" i="29"/>
  <c r="N43" i="34"/>
  <c r="V43" i="34"/>
  <c r="W43" i="34"/>
  <c r="P43" i="34"/>
  <c r="AH37" i="32"/>
  <c r="Q43" i="34"/>
  <c r="J43" i="34"/>
  <c r="R43" i="34"/>
  <c r="K43" i="34"/>
  <c r="S43" i="34"/>
  <c r="AH37" i="25"/>
  <c r="AH39" i="26"/>
  <c r="AH41" i="32"/>
  <c r="AH38" i="27"/>
  <c r="AH38" i="25"/>
  <c r="O43" i="34"/>
  <c r="T43" i="34"/>
  <c r="AH36" i="22"/>
  <c r="AH34" i="22"/>
  <c r="AH37" i="27"/>
  <c r="AH34" i="27"/>
  <c r="U43" i="34"/>
  <c r="X42" i="27"/>
  <c r="AH39" i="29"/>
  <c r="AH39" i="32"/>
  <c r="Z42" i="32"/>
  <c r="AH38" i="32"/>
  <c r="AH36" i="32"/>
  <c r="AH39" i="31"/>
  <c r="AH36" i="31"/>
  <c r="AH41" i="31"/>
  <c r="AH35" i="31"/>
  <c r="AH40" i="31"/>
  <c r="AH37" i="31"/>
  <c r="AG42" i="31"/>
  <c r="AH38" i="30"/>
  <c r="AH41" i="30"/>
  <c r="AH35" i="30"/>
  <c r="X42" i="30"/>
  <c r="AH40" i="30"/>
  <c r="AG42" i="30"/>
  <c r="AH36" i="29"/>
  <c r="AG42" i="29"/>
  <c r="AH38" i="29"/>
  <c r="X42" i="29"/>
  <c r="AH35" i="28"/>
  <c r="X42" i="28"/>
  <c r="AH37" i="28"/>
  <c r="AH40" i="28"/>
  <c r="Y42" i="28"/>
  <c r="AH36" i="28"/>
  <c r="Z42" i="27"/>
  <c r="AG42" i="27"/>
  <c r="AH40" i="27"/>
  <c r="AH39" i="27"/>
  <c r="AH38" i="26"/>
  <c r="AH35" i="26"/>
  <c r="AH36" i="26"/>
  <c r="AF42" i="26"/>
  <c r="AH37" i="26"/>
  <c r="AJ41" i="25"/>
  <c r="AJ41" i="26" s="1"/>
  <c r="AJ41" i="27" s="1"/>
  <c r="AJ41" i="28" s="1"/>
  <c r="AJ41" i="29" s="1"/>
  <c r="AJ41" i="30" s="1"/>
  <c r="AJ41" i="31" s="1"/>
  <c r="AJ41" i="32" s="1"/>
  <c r="AJ41" i="33" s="1"/>
  <c r="AJ41" i="34" s="1"/>
  <c r="AJ37" i="25"/>
  <c r="AJ37" i="26" s="1"/>
  <c r="AJ37" i="27" s="1"/>
  <c r="AJ37" i="28" s="1"/>
  <c r="AJ37" i="29" s="1"/>
  <c r="AJ37" i="30" s="1"/>
  <c r="AJ37" i="31" s="1"/>
  <c r="AJ37" i="32" s="1"/>
  <c r="AJ37" i="33" s="1"/>
  <c r="AJ37" i="34" s="1"/>
  <c r="AG42" i="25"/>
  <c r="AH39" i="25"/>
  <c r="AJ38" i="24"/>
  <c r="AJ38" i="25" s="1"/>
  <c r="AJ38" i="26" s="1"/>
  <c r="AJ38" i="27" s="1"/>
  <c r="AJ38" i="28" s="1"/>
  <c r="AJ38" i="29" s="1"/>
  <c r="AJ38" i="30" s="1"/>
  <c r="AJ38" i="31" s="1"/>
  <c r="AJ38" i="32" s="1"/>
  <c r="AJ38" i="33" s="1"/>
  <c r="AJ38" i="34" s="1"/>
  <c r="AJ36" i="24"/>
  <c r="AJ36" i="25" s="1"/>
  <c r="AJ36" i="26" s="1"/>
  <c r="AJ36" i="27" s="1"/>
  <c r="AJ36" i="28" s="1"/>
  <c r="AJ36" i="29" s="1"/>
  <c r="AJ36" i="30" s="1"/>
  <c r="AJ36" i="31" s="1"/>
  <c r="AJ36" i="32" s="1"/>
  <c r="AJ36" i="33" s="1"/>
  <c r="AJ36" i="34" s="1"/>
  <c r="Y42" i="22"/>
  <c r="AJ35" i="24"/>
  <c r="AJ35" i="25" s="1"/>
  <c r="AJ35" i="26" s="1"/>
  <c r="AJ35" i="27" s="1"/>
  <c r="AJ35" i="28" s="1"/>
  <c r="AJ35" i="29" s="1"/>
  <c r="AJ35" i="30" s="1"/>
  <c r="AJ35" i="31" s="1"/>
  <c r="AJ35" i="32" s="1"/>
  <c r="AJ35" i="33" s="1"/>
  <c r="AJ35" i="34" s="1"/>
  <c r="AJ39" i="24"/>
  <c r="AJ39" i="25" s="1"/>
  <c r="AJ39" i="26" s="1"/>
  <c r="AJ39" i="27" s="1"/>
  <c r="AJ39" i="28" s="1"/>
  <c r="AJ39" i="29" s="1"/>
  <c r="AJ39" i="30" s="1"/>
  <c r="AJ39" i="31" s="1"/>
  <c r="AJ39" i="32" s="1"/>
  <c r="AJ39" i="33" s="1"/>
  <c r="AJ39" i="34" s="1"/>
  <c r="AH41" i="24"/>
  <c r="AH40" i="24"/>
  <c r="AH38" i="24"/>
  <c r="AH37" i="24"/>
  <c r="AH41" i="22"/>
  <c r="AH40" i="22"/>
  <c r="AH37" i="22"/>
  <c r="AH39" i="22"/>
  <c r="N5" i="14"/>
  <c r="N7" i="14"/>
  <c r="N13" i="14"/>
  <c r="N15" i="14"/>
  <c r="N6" i="14"/>
  <c r="N8" i="14"/>
  <c r="N10" i="14"/>
  <c r="N12" i="14"/>
  <c r="N14" i="14"/>
  <c r="N16" i="14"/>
  <c r="N18" i="14"/>
  <c r="N9" i="14"/>
  <c r="N11" i="14"/>
  <c r="N17" i="14"/>
  <c r="N4" i="14"/>
  <c r="AH35" i="32"/>
  <c r="AF42" i="32"/>
  <c r="AG42" i="32"/>
  <c r="X42" i="32"/>
  <c r="Y42" i="32"/>
  <c r="AF42" i="31"/>
  <c r="AH34" i="31"/>
  <c r="Z42" i="31"/>
  <c r="Y42" i="31"/>
  <c r="X42" i="31"/>
  <c r="AH36" i="30"/>
  <c r="AH39" i="30"/>
  <c r="AF42" i="30"/>
  <c r="AH37" i="30"/>
  <c r="Z42" i="30"/>
  <c r="Y42" i="30"/>
  <c r="AH35" i="29"/>
  <c r="AF42" i="29"/>
  <c r="AH37" i="29"/>
  <c r="AH40" i="29"/>
  <c r="Z42" i="29"/>
  <c r="AF42" i="28"/>
  <c r="AG42" i="28"/>
  <c r="AH39" i="28"/>
  <c r="AH41" i="28"/>
  <c r="Z42" i="28"/>
  <c r="AH41" i="27"/>
  <c r="AF42" i="27"/>
  <c r="Y42" i="27"/>
  <c r="AG42" i="26"/>
  <c r="AH34" i="26"/>
  <c r="AH41" i="26"/>
  <c r="X42" i="26"/>
  <c r="Y42" i="26"/>
  <c r="Z42" i="26"/>
  <c r="AH36" i="25"/>
  <c r="AH41" i="25"/>
  <c r="AH34" i="25"/>
  <c r="AH40" i="25"/>
  <c r="X42" i="25"/>
  <c r="Z42" i="25"/>
  <c r="Y42" i="25"/>
  <c r="AH35" i="24"/>
  <c r="AJ40" i="24"/>
  <c r="AJ40" i="25" s="1"/>
  <c r="AJ40" i="26" s="1"/>
  <c r="AJ40" i="27" s="1"/>
  <c r="AJ40" i="28" s="1"/>
  <c r="AJ40" i="29" s="1"/>
  <c r="AJ40" i="30" s="1"/>
  <c r="AJ40" i="31" s="1"/>
  <c r="AJ40" i="32" s="1"/>
  <c r="AJ40" i="33" s="1"/>
  <c r="AJ40" i="34" s="1"/>
  <c r="Z42" i="22"/>
  <c r="X42" i="22"/>
  <c r="AJ34" i="24"/>
  <c r="AG59" i="2"/>
  <c r="AH57" i="2"/>
  <c r="AH53" i="2"/>
  <c r="AH58" i="2"/>
  <c r="AH55" i="2"/>
  <c r="Y59" i="2"/>
  <c r="AH54" i="2"/>
  <c r="AH51" i="2"/>
  <c r="AH52" i="2"/>
  <c r="Z59" i="2"/>
  <c r="X59" i="2"/>
  <c r="AH56" i="2"/>
  <c r="AF59" i="2"/>
  <c r="AH34" i="32"/>
  <c r="AH34" i="30"/>
  <c r="AH34" i="29"/>
  <c r="AH34" i="28"/>
  <c r="AH35" i="27"/>
  <c r="N15" i="24"/>
  <c r="N11" i="25" s="1"/>
  <c r="N15" i="25" s="1"/>
  <c r="N11" i="26" s="1"/>
  <c r="N15" i="26" s="1"/>
  <c r="N11" i="27" s="1"/>
  <c r="N15" i="27" s="1"/>
  <c r="N11" i="28" s="1"/>
  <c r="N15" i="28" s="1"/>
  <c r="N11" i="29" s="1"/>
  <c r="N15" i="29" s="1"/>
  <c r="N11" i="30" s="1"/>
  <c r="N15" i="30" s="1"/>
  <c r="N11" i="31" s="1"/>
  <c r="N15" i="31" s="1"/>
  <c r="N11" i="32" s="1"/>
  <c r="N15" i="32" s="1"/>
  <c r="N11" i="33" s="1"/>
  <c r="N15" i="33" s="1"/>
  <c r="N11" i="34" s="1"/>
  <c r="N15" i="34" s="1"/>
  <c r="AF42" i="25"/>
  <c r="Z42" i="24"/>
  <c r="X42" i="24"/>
  <c r="AF42" i="24"/>
  <c r="Y42" i="24"/>
  <c r="AG42" i="24"/>
  <c r="AH36" i="24"/>
  <c r="AH39" i="24"/>
  <c r="AH34" i="24"/>
  <c r="AG42" i="22"/>
  <c r="AF42" i="22"/>
  <c r="AH42" i="27" l="1"/>
  <c r="Y43" i="34"/>
  <c r="AH42" i="30"/>
  <c r="X43" i="34"/>
  <c r="N101" i="14"/>
  <c r="N103" i="14" s="1"/>
  <c r="AH42" i="32"/>
  <c r="AH42" i="31"/>
  <c r="AH42" i="28"/>
  <c r="AH42" i="25"/>
  <c r="AH42" i="22"/>
  <c r="AH42" i="29"/>
  <c r="AH42" i="26"/>
  <c r="AH42" i="24"/>
  <c r="AJ42" i="24"/>
  <c r="AJ34" i="25"/>
  <c r="AH59" i="2"/>
  <c r="AJ34" i="26" l="1"/>
  <c r="AJ42" i="25"/>
  <c r="AJ34" i="27" l="1"/>
  <c r="AJ42" i="26"/>
  <c r="AJ34" i="28" l="1"/>
  <c r="AJ42" i="27"/>
  <c r="AJ34" i="29" l="1"/>
  <c r="AJ42" i="28"/>
  <c r="AJ34" i="30" l="1"/>
  <c r="AJ42" i="29"/>
  <c r="AJ34" i="31" l="1"/>
  <c r="AJ42" i="30"/>
  <c r="AJ34" i="32" l="1"/>
  <c r="AJ34" i="33" s="1"/>
  <c r="AJ42" i="31"/>
  <c r="AJ42" i="33" l="1"/>
  <c r="AJ34" i="34"/>
  <c r="AJ42" i="34" s="1"/>
  <c r="AJ42"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<sst xmlns="http://schemas.openxmlformats.org/spreadsheetml/2006/main" count="3700" uniqueCount="294">
  <si>
    <r>
      <t xml:space="preserve">Program : </t>
    </r>
    <r>
      <rPr>
        <sz val="8"/>
        <color theme="1"/>
        <rFont val="Calibri"/>
        <family val="2"/>
        <scheme val="minor"/>
      </rPr>
      <t xml:space="preserve">(same as on Statement of Work) </t>
    </r>
  </si>
  <si>
    <t>Contact Name(s):</t>
  </si>
  <si>
    <t xml:space="preserve">Physical Address of Program: </t>
  </si>
  <si>
    <t xml:space="preserve">Contact Phone: </t>
  </si>
  <si>
    <t>Grant Number:</t>
  </si>
  <si>
    <t>Number of discharges or transfers this month:</t>
  </si>
  <si>
    <t xml:space="preserve">Number of clients at the end of the month: </t>
  </si>
  <si>
    <t>F</t>
  </si>
  <si>
    <t>M</t>
  </si>
  <si>
    <t>White</t>
  </si>
  <si>
    <t>Not Hispanic or Latino</t>
  </si>
  <si>
    <t>Unknown</t>
  </si>
  <si>
    <t>More than One Race Reported</t>
  </si>
  <si>
    <t>American Indian - Alaskan Native</t>
  </si>
  <si>
    <t>Asian</t>
  </si>
  <si>
    <t>Native Hawaiian - Other Pacific Islander</t>
  </si>
  <si>
    <t xml:space="preserve">Number of clients admitted this month: </t>
  </si>
  <si>
    <t>18-20</t>
  </si>
  <si>
    <t>21-24</t>
  </si>
  <si>
    <t>25-44</t>
  </si>
  <si>
    <t>45-64</t>
  </si>
  <si>
    <t>TOTAL</t>
  </si>
  <si>
    <t>Black or African American</t>
  </si>
  <si>
    <t>N/A</t>
  </si>
  <si>
    <t>13-17</t>
  </si>
  <si>
    <t>65-74</t>
  </si>
  <si>
    <t xml:space="preserve">75 and older </t>
  </si>
  <si>
    <t>12 and under</t>
  </si>
  <si>
    <t>Hispanic or Latino</t>
  </si>
  <si>
    <t>(1-A) Clients admitted/transferred/discharged:</t>
  </si>
  <si>
    <t>TOTAL YEAR TO DATE</t>
  </si>
  <si>
    <t>Age</t>
  </si>
  <si>
    <t>Grantee Name:</t>
  </si>
  <si>
    <r>
      <t xml:space="preserve">Name of Program: </t>
    </r>
    <r>
      <rPr>
        <sz val="8"/>
        <color theme="1"/>
        <rFont val="Calibri"/>
        <family val="2"/>
        <scheme val="minor"/>
      </rPr>
      <t>(given by Grantee)</t>
    </r>
  </si>
  <si>
    <t>x</t>
  </si>
  <si>
    <r>
      <t xml:space="preserve">DIRECTIONS:     This form is designed to be used for the entire fiscal year.   Each month will have a different Tab (at the bottom of the sheet)                                                                                                                                                                                                                                                                                                                                                                                                                                                                                                                                                                                                                                                        TAB TWO: July SETUP  , Please complete the information at the top of the page . This only has to be completed once unless information changes.  (This information will populate headers on all other tabs) </t>
    </r>
    <r>
      <rPr>
        <b/>
        <sz val="11"/>
        <color rgb="FFFFC000"/>
        <rFont val="Calibri"/>
        <family val="2"/>
        <scheme val="minor"/>
      </rPr>
      <t>Please select the month you are reporting on from the drop down box (in red font). This drop down box needs to be changed each month.</t>
    </r>
    <r>
      <rPr>
        <b/>
        <sz val="11"/>
        <color theme="0"/>
        <rFont val="Calibri"/>
        <family val="2"/>
        <scheme val="minor"/>
      </rPr>
      <t xml:space="preserve">  The date will  populate other tabs in this document. </t>
    </r>
  </si>
  <si>
    <t>DEFINITIONS</t>
  </si>
  <si>
    <t xml:space="preserve">Of the clients admitted this month, how many have been admitted in the past year? </t>
  </si>
  <si>
    <t>Program Code(s):</t>
  </si>
  <si>
    <t>RACE</t>
  </si>
  <si>
    <t>July 1 - 31</t>
  </si>
  <si>
    <t>August 1 - 31</t>
  </si>
  <si>
    <t>Sept 1 - 30</t>
  </si>
  <si>
    <t>Oct 1 - 31</t>
  </si>
  <si>
    <t>Nov 1 - 30</t>
  </si>
  <si>
    <t>Dec 1 - 31</t>
  </si>
  <si>
    <t>Jan 1 - 31</t>
  </si>
  <si>
    <t>Mar 1 - 31</t>
  </si>
  <si>
    <t>April 1 - 30</t>
  </si>
  <si>
    <t>May 1 - 31</t>
  </si>
  <si>
    <t>June 1 - 30</t>
  </si>
  <si>
    <t xml:space="preserve">THE ABOVE INFORMATION WILL POPULATE TO ALL OTHER TABS…….. ANY CHANGES  TO THIS INFORMATION WILL NEED TO BE MADE ON THIS TAB </t>
  </si>
  <si>
    <t>Oct. 1 - 31</t>
  </si>
  <si>
    <t>Nov. 1 - 30</t>
  </si>
  <si>
    <t>Dec. 1 - 31</t>
  </si>
  <si>
    <t>Jan. 1- 31</t>
  </si>
  <si>
    <t>March 1 - 31</t>
  </si>
  <si>
    <t>due Feb. 25</t>
  </si>
  <si>
    <t>due March 25</t>
  </si>
  <si>
    <t>due April 25</t>
  </si>
  <si>
    <t>due May 25</t>
  </si>
  <si>
    <t>due June 25</t>
  </si>
  <si>
    <t>June 1-30</t>
  </si>
  <si>
    <t>Due Nov 25</t>
  </si>
  <si>
    <t>Due Dec 25</t>
  </si>
  <si>
    <t>Due Jan 25</t>
  </si>
  <si>
    <t>Due Aug 25</t>
  </si>
  <si>
    <t>Due Sept 25</t>
  </si>
  <si>
    <t>Due Oct 25</t>
  </si>
  <si>
    <t>due July 25</t>
  </si>
  <si>
    <t xml:space="preserve">2C:  Pertinent Information Regarding the Program </t>
  </si>
  <si>
    <t>MONTH</t>
  </si>
  <si>
    <t>YEAR</t>
  </si>
  <si>
    <t xml:space="preserve">Pertinent Information - Updates - Highlights </t>
  </si>
  <si>
    <t>JULY</t>
  </si>
  <si>
    <t>AUGUST</t>
  </si>
  <si>
    <t>SEPTEMBER</t>
  </si>
  <si>
    <t>OCTOBER</t>
  </si>
  <si>
    <t>NOVEMBER</t>
  </si>
  <si>
    <t>DECEMBER</t>
  </si>
  <si>
    <t xml:space="preserve">JANUARY </t>
  </si>
  <si>
    <t>FEBRUARY</t>
  </si>
  <si>
    <t>MARCH</t>
  </si>
  <si>
    <t xml:space="preserve">APRIL </t>
  </si>
  <si>
    <t>MAY</t>
  </si>
  <si>
    <t>JUNE</t>
  </si>
  <si>
    <t xml:space="preserve">Date: </t>
  </si>
  <si>
    <t>American Indian - Alaska Native</t>
  </si>
  <si>
    <t xml:space="preserve">Data needs submitted  within 25 calendar days of the end of each month via Consumer Service Data Report (CSDR) reporting or via the BBH Data Reporting Mailbox at DHHRBHHFReporting@wv.gov </t>
  </si>
  <si>
    <t xml:space="preserve">Data needs submitted  within 25 calendar days of the end of each month                                                                                                                                                                                                              via Consumer Service Data Report (CSDR) reporting or via the BBH Data Reporting Mailbox at DHHRBHHFReporting@wv.gov </t>
  </si>
  <si>
    <t xml:space="preserve">Number of Referrals received from a Psychiatric Hospital </t>
  </si>
  <si>
    <t xml:space="preserve">LINES 4 THROUGH 8 (except for Month/Year) NEED BE COMPLETED ON SETUP TAB </t>
  </si>
  <si>
    <t xml:space="preserve">Number of Referrals received from a Psychiatric Hospital NOT ADMITTED </t>
  </si>
  <si>
    <t xml:space="preserve">Number of Discharge Planning Meetings Attended: </t>
  </si>
  <si>
    <t>Number of Home visits completed:</t>
  </si>
  <si>
    <t xml:space="preserve">Number of Admission Planning Meetings Attended: </t>
  </si>
  <si>
    <t xml:space="preserve">Of those with a Psychiatric hospitalization, how many have been admitted in the past year? </t>
  </si>
  <si>
    <t xml:space="preserve">(1-B) Referrals </t>
  </si>
  <si>
    <t>(1-C) CES Activities with Clients</t>
  </si>
  <si>
    <t>DEMOGRAPHICS  TOTAL  FOR THE MONTH NEEDS to MATCH LINE 12</t>
  </si>
  <si>
    <t xml:space="preserve">(1-E) Client Demographics (include only clients for current month)                                                                                                                                                                                                                                                                                                                                                       </t>
  </si>
  <si>
    <t>Number of clients at the beginning of the Month:</t>
  </si>
  <si>
    <r>
      <t xml:space="preserve">Number of Clients Admitted with a SMI Diagnosis </t>
    </r>
    <r>
      <rPr>
        <i/>
        <sz val="8"/>
        <color rgb="FFFF0000"/>
        <rFont val="Calibri"/>
        <family val="2"/>
        <scheme val="minor"/>
      </rPr>
      <t>(Definition listed in Instruction Tab)</t>
    </r>
  </si>
  <si>
    <t>Number of Referrals received from the community</t>
  </si>
  <si>
    <t xml:space="preserve">Number of Psychiatric Hospitalizations: </t>
  </si>
  <si>
    <t xml:space="preserve">Contact Phone(s): </t>
  </si>
  <si>
    <r>
      <t xml:space="preserve">Month/Year Being Reported                       </t>
    </r>
    <r>
      <rPr>
        <b/>
        <sz val="8"/>
        <color rgb="FFFF0000"/>
        <rFont val="Calibri"/>
        <family val="2"/>
        <scheme val="minor"/>
      </rPr>
      <t>(Drop-Down Box - Change for each month):</t>
    </r>
  </si>
  <si>
    <t xml:space="preserve">Number of Referrals received from the community NOT ADMITTED </t>
  </si>
  <si>
    <t>(1-D) Psychiatric Hospitalizations</t>
  </si>
  <si>
    <t>YEAR TO DATE</t>
  </si>
  <si>
    <t>Total Male</t>
  </si>
  <si>
    <t>Total Female</t>
  </si>
  <si>
    <t xml:space="preserve">Total Male and Female </t>
  </si>
  <si>
    <t>`</t>
  </si>
  <si>
    <t xml:space="preserve">ETHNICITY </t>
  </si>
  <si>
    <t xml:space="preserve">RACE AND ETHNICITY TOTALS NEED TO BE THE SAME </t>
  </si>
  <si>
    <t>DEMOGRAPHICS   - TOTAL  FOR THE MONTH NEEDS to MATCH LINE 12</t>
  </si>
  <si>
    <t>Feb 1 - 28/29</t>
  </si>
  <si>
    <t>Feb. 1-28/29</t>
  </si>
  <si>
    <t>Line 1</t>
  </si>
  <si>
    <t>Line 2</t>
  </si>
  <si>
    <t xml:space="preserve">Name of program with the version of the form; please make sure you are using the most up-to-date form. Note If the form has "working draft" it is not the correct version.  </t>
  </si>
  <si>
    <t>Line 3</t>
  </si>
  <si>
    <t xml:space="preserve">2B:  Pertinent Information Regarding the Program - </t>
  </si>
  <si>
    <t>1C: Lines - 19 &gt; Column B-E</t>
  </si>
  <si>
    <t xml:space="preserve">Column Indicating Month. Sections are divided into months. </t>
  </si>
  <si>
    <t>1C: Lines - 19 &gt; Column C-AH</t>
  </si>
  <si>
    <t xml:space="preserve"> This space is for a narrative  in order to provide pertient information, any highlights or updates you may have about the program. </t>
  </si>
  <si>
    <t xml:space="preserve">SETUP </t>
  </si>
  <si>
    <t xml:space="preserve">Contains the Name  and  Version of the Form - Please check to see that you are using the most recent version - Note If the form has "working draft" it is not the correct version.  </t>
  </si>
  <si>
    <r>
      <t xml:space="preserve">Program Name: </t>
    </r>
    <r>
      <rPr>
        <sz val="8"/>
        <color theme="1"/>
        <rFont val="Calibri"/>
        <family val="2"/>
        <scheme val="minor"/>
      </rPr>
      <t xml:space="preserve">(same as on Statement of Work) </t>
    </r>
  </si>
  <si>
    <r>
      <t xml:space="preserve">Grantee's Formal Name: </t>
    </r>
    <r>
      <rPr>
        <sz val="8"/>
        <color theme="1"/>
        <rFont val="Calibri"/>
        <family val="2"/>
        <scheme val="minor"/>
      </rPr>
      <t xml:space="preserve">(name used with Grant) </t>
    </r>
  </si>
  <si>
    <r>
      <t xml:space="preserve">Name of Program: </t>
    </r>
    <r>
      <rPr>
        <sz val="8"/>
        <color theme="1"/>
        <rFont val="Calibri"/>
        <family val="2"/>
        <scheme val="minor"/>
      </rPr>
      <t xml:space="preserve">(given by Grantee) </t>
    </r>
  </si>
  <si>
    <t xml:space="preserve">Physical Address of the Program: </t>
  </si>
  <si>
    <t>Contact Phone(s):</t>
  </si>
  <si>
    <t>(304)123-4567; (304) 765-4321</t>
  </si>
  <si>
    <r>
      <t xml:space="preserve">Grant Number: </t>
    </r>
    <r>
      <rPr>
        <sz val="8"/>
        <color theme="1"/>
        <rFont val="Calibri"/>
        <family val="2"/>
        <scheme val="minor"/>
      </rPr>
      <t xml:space="preserve">(Listed on Grant Document) </t>
    </r>
  </si>
  <si>
    <t>G21</t>
  </si>
  <si>
    <r>
      <t xml:space="preserve">Month Being Reported:  </t>
    </r>
    <r>
      <rPr>
        <sz val="8"/>
        <color theme="1"/>
        <rFont val="Calibri"/>
        <family val="2"/>
        <scheme val="minor"/>
      </rPr>
      <t>(Month/Year)</t>
    </r>
  </si>
  <si>
    <t>October 1 - 31</t>
  </si>
  <si>
    <r>
      <t xml:space="preserve">Program Code: </t>
    </r>
    <r>
      <rPr>
        <sz val="8"/>
        <color theme="1"/>
        <rFont val="Calibri"/>
        <family val="2"/>
        <scheme val="minor"/>
      </rPr>
      <t xml:space="preserve">(Located in SOW - TFB) </t>
    </r>
  </si>
  <si>
    <t xml:space="preserve">Grant Year:  Specifies the current grant Year. </t>
  </si>
  <si>
    <r>
      <rPr>
        <b/>
        <sz val="11"/>
        <rFont val="Calibri"/>
        <family val="2"/>
        <scheme val="minor"/>
      </rPr>
      <t>1A. Grantee - Program Information:</t>
    </r>
    <r>
      <rPr>
        <sz val="11"/>
        <rFont val="Calibri"/>
        <family val="2"/>
        <scheme val="minor"/>
      </rPr>
      <t xml:space="preserve"> ALL INFORMATION WILL NEED TO BE INITALLY ENTERED  ON THE SETUP Tab.  Any subsequent changes, updates  will need to be made on this tab.   INFORMATION WILL POPULATE TO OTHER TABS  The Date will need to be updated under each Monthly Tab. </t>
    </r>
  </si>
  <si>
    <t xml:space="preserve">Reminder that the report needs to be submitted electronically to DHHRBBHReporting@wv.gov .  You can certainly cc other individuals; however, it is critical that all forms be sent to this e-mail address. </t>
  </si>
  <si>
    <t>1A:  Lines 4 - 8</t>
  </si>
  <si>
    <t xml:space="preserve">MONTHLY TABS (JULY - AUGUST) </t>
  </si>
  <si>
    <t xml:space="preserve">Grantee Year:  Time Span of the Grant </t>
  </si>
  <si>
    <t xml:space="preserve">Reminder that Program reports need to be submitted electronically, via e-mail to  DHHRBBHReporting@wv.gov   within 25 calendar days of the end of each month   You can certainly cc other individuals; however, it is critical that all forms be sent to this e-mail address. </t>
  </si>
  <si>
    <t>Grantee - Program Information: ON LINES 5 - 9 ALL INFORMATION WILL NEED TO BE INITALLY ENTERED AND CHANGES WILL NEED TO BE MADE (INCLUDING THE DATE)  ON THE 1BASE GRANTEE INFO AND UPDATES tab - INFORMATION WILL POPULATE TO OTHER TABS</t>
  </si>
  <si>
    <t xml:space="preserve">Use Name that is on the Statement of Work </t>
  </si>
  <si>
    <t xml:space="preserve">Name Grantee gives to the program. </t>
  </si>
  <si>
    <t>Physical location of the program</t>
  </si>
  <si>
    <t>Grantee's Formal Name; use the one listed on the grant</t>
  </si>
  <si>
    <t xml:space="preserve">Name(s) of individuals that can be contacted about the grant reporting </t>
  </si>
  <si>
    <t>Line 4-8</t>
  </si>
  <si>
    <t xml:space="preserve">(1-A) Clients admitted/transferred/discharged: Number of clients at the beginning of the Month: Will need to place the number of clients in the program at the beginning of the Fiscal Year in July; this will auto populate the rest of the months (August - June) </t>
  </si>
  <si>
    <t xml:space="preserve">(1-A) Clients admitted/transferred/discharged: Number of clients admitted this month: Place the number of clients admitted to the program </t>
  </si>
  <si>
    <t xml:space="preserve">(1-A) Clients admitted/transferred/discharged: Of the clients admitted this month, how many have been admitted in the past year? Place the number of clients who have been readmitted during the past year. </t>
  </si>
  <si>
    <t>(1-A) Clients admitted/transferred/discharged: Number of discharges or transfers this month: Number of Discharges or transfers that occurred during the month; Place the number in the cell. Give reason for discharges in Line 11, Column R-AC</t>
  </si>
  <si>
    <t xml:space="preserve">(1-A) Clients admitted/transferred/discharged: Number of clients at the end of the month: This will auto populate </t>
  </si>
  <si>
    <t>Lines 16-20</t>
  </si>
  <si>
    <t>Lines 10-15</t>
  </si>
  <si>
    <t xml:space="preserve">(1-B) Referrals: Number of Referrals received from the community; list number of referrals from the community received. </t>
  </si>
  <si>
    <t xml:space="preserve">(1-B) Referrals: Number of Referrals received from the community NOT ADMITTED; number of referrals received from the community who were not admitted. </t>
  </si>
  <si>
    <t xml:space="preserve">(1-B) Referrals: Number of Referrals received from a Psychiatric Hospital; list number of referrals from a Psychiatric Hospital received.  </t>
  </si>
  <si>
    <t xml:space="preserve">(1-B) Referrals: Number of Referrals received from a Psychiatric Hospital NOT ADMITTED; number of referrals received from a Psychiatric Hospital who were not admitted. </t>
  </si>
  <si>
    <t>Lines 21-24</t>
  </si>
  <si>
    <t xml:space="preserve">(1-C) CES Activities with Clients: Number of Home visits completed; list the number of Home visits that were completed with clients. </t>
  </si>
  <si>
    <t xml:space="preserve">1-C) CES Activities with Clients: Number of Discharge Planning Meetings Attended; list the number of discharge planning meetings attended. </t>
  </si>
  <si>
    <t>1-C) CES Activities with Clients: Number of Admission Planning Meetings Attended; list the number of admission planning meetings attended at the psychiatric hospital.</t>
  </si>
  <si>
    <t>Lines 25-27</t>
  </si>
  <si>
    <t xml:space="preserve">(1-D) Psychiatric Hospitalizations: Of those with a Psychiatric hospitalization, how many have been admitted in the past year?; list individuals who have been re-admitted during the past year. </t>
  </si>
  <si>
    <t xml:space="preserve">(1-D) Psychiatric Hospitalizations:  Number of Psychiatric Hospitalizations; List the number of Psychiatric Hospitalizations of individuals enrolled in the CES program. </t>
  </si>
  <si>
    <t>Lines 28-29</t>
  </si>
  <si>
    <t xml:space="preserve">DEFINITION OF SERIOUS MENTAL ILLNESS </t>
  </si>
  <si>
    <r>
      <rPr>
        <b/>
        <u/>
        <sz val="11"/>
        <color theme="1"/>
        <rFont val="Calibri"/>
        <family val="2"/>
        <scheme val="minor"/>
      </rPr>
      <t>Serious mental illness (SMI)</t>
    </r>
    <r>
      <rPr>
        <sz val="11"/>
        <color theme="1"/>
        <rFont val="Calibri"/>
        <family val="2"/>
        <scheme val="minor"/>
      </rPr>
      <t xml:space="preserve">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r>
  </si>
  <si>
    <t>Lines 30 - 43</t>
  </si>
  <si>
    <t xml:space="preserve">In chart, list number of clients by age, gender, race and ethnciity. Need to confirm that numbers for race and Ethnicity match each other. </t>
  </si>
  <si>
    <t xml:space="preserve">(1-F) Client Demographics (include only clients for current month)                                                                                                                                                                                                                                                                                                                                                       </t>
  </si>
  <si>
    <t>WV</t>
  </si>
  <si>
    <t>Reasons individuals discharged from CES  and Length of Stay for those discharged</t>
  </si>
  <si>
    <t>List the reason for discharge for each person</t>
  </si>
  <si>
    <t>LOS per D/C</t>
  </si>
  <si>
    <t>AUG</t>
  </si>
  <si>
    <t>SEPT</t>
  </si>
  <si>
    <t>OCT</t>
  </si>
  <si>
    <t>NOV</t>
  </si>
  <si>
    <t>DEC</t>
  </si>
  <si>
    <t>JAN</t>
  </si>
  <si>
    <t>FEB</t>
  </si>
  <si>
    <t>MAR</t>
  </si>
  <si>
    <t>APR</t>
  </si>
  <si>
    <t xml:space="preserve">LENGTH OF STAY (LOS) </t>
  </si>
  <si>
    <t>#</t>
  </si>
  <si>
    <t># CLIENTS</t>
  </si>
  <si>
    <t>LOS</t>
  </si>
  <si>
    <t>TOTAL DAYS LOS</t>
  </si>
  <si>
    <t xml:space="preserve">TOTAL DAYS IN CES PROGRAM </t>
  </si>
  <si>
    <t xml:space="preserve">AVERAGE LENGTH OF STAY (LOS) WITH CES PROGRAM </t>
  </si>
  <si>
    <t xml:space="preserve">TOTAL NUMBER OF CLIENTS IN PROGRAM DISCHARGED </t>
  </si>
  <si>
    <t>DISCHARGE DATE</t>
  </si>
  <si>
    <t>SUD</t>
  </si>
  <si>
    <t>(1-E) CLIENTS ADMITTED: Diagnosis</t>
  </si>
  <si>
    <t>ADMISSON DATE</t>
  </si>
  <si>
    <t xml:space="preserve">(1-E) CLIENTS ADMITTED WITH A SMI/SUD/Co-occurring DIAGNOSIS </t>
  </si>
  <si>
    <t>Section for Discharge</t>
  </si>
  <si>
    <t xml:space="preserve">List the reason for discharge for each person and their admission and discharge date. This will auto populate the length of stay to the tab Summary for LOS. </t>
  </si>
  <si>
    <t xml:space="preserve">Data needs submitted  within 25 calendar days of the end of each month                                                                                                                                                                                                              via Consumer Service Data Report (CSDR) reporting or via the BBH Data Reporting Mailbox at DHHRBBHReporting@wv.gov </t>
  </si>
  <si>
    <r>
      <rPr>
        <b/>
        <u/>
        <sz val="11"/>
        <color theme="1"/>
        <rFont val="Calibri"/>
        <family val="2"/>
        <scheme val="minor"/>
      </rPr>
      <t>Substance Use Disorder (SUD)</t>
    </r>
    <r>
      <rPr>
        <sz val="11"/>
        <color theme="1"/>
        <rFont val="Calibri"/>
        <family val="2"/>
        <scheme val="minor"/>
      </rPr>
      <t>-Substance use disorders occur when the recurrent use of alcohol and/or drugs causes clinically and functionally significant impairment, such as health problems, disability, and failure to meet major responsibilities at work, school, or home. According to the DSM-5, a diagnosis of substance use disorder is based on evidence of impaired control, social impairment, risky use, and pharmacological criteria.</t>
    </r>
  </si>
  <si>
    <r>
      <rPr>
        <b/>
        <u/>
        <sz val="11"/>
        <color theme="1"/>
        <rFont val="Calibri"/>
        <family val="2"/>
        <scheme val="minor"/>
      </rPr>
      <t>Serious emotional disturbance (SED)</t>
    </r>
    <r>
      <rPr>
        <sz val="11"/>
        <color theme="1"/>
        <rFont val="Calibri"/>
        <family val="2"/>
        <scheme val="minor"/>
      </rPr>
      <t xml:space="preserve">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</si>
  <si>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Support Categories - CES</t>
  </si>
  <si>
    <t>Number Served</t>
  </si>
  <si>
    <t>Flex Funds Allocated</t>
  </si>
  <si>
    <t>Clothing</t>
  </si>
  <si>
    <t>Food</t>
  </si>
  <si>
    <t>Medication</t>
  </si>
  <si>
    <t xml:space="preserve">Other essential Commodities to Maintain Community Stability </t>
  </si>
  <si>
    <t>Personal Care items (such as soap, shampoo, combs/brushes, etc.)</t>
  </si>
  <si>
    <t>Transportation</t>
  </si>
  <si>
    <t>TOTAL - CES</t>
  </si>
  <si>
    <t>Client information and Category of Supplemental Funds</t>
  </si>
  <si>
    <t xml:space="preserve">Notes  </t>
  </si>
  <si>
    <t>For each client, select the diagnosis code, funds category, amont of funds being used and indicate what was purchased in the note section</t>
  </si>
  <si>
    <t>CES DIAGNOSIS</t>
  </si>
  <si>
    <t>COVERS</t>
  </si>
  <si>
    <t>CES SUPPORT CODE</t>
  </si>
  <si>
    <t xml:space="preserve">Funds Code </t>
  </si>
  <si>
    <t>Othercommodities</t>
  </si>
  <si>
    <t>PersonalCare</t>
  </si>
  <si>
    <t>MH</t>
  </si>
  <si>
    <t xml:space="preserve">Diagnosis Code </t>
  </si>
  <si>
    <t>BC/BE</t>
  </si>
  <si>
    <t>AX/Az</t>
  </si>
  <si>
    <t>as/au</t>
  </si>
  <si>
    <t>Y/aa</t>
  </si>
  <si>
    <t>AI/AK</t>
  </si>
  <si>
    <t>AN/AP</t>
  </si>
  <si>
    <t>Supplemental Funds Definitions</t>
  </si>
  <si>
    <t>CES Supplemental Funds are to be used for emergent needs that people need to maintain their community stability and to lessen the risk of psychiatric hospitalization. With that in mind, one of the goals in the Statement of Work is to cultivate a variety of community resources to assist in this effort. Exploring and creating options that would meet some of the needs is an important role of CES. The categories for use of flex funds are defined as follows:</t>
  </si>
  <si>
    <t>to fill prescriptions for medications given from psychiatric hospital or current psychiatric medical provider. Other medication could be considered for significant life sustaining needs, ie. heart, blood pressure related, diabetic needs, etc. This is not to be used for on-going coverage for an individual but emergent need to assist in lessen the risk of psychiatric hospitalization for individuals while other resource or benefits are obtained</t>
  </si>
  <si>
    <t>Housing</t>
  </si>
  <si>
    <t>security deposits, rent, utilities, temporary housing ie. hotel. Supplemental funds are not to be used for on-going coverage but for transitions from hospital setting or emergent situation that pose risk for hospitalization for individuals while other resource or benefits are obtained</t>
  </si>
  <si>
    <t>For when individuals are returning to the community or a community situation where an emergency situation occurs prior to ability to secure other resources. Supplemental funds should not be used for on-going coverage but for transitions from hospital setting or emergent situation that pose risk for hospitalization for individuals while other resource or benefits are obtained</t>
  </si>
  <si>
    <t xml:space="preserve">May be used to provide clothing in situations where transitions from hospital setting or emergent situation that pose harm to individuals that would lead to a hospitalization. </t>
  </si>
  <si>
    <t>Personal Care Items</t>
  </si>
  <si>
    <t>Such as soap, shampoo, combs/brushes, etc in situations where transitions from hospital setting or emergent situation that pose harm to individuals that would lead to a hospitalization.</t>
  </si>
  <si>
    <t xml:space="preserve">Assistance can be given in the form of enabling the use of public transportation in examples of situation such as going to medical appointments, applying for benefits, initiation of employment or returning to post hospitalization employment. Supplemental funds are not to be used for on-going coverage but for transitions from hospital setting or emergent situation that pose risk for hospitalization for individuals while other resource or benefits are obtained. </t>
  </si>
  <si>
    <t>Other commodities</t>
  </si>
  <si>
    <t>This category should be used when an item does not fall in the above listed categories. Some potential items that might be placed here are: lab work, space heater, pill lock box, some furniture ie bed. Funds cannot be used for payment of fines such as in DUI situations. Providing individuals with a bus pass until they gain initial employment salaries to sustain this need would be more appropriate. Supplemental funds are not to be used for on-going coverage but for transitions from hospital setting or emergent situation that pose risk for hospitalization for individuals while other resource or benefits are obtained.</t>
  </si>
  <si>
    <t>CO</t>
  </si>
  <si>
    <t>2024</t>
  </si>
  <si>
    <t>Completed the Program</t>
  </si>
  <si>
    <t>Primary TX Services Changed</t>
  </si>
  <si>
    <t>Non-compliance</t>
  </si>
  <si>
    <t>Primary TX services changed</t>
  </si>
  <si>
    <t>Completed the program</t>
  </si>
  <si>
    <t xml:space="preserve">Completed the Program </t>
  </si>
  <si>
    <t xml:space="preserve">Non-compliance </t>
  </si>
  <si>
    <t>IDD Engagement Support</t>
  </si>
  <si>
    <t>2025</t>
  </si>
  <si>
    <t xml:space="preserve">Grant Year:  FY </t>
  </si>
  <si>
    <t xml:space="preserve">to </t>
  </si>
  <si>
    <t xml:space="preserve">WV Bureau for Behavioral Health - IDD Engagement Support (IES) </t>
  </si>
  <si>
    <t>version draft 1 2024 06 01</t>
  </si>
  <si>
    <r>
      <t>·</t>
    </r>
    <r>
      <rPr>
        <sz val="7"/>
        <color theme="1"/>
        <rFont val="Times New Roman"/>
        <family val="1"/>
      </rPr>
      <t xml:space="preserve">         </t>
    </r>
    <r>
      <rPr>
        <sz val="11"/>
        <color theme="1"/>
        <rFont val="Calibri"/>
        <family val="2"/>
      </rPr>
      <t>Medication</t>
    </r>
  </si>
  <si>
    <r>
      <t>·</t>
    </r>
    <r>
      <rPr>
        <sz val="7"/>
        <color theme="1"/>
        <rFont val="Times New Roman"/>
        <family val="1"/>
      </rPr>
      <t xml:space="preserve">         </t>
    </r>
    <r>
      <rPr>
        <sz val="11"/>
        <color theme="1"/>
        <rFont val="Calibri"/>
        <family val="2"/>
      </rPr>
      <t xml:space="preserve">Housing (security deposits, rent, utilities, and temporary housing including hotel/motel rooms) </t>
    </r>
  </si>
  <si>
    <r>
      <t>·</t>
    </r>
    <r>
      <rPr>
        <sz val="7"/>
        <color theme="1"/>
        <rFont val="Times New Roman"/>
        <family val="1"/>
      </rPr>
      <t xml:space="preserve">         </t>
    </r>
    <r>
      <rPr>
        <sz val="11"/>
        <color theme="1"/>
        <rFont val="Calibri"/>
        <family val="2"/>
      </rPr>
      <t>Food</t>
    </r>
  </si>
  <si>
    <r>
      <t>·</t>
    </r>
    <r>
      <rPr>
        <sz val="7"/>
        <color theme="1"/>
        <rFont val="Times New Roman"/>
        <family val="1"/>
      </rPr>
      <t xml:space="preserve">         </t>
    </r>
    <r>
      <rPr>
        <sz val="11"/>
        <color theme="1"/>
        <rFont val="Calibri"/>
        <family val="2"/>
      </rPr>
      <t xml:space="preserve">Clothing </t>
    </r>
  </si>
  <si>
    <r>
      <t>·</t>
    </r>
    <r>
      <rPr>
        <sz val="7"/>
        <color theme="1"/>
        <rFont val="Times New Roman"/>
        <family val="1"/>
      </rPr>
      <t xml:space="preserve">         </t>
    </r>
    <r>
      <rPr>
        <sz val="11"/>
        <color theme="1"/>
        <rFont val="Calibri"/>
        <family val="2"/>
      </rPr>
      <t>Personal care items (soap, shampoo, combs/brushes, etc.)</t>
    </r>
  </si>
  <si>
    <r>
      <t>·</t>
    </r>
    <r>
      <rPr>
        <sz val="7"/>
        <color theme="1"/>
        <rFont val="Times New Roman"/>
        <family val="1"/>
      </rPr>
      <t xml:space="preserve">         </t>
    </r>
    <r>
      <rPr>
        <sz val="11"/>
        <color theme="1"/>
        <rFont val="Calibri"/>
        <family val="2"/>
      </rPr>
      <t>Transportation</t>
    </r>
  </si>
  <si>
    <r>
      <t>·</t>
    </r>
    <r>
      <rPr>
        <sz val="7"/>
        <color theme="1"/>
        <rFont val="Times New Roman"/>
        <family val="1"/>
      </rPr>
      <t xml:space="preserve">         </t>
    </r>
    <r>
      <rPr>
        <sz val="11"/>
        <color theme="1"/>
        <rFont val="Calibri"/>
        <family val="2"/>
      </rPr>
      <t>Other commodities (list what items requested when using this category).</t>
    </r>
  </si>
  <si>
    <t xml:space="preserve">Housing  Security Deposits, Rent, Utilities, and temporary housing </t>
  </si>
  <si>
    <t>xxx</t>
  </si>
  <si>
    <t>Housing related</t>
  </si>
  <si>
    <t>IDD</t>
  </si>
  <si>
    <t>IDD /MH</t>
  </si>
  <si>
    <t>IDD / SA</t>
  </si>
  <si>
    <t>IDD/MH/SA</t>
  </si>
  <si>
    <t>DIAGNOSIS</t>
  </si>
  <si>
    <t>SUPPORT CODE</t>
  </si>
  <si>
    <t xml:space="preserve">Other commodities </t>
  </si>
  <si>
    <t xml:space="preserve">IDD / MH </t>
  </si>
  <si>
    <t>IDD / MH / SA</t>
  </si>
  <si>
    <t xml:space="preserve">IDD / SA </t>
  </si>
  <si>
    <t>Housing Related</t>
  </si>
  <si>
    <t xml:space="preserve">Reasons individuals discharged from IDD Engagement Support and Length of Stay for those discharged </t>
  </si>
  <si>
    <t>Reasons individuals discharged from IDD Engagement Support and Length of Stay for those discharged</t>
  </si>
  <si>
    <r>
      <t xml:space="preserve">(1-E) CLIENTS ADMITTED WITH A CO-OCCURRING  </t>
    </r>
    <r>
      <rPr>
        <b/>
        <sz val="8"/>
        <color theme="0"/>
        <rFont val="Calibri"/>
        <family val="2"/>
        <scheme val="minor"/>
      </rPr>
      <t>(IDD / SMI)</t>
    </r>
    <r>
      <rPr>
        <b/>
        <sz val="12"/>
        <color theme="0"/>
        <rFont val="Calibri"/>
        <family val="2"/>
        <scheme val="minor"/>
      </rPr>
      <t xml:space="preserve"> DIAGNOSIS </t>
    </r>
  </si>
  <si>
    <t xml:space="preserve">(1-E) CLIENTS ADMITTED WITH A CO-OCCURRING  (IDD / SMI) DIAGNOSIS </t>
  </si>
  <si>
    <t>Year to Date</t>
  </si>
  <si>
    <t xml:space="preserve">Number of Clients Admitted with a SUD and/or MH Diagnosis </t>
  </si>
  <si>
    <t xml:space="preserve">Support Categories - IES Supplemental funds </t>
  </si>
  <si>
    <t>Supplement Funds Allocated</t>
  </si>
  <si>
    <r>
      <t xml:space="preserve">Supplement Funds </t>
    </r>
    <r>
      <rPr>
        <b/>
        <u/>
        <sz val="9"/>
        <color theme="0"/>
        <rFont val="Calibri"/>
        <family val="2"/>
        <scheme val="minor"/>
      </rPr>
      <t xml:space="preserve">Requested </t>
    </r>
    <r>
      <rPr>
        <b/>
        <sz val="9"/>
        <color theme="0"/>
        <rFont val="Calibri"/>
        <family val="2"/>
        <scheme val="minor"/>
      </rPr>
      <t>During Month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</si>
</sst>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4" formatCode="_(&quot;$&quot;* #,##0.00_);_(&quot;$&quot;* \(#,##0.00\);_(&quot;$&quot;* &quot;-&quot;??_);_(@_)"/>
    <numFmt numFmtId="43" formatCode="_(* #,##0.00_);_(* \(#,##0.00\);_(* &quot;-&quot;??_);_(@_)"/>
    <numFmt numFmtId="164" formatCode="_(* #,##0.00_);_(* \(#,##0.00\);_(* \-??_);_(@_)"/>
    <numFmt numFmtId="165" formatCode="_(\$* #,##0.00_);_(\$* \(#,##0.00\);_(\$* \-??_);_(@_)"/>
    <numFmt numFmtId="166" formatCode="mm/dd/yy;@"/>
  </numFmts>
  <fonts count="79" x14ac:knownFonts="1">
    <font>
      <sz val="11"/>
      <color theme="1"/>
      <name val="Calibri"/>
      <family val="2"/>
      <scheme val="minor"/>
    </font>
    <font>
      <sz val="8"/>
      <color theme="1"/>
      <name val="Calibri"/>
      <family val="2"/>
      <scheme val="minor"/>
    </font>
    <font>
      <b/>
      <sz val="11"/>
      <color rgb="FFFF0000"/>
      <name val="Calibri"/>
      <family val="2"/>
      <scheme val="minor"/>
    </font>
    <font>
      <b/>
      <sz val="14"/>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sz val="11"/>
      <color rgb="FFFF0000"/>
      <name val="Calibri"/>
      <family val="2"/>
      <scheme val="minor"/>
    </font>
    <font>
      <b/>
      <sz val="12"/>
      <color theme="9" tint="-0.499984740745262"/>
      <name val="Calibri"/>
      <family val="2"/>
      <scheme val="minor"/>
    </font>
    <font>
      <b/>
      <sz val="14"/>
      <color theme="9" tint="-0.499984740745262"/>
      <name val="Calibri"/>
      <family val="2"/>
      <scheme val="minor"/>
    </font>
    <font>
      <b/>
      <sz val="11"/>
      <name val="Calibri"/>
      <family val="2"/>
      <scheme val="minor"/>
    </font>
    <font>
      <b/>
      <sz val="10"/>
      <color theme="0"/>
      <name val="Calibri"/>
      <family val="2"/>
      <scheme val="minor"/>
    </font>
    <font>
      <b/>
      <sz val="12"/>
      <name val="Calibri"/>
      <family val="2"/>
      <scheme val="minor"/>
    </font>
    <font>
      <b/>
      <sz val="14"/>
      <color theme="9" tint="0.79998168889431442"/>
      <name val="Calibri"/>
      <family val="2"/>
      <scheme val="minor"/>
    </font>
    <font>
      <b/>
      <sz val="12"/>
      <color theme="9" tint="0.79998168889431442"/>
      <name val="Calibri"/>
      <family val="2"/>
      <scheme val="minor"/>
    </font>
    <font>
      <b/>
      <sz val="14"/>
      <color theme="0"/>
      <name val="Calibri"/>
      <family val="2"/>
      <scheme val="minor"/>
    </font>
    <font>
      <b/>
      <sz val="14"/>
      <color theme="9" tint="0.59999389629810485"/>
      <name val="Calibri"/>
      <family val="2"/>
      <scheme val="minor"/>
    </font>
    <font>
      <b/>
      <sz val="12"/>
      <color rgb="FFFF0000"/>
      <name val="Calibri"/>
      <family val="2"/>
      <scheme val="minor"/>
    </font>
    <font>
      <b/>
      <sz val="14"/>
      <color rgb="FFFF0000"/>
      <name val="Calibri"/>
      <family val="2"/>
      <scheme val="minor"/>
    </font>
    <font>
      <sz val="11"/>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sz val="10"/>
      <color theme="1"/>
      <name val="Wingdings"/>
      <charset val="2"/>
    </font>
    <font>
      <sz val="10"/>
      <color theme="1"/>
      <name val="Calibri"/>
      <family val="2"/>
      <scheme val="minor"/>
    </font>
    <font>
      <sz val="10"/>
      <color rgb="FFFF0000"/>
      <name val="Calibri"/>
      <family val="2"/>
      <scheme val="minor"/>
    </font>
    <font>
      <b/>
      <sz val="11"/>
      <color rgb="FFFFC000"/>
      <name val="Calibri"/>
      <family val="2"/>
      <scheme val="minor"/>
    </font>
    <font>
      <b/>
      <sz val="8"/>
      <color theme="1"/>
      <name val="Calibri"/>
      <family val="2"/>
      <scheme val="minor"/>
    </font>
    <font>
      <b/>
      <sz val="8"/>
      <color rgb="FFFF0000"/>
      <name val="Calibri"/>
      <family val="2"/>
      <scheme val="minor"/>
    </font>
    <font>
      <b/>
      <sz val="11"/>
      <color rgb="FFFFFF00"/>
      <name val="Calibri"/>
      <family val="2"/>
      <scheme val="minor"/>
    </font>
    <font>
      <b/>
      <i/>
      <sz val="14"/>
      <color theme="1"/>
      <name val="Calibri"/>
      <family val="2"/>
      <scheme val="minor"/>
    </font>
    <font>
      <sz val="12"/>
      <color rgb="FF002060"/>
      <name val="Calibri"/>
      <family val="2"/>
      <scheme val="minor"/>
    </font>
    <font>
      <sz val="11"/>
      <color rgb="FF002060"/>
      <name val="Calibri"/>
      <family val="2"/>
      <scheme val="minor"/>
    </font>
    <font>
      <b/>
      <sz val="12"/>
      <color rgb="FF002060"/>
      <name val="Calibri"/>
      <family val="2"/>
      <scheme val="minor"/>
    </font>
    <font>
      <i/>
      <sz val="11"/>
      <color rgb="FFFF0000"/>
      <name val="Calibri"/>
      <family val="2"/>
      <scheme val="minor"/>
    </font>
    <font>
      <b/>
      <sz val="11"/>
      <color rgb="FF002060"/>
      <name val="Calibri"/>
      <family val="2"/>
      <scheme val="minor"/>
    </font>
    <font>
      <i/>
      <sz val="10"/>
      <color rgb="FFFF0000"/>
      <name val="Calibri"/>
      <family val="2"/>
      <scheme val="minor"/>
    </font>
    <font>
      <i/>
      <sz val="8"/>
      <color rgb="FFFF0000"/>
      <name val="Calibri"/>
      <family val="2"/>
      <scheme val="minor"/>
    </font>
    <font>
      <b/>
      <sz val="14"/>
      <color rgb="FFFFFF00"/>
      <name val="Calibri"/>
      <family val="2"/>
      <scheme val="minor"/>
    </font>
    <font>
      <b/>
      <sz val="12"/>
      <color rgb="FFFFFF00"/>
      <name val="Calibri"/>
      <family val="2"/>
      <scheme val="minor"/>
    </font>
    <font>
      <u/>
      <sz val="11"/>
      <color theme="10"/>
      <name val="Calibri"/>
      <family val="2"/>
      <scheme val="minor"/>
    </font>
    <font>
      <u/>
      <sz val="14"/>
      <color theme="0"/>
      <name val="Calibri"/>
      <family val="2"/>
      <scheme val="minor"/>
    </font>
    <font>
      <b/>
      <sz val="24"/>
      <color theme="0"/>
      <name val="Calibri"/>
      <family val="2"/>
      <scheme val="minor"/>
    </font>
    <font>
      <b/>
      <u/>
      <sz val="11"/>
      <color theme="1"/>
      <name val="Calibri"/>
      <family val="2"/>
      <scheme val="minor"/>
    </font>
    <font>
      <b/>
      <sz val="8"/>
      <color theme="0"/>
      <name val="Calibri"/>
      <family val="2"/>
      <scheme val="minor"/>
    </font>
    <font>
      <sz val="12"/>
      <color theme="0"/>
      <name val="Calibri"/>
      <family val="2"/>
      <scheme val="minor"/>
    </font>
    <font>
      <sz val="7"/>
      <color theme="1"/>
      <name val="Calibri"/>
      <family val="2"/>
      <scheme val="minor"/>
    </font>
    <font>
      <i/>
      <sz val="9"/>
      <color rgb="FFFF0000"/>
      <name val="Calibri"/>
      <family val="2"/>
      <scheme val="minor"/>
    </font>
    <font>
      <b/>
      <sz val="9"/>
      <color theme="0"/>
      <name val="Calibri"/>
      <family val="2"/>
      <scheme val="minor"/>
    </font>
    <font>
      <b/>
      <i/>
      <sz val="11"/>
      <color theme="1"/>
      <name val="Calibri"/>
      <family val="2"/>
      <scheme val="minor"/>
    </font>
    <font>
      <b/>
      <sz val="11"/>
      <color theme="9" tint="-0.499984740745262"/>
      <name val="Calibri"/>
      <family val="2"/>
      <scheme val="minor"/>
    </font>
    <font>
      <sz val="9"/>
      <color theme="9" tint="-0.499984740745262"/>
      <name val="Calibri"/>
      <family val="2"/>
      <scheme val="minor"/>
    </font>
    <font>
      <sz val="7.5"/>
      <color theme="1"/>
      <name val="Calibri"/>
      <family val="2"/>
      <scheme val="minor"/>
    </font>
    <font>
      <b/>
      <sz val="14"/>
      <color rgb="FF002060"/>
      <name val="Calibri"/>
      <family val="2"/>
    </font>
    <font>
      <b/>
      <sz val="14"/>
      <name val="Calibri"/>
      <family val="2"/>
    </font>
    <font>
      <b/>
      <sz val="9"/>
      <name val="Calibri"/>
      <family val="2"/>
    </font>
    <font>
      <b/>
      <sz val="11"/>
      <color rgb="FF002060"/>
      <name val="Calibri"/>
      <family val="2"/>
    </font>
    <font>
      <sz val="8"/>
      <color rgb="FF000000"/>
      <name val="Calibri"/>
      <family val="2"/>
    </font>
    <font>
      <b/>
      <sz val="8"/>
      <name val="Calibri"/>
      <family val="2"/>
    </font>
    <font>
      <b/>
      <i/>
      <sz val="11"/>
      <color rgb="FF000000"/>
      <name val="Calibri"/>
      <family val="2"/>
    </font>
    <font>
      <sz val="8"/>
      <color rgb="FF002060"/>
      <name val="Calibri"/>
      <family val="2"/>
    </font>
    <font>
      <sz val="10"/>
      <color rgb="FF000000"/>
      <name val="Calibri"/>
      <family val="2"/>
    </font>
    <font>
      <sz val="10"/>
      <name val="Calibri"/>
      <family val="2"/>
    </font>
    <font>
      <b/>
      <i/>
      <sz val="11"/>
      <name val="Calibri"/>
      <family val="2"/>
    </font>
    <font>
      <b/>
      <sz val="8"/>
      <color rgb="FF002060"/>
      <name val="Calibri"/>
      <family val="2"/>
    </font>
    <font>
      <b/>
      <sz val="14"/>
      <name val="Calibri"/>
      <family val="2"/>
      <scheme val="minor"/>
    </font>
    <font>
      <sz val="11"/>
      <color theme="1"/>
      <name val="Calibri"/>
      <family val="2"/>
    </font>
    <font>
      <sz val="11"/>
      <color theme="1"/>
      <name val="Symbol"/>
      <family val="1"/>
      <charset val="2"/>
    </font>
    <font>
      <sz val="7"/>
      <color theme="1"/>
      <name val="Times New Roman"/>
      <family val="1"/>
    </font>
    <font>
      <b/>
      <u/>
      <sz val="9"/>
      <color theme="0"/>
      <name val="Calibri"/>
      <family val="2"/>
      <scheme val="minor"/>
    </font>
  </fonts>
  <fills count="32">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rgb="FFFFFFCC"/>
        <bgColor indexed="64"/>
      </patternFill>
    </fill>
    <fill>
      <patternFill patternType="solid">
        <fgColor rgb="FFFFFF99"/>
        <bgColor indexed="64"/>
      </patternFill>
    </fill>
    <fill>
      <patternFill patternType="solid">
        <fgColor theme="7" tint="0.59999389629810485"/>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499984740745262"/>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FFFF00"/>
        <bgColor indexed="64"/>
      </patternFill>
    </fill>
    <fill>
      <patternFill patternType="solid">
        <fgColor theme="0" tint="-0.34998626667073579"/>
        <bgColor indexed="64"/>
      </patternFill>
    </fill>
    <fill>
      <patternFill patternType="solid">
        <fgColor rgb="FFB7DEE8"/>
        <bgColor rgb="FF000000"/>
      </patternFill>
    </fill>
    <fill>
      <patternFill patternType="solid">
        <fgColor rgb="FFC4D79B"/>
        <bgColor rgb="FF000000"/>
      </patternFill>
    </fill>
    <fill>
      <patternFill patternType="solid">
        <fgColor rgb="FF92CDDC"/>
        <bgColor rgb="FF000000"/>
      </patternFill>
    </fill>
    <fill>
      <patternFill patternType="solid">
        <fgColor rgb="FFD8E4BC"/>
        <bgColor rgb="FF000000"/>
      </patternFill>
    </fill>
    <fill>
      <patternFill patternType="solid">
        <fgColor theme="5" tint="0.59999389629810485"/>
        <bgColor indexed="64"/>
      </patternFill>
    </fill>
    <fill>
      <patternFill patternType="solid">
        <fgColor theme="3" tint="0.79998168889431442"/>
        <bgColor indexed="64"/>
      </patternFill>
    </fill>
    <fill>
      <patternFill patternType="solid">
        <fgColor rgb="FFEBF1DE"/>
        <bgColor indexed="64"/>
      </patternFill>
    </fill>
  </fills>
  <borders count="66">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ck">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bottom/>
      <diagonal/>
    </border>
    <border>
      <left/>
      <right style="thick">
        <color auto="1"/>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n">
        <color auto="1"/>
      </bottom>
      <diagonal/>
    </border>
    <border>
      <left/>
      <right style="thick">
        <color auto="1"/>
      </right>
      <top/>
      <bottom style="thin">
        <color auto="1"/>
      </bottom>
      <diagonal/>
    </border>
    <border>
      <left style="thick">
        <color auto="1"/>
      </left>
      <right/>
      <top/>
      <bottom style="thick">
        <color auto="1"/>
      </bottom>
      <diagonal/>
    </border>
    <border>
      <left/>
      <right/>
      <top/>
      <bottom style="thick">
        <color auto="1"/>
      </bottom>
      <diagonal/>
    </border>
    <border>
      <left style="thick">
        <color auto="1"/>
      </left>
      <right style="thick">
        <color auto="1"/>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ck">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style="thick">
        <color auto="1"/>
      </bottom>
      <diagonal/>
    </border>
    <border>
      <left style="thick">
        <color auto="1"/>
      </left>
      <right style="thick">
        <color auto="1"/>
      </right>
      <top style="thin">
        <color auto="1"/>
      </top>
      <bottom style="thick">
        <color auto="1"/>
      </bottom>
      <diagonal/>
    </border>
    <border>
      <left style="thin">
        <color auto="1"/>
      </left>
      <right style="thick">
        <color auto="1"/>
      </right>
      <top/>
      <bottom style="thin">
        <color auto="1"/>
      </bottom>
      <diagonal/>
    </border>
    <border>
      <left/>
      <right style="thin">
        <color auto="1"/>
      </right>
      <top style="thick">
        <color auto="1"/>
      </top>
      <bottom style="thick">
        <color auto="1"/>
      </bottom>
      <diagonal/>
    </border>
    <border>
      <left style="thin">
        <color auto="1"/>
      </left>
      <right/>
      <top style="thick">
        <color auto="1"/>
      </top>
      <bottom style="thick">
        <color auto="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left>
      <right style="thin">
        <color theme="1"/>
      </right>
      <top style="thin">
        <color theme="1"/>
      </top>
      <bottom style="thin">
        <color theme="1"/>
      </bottom>
      <diagonal/>
    </border>
    <border>
      <left style="thin">
        <color theme="0" tint="-0.14999847407452621"/>
      </left>
      <right style="thin">
        <color theme="0" tint="-0.14999847407452621"/>
      </right>
      <top/>
      <bottom style="thin">
        <color theme="0" tint="-0.14999847407452621"/>
      </bottom>
      <diagonal/>
    </border>
    <border>
      <left style="thin">
        <color theme="1"/>
      </left>
      <right style="thin">
        <color theme="1"/>
      </right>
      <top style="thin">
        <color theme="1"/>
      </top>
      <bottom/>
      <diagonal/>
    </border>
    <border>
      <left style="thick">
        <color auto="1"/>
      </left>
      <right style="thin">
        <color auto="1"/>
      </right>
      <top style="thin">
        <color auto="1"/>
      </top>
      <bottom/>
      <diagonal/>
    </border>
    <border>
      <left style="thin">
        <color auto="1"/>
      </left>
      <right style="thin">
        <color auto="1"/>
      </right>
      <top style="thin">
        <color auto="1"/>
      </top>
      <bottom style="medium">
        <color indexed="64"/>
      </bottom>
      <diagonal/>
    </border>
    <border>
      <left style="thin">
        <color auto="1"/>
      </left>
      <right/>
      <top style="thin">
        <color theme="1"/>
      </top>
      <bottom style="thin">
        <color auto="1"/>
      </bottom>
      <diagonal/>
    </border>
    <border>
      <left/>
      <right style="thin">
        <color auto="1"/>
      </right>
      <top style="thin">
        <color theme="1"/>
      </top>
      <bottom style="thin">
        <color auto="1"/>
      </bottom>
      <diagonal/>
    </border>
    <border>
      <left style="thick">
        <color auto="1"/>
      </left>
      <right style="thick">
        <color auto="1"/>
      </right>
      <top/>
      <bottom style="thin">
        <color auto="1"/>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s>
  <cellStyleXfs count="247">
    <xf numFmtId="0" fontId="0" fillId="0" borderId="0"/>
    <xf numFmtId="0" fontId="28" fillId="0" borderId="0" applyNumberFormat="0" applyFill="0" applyBorder="0" applyAlignment="0" applyProtection="0">
      <alignment vertical="top"/>
      <protection locked="0"/>
    </xf>
    <xf numFmtId="0" fontId="27" fillId="0" borderId="0"/>
    <xf numFmtId="0" fontId="29" fillId="0" borderId="0"/>
    <xf numFmtId="0" fontId="27" fillId="0" borderId="0"/>
    <xf numFmtId="0" fontId="26" fillId="0" borderId="0">
      <alignment vertical="top"/>
    </xf>
    <xf numFmtId="164" fontId="29" fillId="0" borderId="0"/>
    <xf numFmtId="165" fontId="29" fillId="0" borderId="0"/>
    <xf numFmtId="0" fontId="30" fillId="0" borderId="0"/>
    <xf numFmtId="0" fontId="31"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165" fontId="29" fillId="0" borderId="0"/>
    <xf numFmtId="9" fontId="29" fillId="0" borderId="0"/>
    <xf numFmtId="9" fontId="27"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9" fontId="27"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7"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44" fontId="25" fillId="0" borderId="0" applyFont="0" applyFill="0" applyBorder="0" applyAlignment="0" applyProtection="0"/>
    <xf numFmtId="0" fontId="25" fillId="0" borderId="0"/>
    <xf numFmtId="9" fontId="25" fillId="0" borderId="0" applyFont="0" applyFill="0" applyBorder="0" applyAlignment="0" applyProtection="0"/>
    <xf numFmtId="0" fontId="28" fillId="0" borderId="0" applyNumberFormat="0" applyFill="0" applyBorder="0" applyAlignment="0" applyProtection="0">
      <alignment vertical="top"/>
      <protection locked="0"/>
    </xf>
    <xf numFmtId="0" fontId="49" fillId="0" borderId="0" applyNumberFormat="0" applyFill="0" applyBorder="0" applyAlignment="0" applyProtection="0"/>
    <xf numFmtId="44" fontId="25" fillId="0" borderId="0" applyFont="0" applyFill="0" applyBorder="0" applyAlignment="0" applyProtection="0"/>
  </cellStyleXfs>
  <cellXfs count="668">
    <xf numFmtId="0" fontId="0" fillId="0" borderId="0" xfId="0"/>
    <xf numFmtId="0" fontId="11" fillId="0" borderId="7" xfId="0" applyFont="1" applyBorder="1" applyAlignment="1">
      <alignment horizontal="center"/>
    </xf>
    <xf numFmtId="0" fontId="11" fillId="0" borderId="12" xfId="0" applyFont="1" applyBorder="1" applyAlignment="1">
      <alignment horizontal="center"/>
    </xf>
    <xf numFmtId="0" fontId="33" fillId="0" borderId="0" xfId="0" applyFont="1"/>
    <xf numFmtId="0" fontId="32" fillId="0" borderId="0" xfId="0" applyFont="1" applyAlignment="1">
      <alignment horizontal="left" vertical="center" indent="5"/>
    </xf>
    <xf numFmtId="0" fontId="20" fillId="0" borderId="0" xfId="0" applyFont="1" applyAlignment="1">
      <alignment horizontal="center"/>
    </xf>
    <xf numFmtId="0" fontId="5" fillId="0" borderId="0" xfId="0" applyFont="1"/>
    <xf numFmtId="41" fontId="19" fillId="0" borderId="0" xfId="0" applyNumberFormat="1" applyFont="1"/>
    <xf numFmtId="41" fontId="22" fillId="0" borderId="0" xfId="0" applyNumberFormat="1" applyFont="1"/>
    <xf numFmtId="0" fontId="0" fillId="3" borderId="0" xfId="0" applyFill="1"/>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Alignment="1" applyProtection="1">
      <alignment horizontal="center" vertical="center"/>
      <protection locked="0"/>
    </xf>
    <xf numFmtId="0" fontId="12" fillId="3" borderId="5" xfId="0" applyFont="1" applyFill="1" applyBorder="1"/>
    <xf numFmtId="0" fontId="6" fillId="3" borderId="1" xfId="0" applyFont="1" applyFill="1" applyBorder="1" applyAlignment="1">
      <alignment horizontal="center" vertical="center"/>
    </xf>
    <xf numFmtId="0" fontId="6" fillId="3" borderId="0" xfId="0" applyFont="1" applyFill="1" applyAlignment="1">
      <alignment horizontal="center" vertical="center"/>
    </xf>
    <xf numFmtId="41" fontId="12" fillId="6" borderId="8" xfId="0" applyNumberFormat="1" applyFont="1" applyFill="1" applyBorder="1" applyAlignment="1">
      <alignment horizontal="left" vertical="top" wrapText="1"/>
    </xf>
    <xf numFmtId="41" fontId="0" fillId="4" borderId="12" xfId="0" applyNumberFormat="1" applyFill="1" applyBorder="1" applyAlignment="1" applyProtection="1">
      <alignment horizontal="center" vertical="center"/>
      <protection locked="0"/>
    </xf>
    <xf numFmtId="41" fontId="0" fillId="2" borderId="12" xfId="0" applyNumberFormat="1" applyFill="1" applyBorder="1" applyAlignment="1" applyProtection="1">
      <alignment horizontal="center" vertical="center"/>
      <protection locked="0"/>
    </xf>
    <xf numFmtId="0" fontId="0" fillId="3" borderId="7" xfId="0" applyFill="1" applyBorder="1"/>
    <xf numFmtId="0" fontId="40" fillId="0" borderId="7" xfId="0" applyFont="1" applyBorder="1" applyAlignment="1">
      <alignment horizontal="center"/>
    </xf>
    <xf numFmtId="41" fontId="41" fillId="4" borderId="7" xfId="0" applyNumberFormat="1" applyFont="1" applyFill="1" applyBorder="1" applyAlignment="1" applyProtection="1">
      <alignment horizontal="center" vertical="center"/>
      <protection locked="0"/>
    </xf>
    <xf numFmtId="41" fontId="41" fillId="2" borderId="7" xfId="0" applyNumberFormat="1" applyFont="1" applyFill="1" applyBorder="1" applyAlignment="1" applyProtection="1">
      <alignment horizontal="center" vertical="center"/>
      <protection locked="0"/>
    </xf>
    <xf numFmtId="0" fontId="40" fillId="0" borderId="8" xfId="0" applyFont="1" applyBorder="1" applyAlignment="1">
      <alignment horizontal="center"/>
    </xf>
    <xf numFmtId="41" fontId="41" fillId="4" borderId="8" xfId="0" applyNumberFormat="1" applyFont="1" applyFill="1" applyBorder="1" applyAlignment="1" applyProtection="1">
      <alignment horizontal="center" vertical="center"/>
      <protection locked="0"/>
    </xf>
    <xf numFmtId="41" fontId="41" fillId="2" borderId="8" xfId="0" applyNumberFormat="1" applyFont="1" applyFill="1" applyBorder="1" applyAlignment="1" applyProtection="1">
      <alignment horizontal="center" vertical="center"/>
      <protection locked="0"/>
    </xf>
    <xf numFmtId="0" fontId="24" fillId="0" borderId="0" xfId="0" applyFont="1"/>
    <xf numFmtId="0" fontId="23" fillId="0" borderId="0" xfId="0" applyFont="1"/>
    <xf numFmtId="0" fontId="18" fillId="0" borderId="0" xfId="0" applyFont="1"/>
    <xf numFmtId="43" fontId="33" fillId="0" borderId="0" xfId="0" applyNumberFormat="1" applyFont="1" applyAlignment="1" applyProtection="1">
      <alignment horizontal="left" vertical="center" wrapText="1"/>
      <protection locked="0"/>
    </xf>
    <xf numFmtId="0" fontId="6" fillId="3" borderId="37" xfId="0" applyFont="1" applyFill="1" applyBorder="1" applyAlignment="1">
      <alignment horizontal="center" vertical="center"/>
    </xf>
    <xf numFmtId="0" fontId="38" fillId="3" borderId="33" xfId="0" applyFont="1" applyFill="1" applyBorder="1"/>
    <xf numFmtId="0" fontId="12" fillId="3" borderId="0" xfId="0" applyFont="1" applyFill="1" applyAlignment="1">
      <alignment horizontal="center" vertical="center" wrapText="1"/>
    </xf>
    <xf numFmtId="0" fontId="17" fillId="6" borderId="11" xfId="0" applyFont="1" applyFill="1" applyBorder="1" applyAlignment="1">
      <alignment horizontal="center" vertical="center" textRotation="90" wrapText="1"/>
    </xf>
    <xf numFmtId="0" fontId="5" fillId="6" borderId="0" xfId="0" applyFont="1" applyFill="1" applyAlignment="1">
      <alignment horizontal="center" vertical="center"/>
    </xf>
    <xf numFmtId="41" fontId="14" fillId="5" borderId="44" xfId="0" applyNumberFormat="1" applyFont="1" applyFill="1" applyBorder="1" applyAlignment="1">
      <alignment horizontal="center" vertical="center"/>
    </xf>
    <xf numFmtId="41" fontId="42" fillId="5" borderId="45" xfId="0" applyNumberFormat="1" applyFont="1" applyFill="1" applyBorder="1" applyAlignment="1">
      <alignment horizontal="center" vertical="center"/>
    </xf>
    <xf numFmtId="41" fontId="14" fillId="5" borderId="45" xfId="0" applyNumberFormat="1" applyFont="1" applyFill="1" applyBorder="1" applyAlignment="1">
      <alignment horizontal="center" vertical="center"/>
    </xf>
    <xf numFmtId="41" fontId="48" fillId="6" borderId="26" xfId="0" applyNumberFormat="1" applyFont="1" applyFill="1" applyBorder="1" applyAlignment="1">
      <alignment horizontal="left" vertical="top" wrapText="1"/>
    </xf>
    <xf numFmtId="41" fontId="42" fillId="5" borderId="26" xfId="0" applyNumberFormat="1" applyFont="1" applyFill="1" applyBorder="1" applyAlignment="1">
      <alignment horizontal="center" vertical="center"/>
    </xf>
    <xf numFmtId="0" fontId="5" fillId="6" borderId="2" xfId="0" applyFont="1" applyFill="1" applyBorder="1" applyAlignment="1">
      <alignment horizontal="center" vertical="center"/>
    </xf>
    <xf numFmtId="0" fontId="5" fillId="6" borderId="1" xfId="0" applyFont="1" applyFill="1" applyBorder="1" applyAlignment="1">
      <alignment horizontal="center" vertical="center"/>
    </xf>
    <xf numFmtId="0" fontId="6" fillId="3" borderId="8" xfId="0" applyFont="1" applyFill="1" applyBorder="1" applyAlignment="1">
      <alignment horizontal="center" vertical="center"/>
    </xf>
    <xf numFmtId="0" fontId="44" fillId="3" borderId="35" xfId="0" applyFont="1" applyFill="1" applyBorder="1" applyAlignment="1">
      <alignment horizontal="center" vertical="center"/>
    </xf>
    <xf numFmtId="0" fontId="44" fillId="3" borderId="30" xfId="0" applyFont="1" applyFill="1" applyBorder="1" applyAlignment="1">
      <alignment horizontal="center" vertical="center"/>
    </xf>
    <xf numFmtId="0" fontId="12" fillId="3" borderId="35" xfId="0" applyFont="1" applyFill="1" applyBorder="1"/>
    <xf numFmtId="0" fontId="44" fillId="3" borderId="36"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30" xfId="0" applyFont="1" applyFill="1" applyBorder="1" applyAlignment="1">
      <alignment horizontal="center" vertical="center"/>
    </xf>
    <xf numFmtId="0" fontId="44" fillId="3" borderId="37" xfId="0" applyFont="1" applyFill="1" applyBorder="1" applyAlignment="1">
      <alignment horizontal="center" vertical="center"/>
    </xf>
    <xf numFmtId="0" fontId="0" fillId="3" borderId="30" xfId="0" applyFill="1" applyBorder="1"/>
    <xf numFmtId="0" fontId="0" fillId="3" borderId="31" xfId="0" applyFill="1" applyBorder="1"/>
    <xf numFmtId="41" fontId="48" fillId="7" borderId="26" xfId="0" applyNumberFormat="1" applyFont="1" applyFill="1" applyBorder="1" applyAlignment="1">
      <alignment horizontal="left" vertical="top" wrapText="1"/>
    </xf>
    <xf numFmtId="41" fontId="21" fillId="7" borderId="43" xfId="0" applyNumberFormat="1" applyFont="1" applyFill="1" applyBorder="1" applyAlignment="1">
      <alignment horizontal="center" vertical="center" wrapText="1"/>
    </xf>
    <xf numFmtId="41" fontId="22" fillId="3" borderId="46" xfId="0" applyNumberFormat="1" applyFont="1" applyFill="1" applyBorder="1"/>
    <xf numFmtId="41" fontId="12" fillId="6" borderId="46" xfId="0" applyNumberFormat="1" applyFont="1" applyFill="1" applyBorder="1"/>
    <xf numFmtId="41" fontId="47" fillId="7" borderId="49" xfId="0" applyNumberFormat="1" applyFont="1" applyFill="1" applyBorder="1"/>
    <xf numFmtId="0" fontId="0" fillId="6" borderId="39" xfId="0" applyFill="1" applyBorder="1"/>
    <xf numFmtId="0" fontId="12" fillId="3" borderId="5" xfId="0" applyFont="1" applyFill="1" applyBorder="1" applyAlignment="1" applyProtection="1">
      <alignment horizontal="left"/>
      <protection locked="0"/>
    </xf>
    <xf numFmtId="0" fontId="0" fillId="7" borderId="0" xfId="0" applyFill="1"/>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2" borderId="10" xfId="0" applyFill="1" applyBorder="1" applyAlignment="1">
      <alignment horizontal="left" vertical="center"/>
    </xf>
    <xf numFmtId="0" fontId="13" fillId="14" borderId="9" xfId="0" applyFont="1" applyFill="1" applyBorder="1"/>
    <xf numFmtId="0" fontId="13" fillId="14" borderId="10" xfId="0" applyFont="1" applyFill="1" applyBorder="1"/>
    <xf numFmtId="0" fontId="13" fillId="14" borderId="8" xfId="0" applyFont="1" applyFill="1" applyBorder="1"/>
    <xf numFmtId="0" fontId="53" fillId="6" borderId="11" xfId="0" applyFont="1" applyFill="1" applyBorder="1" applyAlignment="1">
      <alignment horizontal="center" vertical="center" textRotation="90" wrapText="1"/>
    </xf>
    <xf numFmtId="0" fontId="6" fillId="0" borderId="0" xfId="0" applyFont="1"/>
    <xf numFmtId="0" fontId="0" fillId="0" borderId="1" xfId="0" applyBorder="1"/>
    <xf numFmtId="0" fontId="3" fillId="0" borderId="1" xfId="0" applyFont="1" applyBorder="1" applyAlignment="1">
      <alignment horizontal="right" vertical="center"/>
    </xf>
    <xf numFmtId="0" fontId="44" fillId="3" borderId="0" xfId="0" applyFont="1" applyFill="1" applyAlignment="1">
      <alignment horizontal="center" vertical="center"/>
    </xf>
    <xf numFmtId="0" fontId="44" fillId="3" borderId="38" xfId="0" applyFont="1" applyFill="1" applyBorder="1" applyAlignment="1">
      <alignment horizontal="center" vertical="center"/>
    </xf>
    <xf numFmtId="0" fontId="44" fillId="3" borderId="0" xfId="0" applyFont="1" applyFill="1" applyAlignment="1" applyProtection="1">
      <alignment vertical="top"/>
      <protection locked="0"/>
    </xf>
    <xf numFmtId="0" fontId="44" fillId="3" borderId="31" xfId="0" applyFont="1" applyFill="1" applyBorder="1" applyAlignment="1" applyProtection="1">
      <alignment vertical="top"/>
      <protection locked="0"/>
    </xf>
    <xf numFmtId="0" fontId="6" fillId="17" borderId="7" xfId="0" applyFont="1" applyFill="1" applyBorder="1" applyAlignment="1">
      <alignment horizontal="center" vertical="center"/>
    </xf>
    <xf numFmtId="0" fontId="55" fillId="5" borderId="7" xfId="0" applyFont="1" applyFill="1" applyBorder="1" applyAlignment="1">
      <alignment horizontal="center" vertical="center"/>
    </xf>
    <xf numFmtId="0" fontId="44" fillId="2" borderId="7" xfId="0" applyFont="1" applyFill="1" applyBorder="1" applyAlignment="1">
      <alignment horizontal="center" vertical="center"/>
    </xf>
    <xf numFmtId="0" fontId="53" fillId="17" borderId="0" xfId="0" applyFont="1" applyFill="1" applyAlignment="1">
      <alignment horizontal="center" vertical="center" wrapText="1"/>
    </xf>
    <xf numFmtId="0" fontId="54" fillId="17" borderId="0" xfId="0" applyFont="1" applyFill="1" applyAlignment="1">
      <alignment horizontal="center" vertical="center"/>
    </xf>
    <xf numFmtId="0" fontId="3" fillId="5" borderId="7" xfId="0" applyFont="1" applyFill="1" applyBorder="1" applyAlignment="1">
      <alignment horizontal="center" vertical="center"/>
    </xf>
    <xf numFmtId="0" fontId="3" fillId="2" borderId="7" xfId="0" applyFont="1" applyFill="1" applyBorder="1" applyAlignment="1">
      <alignment horizontal="center" vertical="center"/>
    </xf>
    <xf numFmtId="2" fontId="3" fillId="5" borderId="7" xfId="0" applyNumberFormat="1" applyFont="1" applyFill="1" applyBorder="1" applyAlignment="1">
      <alignment horizontal="center" vertical="center"/>
    </xf>
    <xf numFmtId="0" fontId="0" fillId="0" borderId="0" xfId="0" applyAlignment="1">
      <alignment vertical="top" wrapText="1"/>
    </xf>
    <xf numFmtId="0" fontId="0" fillId="23" borderId="0" xfId="0" applyFill="1"/>
    <xf numFmtId="0" fontId="1" fillId="0" borderId="0" xfId="0" applyFont="1" applyAlignment="1">
      <alignment horizontal="left" vertical="center"/>
    </xf>
    <xf numFmtId="0" fontId="0" fillId="24" borderId="0" xfId="0" applyFill="1"/>
    <xf numFmtId="0" fontId="1" fillId="0" borderId="0" xfId="0" applyFont="1"/>
    <xf numFmtId="0" fontId="0" fillId="8" borderId="0" xfId="0" applyFill="1"/>
    <xf numFmtId="0" fontId="63" fillId="26" borderId="7" xfId="0" applyFont="1" applyFill="1" applyBorder="1" applyAlignment="1">
      <alignment horizontal="center" vertical="center"/>
    </xf>
    <xf numFmtId="0" fontId="63" fillId="27" borderId="7" xfId="0" applyFont="1" applyFill="1" applyBorder="1" applyAlignment="1">
      <alignment horizontal="center" vertical="center"/>
    </xf>
    <xf numFmtId="0" fontId="65" fillId="27" borderId="7" xfId="0" applyFont="1" applyFill="1" applyBorder="1" applyAlignment="1" applyProtection="1">
      <alignment horizontal="center" vertical="center"/>
      <protection locked="0"/>
    </xf>
    <xf numFmtId="0" fontId="67" fillId="27" borderId="7" xfId="0" applyFont="1" applyFill="1" applyBorder="1" applyAlignment="1">
      <alignment horizontal="center" vertical="center" wrapText="1"/>
    </xf>
    <xf numFmtId="0" fontId="64" fillId="26" borderId="7" xfId="0" applyFont="1" applyFill="1" applyBorder="1" applyAlignment="1">
      <alignment horizontal="center" vertical="center" wrapText="1"/>
    </xf>
    <xf numFmtId="0" fontId="65" fillId="26" borderId="7" xfId="0" applyFont="1" applyFill="1" applyBorder="1" applyAlignment="1" applyProtection="1">
      <alignment horizontal="center" vertical="center" wrapText="1"/>
      <protection locked="0"/>
    </xf>
    <xf numFmtId="0" fontId="67" fillId="26" borderId="7" xfId="0" applyFont="1" applyFill="1" applyBorder="1" applyAlignment="1">
      <alignment horizontal="center" vertical="center" wrapText="1"/>
    </xf>
    <xf numFmtId="0" fontId="64" fillId="27" borderId="7" xfId="0" applyFont="1" applyFill="1" applyBorder="1" applyAlignment="1">
      <alignment horizontal="center" vertical="center" wrapText="1"/>
    </xf>
    <xf numFmtId="0" fontId="68" fillId="28" borderId="7" xfId="0" applyFont="1" applyFill="1" applyBorder="1" applyAlignment="1">
      <alignment horizontal="center" vertical="center"/>
    </xf>
    <xf numFmtId="0" fontId="72" fillId="25" borderId="7" xfId="0" applyFont="1" applyFill="1" applyBorder="1" applyAlignment="1">
      <alignment horizontal="center" vertical="center"/>
    </xf>
    <xf numFmtId="0" fontId="65" fillId="25" borderId="7" xfId="0" applyFont="1" applyFill="1" applyBorder="1" applyAlignment="1">
      <alignment horizontal="center" vertical="center"/>
    </xf>
    <xf numFmtId="14" fontId="71" fillId="25" borderId="7" xfId="0" applyNumberFormat="1" applyFont="1" applyFill="1" applyBorder="1" applyAlignment="1" applyProtection="1">
      <alignment horizontal="center" vertical="center"/>
      <protection locked="0"/>
    </xf>
    <xf numFmtId="0" fontId="72" fillId="28" borderId="7" xfId="0" applyFont="1" applyFill="1" applyBorder="1" applyAlignment="1">
      <alignment horizontal="center" vertical="center"/>
    </xf>
    <xf numFmtId="0" fontId="73" fillId="28" borderId="7" xfId="0" applyFont="1" applyFill="1" applyBorder="1" applyAlignment="1" applyProtection="1">
      <alignment horizontal="left" vertical="center" wrapText="1"/>
      <protection locked="0"/>
    </xf>
    <xf numFmtId="0" fontId="65" fillId="28" borderId="7" xfId="0" applyFont="1" applyFill="1" applyBorder="1" applyAlignment="1">
      <alignment horizontal="center" vertical="center"/>
    </xf>
    <xf numFmtId="14" fontId="71" fillId="28" borderId="7" xfId="0" applyNumberFormat="1" applyFont="1" applyFill="1" applyBorder="1" applyAlignment="1" applyProtection="1">
      <alignment horizontal="center" vertical="center"/>
      <protection locked="0"/>
    </xf>
    <xf numFmtId="0" fontId="67" fillId="25" borderId="7" xfId="0" applyFont="1" applyFill="1" applyBorder="1" applyAlignment="1" applyProtection="1">
      <alignment horizontal="left" vertical="center" wrapText="1"/>
      <protection locked="0"/>
    </xf>
    <xf numFmtId="0" fontId="44" fillId="3" borderId="5" xfId="0" applyFont="1" applyFill="1" applyBorder="1" applyAlignment="1">
      <alignment horizontal="center" vertical="center"/>
    </xf>
    <xf numFmtId="41" fontId="48" fillId="7" borderId="2" xfId="0" applyNumberFormat="1" applyFont="1" applyFill="1" applyBorder="1" applyAlignment="1">
      <alignment horizontal="left" vertical="top" wrapText="1"/>
    </xf>
    <xf numFmtId="41" fontId="14" fillId="5" borderId="57" xfId="0" applyNumberFormat="1" applyFont="1" applyFill="1" applyBorder="1" applyAlignment="1">
      <alignment horizontal="center" vertical="center"/>
    </xf>
    <xf numFmtId="41" fontId="42" fillId="5" borderId="14" xfId="0" applyNumberFormat="1" applyFont="1" applyFill="1" applyBorder="1" applyAlignment="1">
      <alignment horizontal="center" vertical="center"/>
    </xf>
    <xf numFmtId="41" fontId="14" fillId="5" borderId="14" xfId="0" applyNumberFormat="1" applyFont="1" applyFill="1" applyBorder="1" applyAlignment="1">
      <alignment horizontal="center" vertical="center"/>
    </xf>
    <xf numFmtId="41" fontId="42" fillId="5" borderId="2" xfId="0" applyNumberFormat="1" applyFont="1" applyFill="1" applyBorder="1" applyAlignment="1">
      <alignment horizontal="center" vertical="center"/>
    </xf>
    <xf numFmtId="41" fontId="5" fillId="6" borderId="58"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39" fillId="2" borderId="0" xfId="0" applyFont="1" applyFill="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9" fillId="2" borderId="0" xfId="0" applyFont="1" applyFill="1" applyAlignment="1">
      <alignment horizontal="center" vertical="center"/>
    </xf>
    <xf numFmtId="0" fontId="39" fillId="2" borderId="13" xfId="0" applyFont="1" applyFill="1" applyBorder="1" applyAlignment="1">
      <alignment horizontal="center" vertical="center"/>
    </xf>
    <xf numFmtId="0" fontId="0" fillId="2" borderId="7" xfId="0" applyFill="1" applyBorder="1" applyAlignment="1">
      <alignment vertical="center"/>
    </xf>
    <xf numFmtId="0" fontId="0" fillId="30" borderId="0" xfId="0" applyFill="1"/>
    <xf numFmtId="0" fontId="39" fillId="7" borderId="0" xfId="0" applyFont="1" applyFill="1" applyAlignment="1">
      <alignment horizontal="center" vertical="center"/>
    </xf>
    <xf numFmtId="0" fontId="3" fillId="7" borderId="1" xfId="0" applyFont="1" applyFill="1" applyBorder="1" applyAlignment="1">
      <alignment horizontal="center" vertical="center"/>
    </xf>
    <xf numFmtId="0" fontId="3" fillId="7" borderId="3" xfId="0" applyFont="1" applyFill="1" applyBorder="1" applyAlignment="1">
      <alignment horizontal="center" vertical="center"/>
    </xf>
    <xf numFmtId="0" fontId="76" fillId="0" borderId="0" xfId="0" applyFont="1" applyAlignment="1">
      <alignment horizontal="left" vertical="center" indent="10"/>
    </xf>
    <xf numFmtId="0" fontId="6" fillId="0" borderId="0" xfId="0" applyFont="1" applyProtection="1">
      <protection locked="0"/>
    </xf>
    <xf numFmtId="0" fontId="75" fillId="0" borderId="0" xfId="0" applyFont="1" applyAlignment="1">
      <alignment horizontal="left" vertical="center" indent="2"/>
    </xf>
    <xf numFmtId="0" fontId="5" fillId="0" borderId="0" xfId="0" applyFont="1" applyAlignment="1">
      <alignment horizontal="center" vertical="center"/>
    </xf>
    <xf numFmtId="0" fontId="65" fillId="25" borderId="14" xfId="0" applyFont="1" applyFill="1" applyBorder="1" applyAlignment="1">
      <alignment horizontal="center" vertical="center"/>
    </xf>
    <xf numFmtId="41" fontId="21" fillId="7" borderId="61" xfId="0" applyNumberFormat="1" applyFont="1" applyFill="1" applyBorder="1" applyAlignment="1">
      <alignment horizontal="center" vertical="center" wrapText="1"/>
    </xf>
    <xf numFmtId="0" fontId="44" fillId="0" borderId="0" xfId="0" applyFont="1" applyAlignment="1" applyProtection="1">
      <alignment vertical="top"/>
      <protection locked="0"/>
    </xf>
    <xf numFmtId="0" fontId="20" fillId="18" borderId="0" xfId="0" applyFont="1" applyFill="1" applyAlignment="1">
      <alignment horizontal="center"/>
    </xf>
    <xf numFmtId="0" fontId="68" fillId="28" borderId="14" xfId="0" applyFont="1" applyFill="1" applyBorder="1" applyAlignment="1">
      <alignment horizontal="center" vertical="center"/>
    </xf>
    <xf numFmtId="0" fontId="72" fillId="25" borderId="14" xfId="0" applyFont="1" applyFill="1" applyBorder="1" applyAlignment="1">
      <alignment horizontal="center" vertical="center"/>
    </xf>
    <xf numFmtId="0" fontId="4" fillId="3" borderId="62" xfId="0" applyFont="1" applyFill="1" applyBorder="1" applyAlignment="1" applyProtection="1">
      <alignment horizontal="center" vertical="center"/>
      <protection locked="0"/>
    </xf>
    <xf numFmtId="0" fontId="17" fillId="3" borderId="62" xfId="0" applyFont="1" applyFill="1" applyBorder="1" applyAlignment="1" applyProtection="1">
      <alignment horizontal="center" vertical="center"/>
      <protection locked="0"/>
    </xf>
    <xf numFmtId="0" fontId="4" fillId="3" borderId="63" xfId="0" applyFont="1" applyFill="1" applyBorder="1" applyAlignment="1" applyProtection="1">
      <alignment vertical="top"/>
      <protection locked="0"/>
    </xf>
    <xf numFmtId="0" fontId="4" fillId="3" borderId="64" xfId="0" applyFont="1" applyFill="1" applyBorder="1" applyAlignment="1" applyProtection="1">
      <alignment vertical="top"/>
      <protection locked="0"/>
    </xf>
    <xf numFmtId="0" fontId="4" fillId="3" borderId="63" xfId="0" applyFont="1" applyFill="1" applyBorder="1" applyAlignment="1" applyProtection="1">
      <alignment horizontal="center" vertical="center"/>
      <protection locked="0"/>
    </xf>
    <xf numFmtId="0" fontId="4" fillId="3" borderId="65" xfId="0" applyFont="1" applyFill="1" applyBorder="1" applyAlignment="1" applyProtection="1">
      <alignment horizontal="center" vertical="center"/>
      <protection locked="0"/>
    </xf>
    <xf numFmtId="0" fontId="4" fillId="3" borderId="64" xfId="0" applyFont="1" applyFill="1" applyBorder="1" applyAlignment="1" applyProtection="1">
      <alignment horizontal="center" vertical="center"/>
      <protection locked="0"/>
    </xf>
    <xf numFmtId="0" fontId="5" fillId="29" borderId="7" xfId="0" applyFont="1" applyFill="1" applyBorder="1" applyAlignment="1">
      <alignment horizontal="left" vertical="center"/>
    </xf>
    <xf numFmtId="0" fontId="0" fillId="29" borderId="7" xfId="0" applyFill="1" applyBorder="1" applyAlignment="1">
      <alignment horizontal="left" vertical="top" wrapText="1"/>
    </xf>
    <xf numFmtId="0" fontId="74" fillId="29" borderId="7" xfId="0" applyFont="1" applyFill="1" applyBorder="1" applyAlignment="1">
      <alignment horizontal="center" vertical="center"/>
    </xf>
    <xf numFmtId="0" fontId="18" fillId="29" borderId="7" xfId="0" applyFont="1" applyFill="1" applyBorder="1" applyAlignment="1">
      <alignment horizontal="left" vertical="top" wrapText="1"/>
    </xf>
    <xf numFmtId="0" fontId="50" fillId="3" borderId="33" xfId="245" applyFont="1" applyFill="1" applyBorder="1" applyAlignment="1">
      <alignment horizontal="center" vertical="center"/>
    </xf>
    <xf numFmtId="0" fontId="0" fillId="2" borderId="7" xfId="0" applyFill="1" applyBorder="1" applyAlignment="1">
      <alignment vertical="center" wrapText="1"/>
    </xf>
    <xf numFmtId="0" fontId="0" fillId="2" borderId="8" xfId="0" applyFill="1" applyBorder="1" applyAlignment="1">
      <alignment vertical="center" wrapText="1"/>
    </xf>
    <xf numFmtId="0" fontId="8" fillId="5" borderId="1" xfId="0" applyFont="1" applyFill="1" applyBorder="1" applyAlignment="1">
      <alignment vertical="center" wrapText="1"/>
    </xf>
    <xf numFmtId="0" fontId="0" fillId="4" borderId="0" xfId="0" applyFill="1" applyAlignment="1">
      <alignment vertical="center" wrapText="1"/>
    </xf>
    <xf numFmtId="0" fontId="0" fillId="4" borderId="13" xfId="0" applyFill="1" applyBorder="1" applyAlignment="1">
      <alignment vertical="center" wrapText="1"/>
    </xf>
    <xf numFmtId="0" fontId="0" fillId="4" borderId="5" xfId="0" applyFill="1" applyBorder="1" applyAlignment="1">
      <alignment vertical="center" wrapText="1"/>
    </xf>
    <xf numFmtId="0" fontId="0" fillId="4" borderId="6" xfId="0" applyFill="1" applyBorder="1" applyAlignment="1">
      <alignment vertical="center" wrapText="1"/>
    </xf>
    <xf numFmtId="0" fontId="51" fillId="15" borderId="4" xfId="0" applyFont="1" applyFill="1" applyBorder="1" applyAlignment="1">
      <alignment horizontal="left" vertical="center"/>
    </xf>
    <xf numFmtId="0" fontId="51" fillId="15" borderId="5" xfId="0" applyFont="1" applyFill="1" applyBorder="1" applyAlignment="1">
      <alignment horizontal="left" vertical="center"/>
    </xf>
    <xf numFmtId="0" fontId="51" fillId="15" borderId="6" xfId="0" applyFont="1" applyFill="1" applyBorder="1" applyAlignment="1">
      <alignment horizontal="left" vertical="center"/>
    </xf>
    <xf numFmtId="0" fontId="51" fillId="13" borderId="4" xfId="0" applyFont="1" applyFill="1" applyBorder="1" applyAlignment="1">
      <alignment horizontal="left" vertical="center"/>
    </xf>
    <xf numFmtId="0" fontId="51" fillId="13" borderId="5" xfId="0" applyFont="1" applyFill="1" applyBorder="1" applyAlignment="1">
      <alignment horizontal="left" vertical="center"/>
    </xf>
    <xf numFmtId="0" fontId="51" fillId="13" borderId="6" xfId="0" applyFont="1" applyFill="1" applyBorder="1" applyAlignment="1">
      <alignment horizontal="left" vertical="center"/>
    </xf>
    <xf numFmtId="0" fontId="34" fillId="4" borderId="8" xfId="0" applyFont="1" applyFill="1" applyBorder="1" applyAlignment="1">
      <alignment horizontal="left" vertical="center"/>
    </xf>
    <xf numFmtId="0" fontId="34" fillId="4" borderId="9" xfId="0" applyFont="1" applyFill="1" applyBorder="1" applyAlignment="1">
      <alignment horizontal="left" vertical="center"/>
    </xf>
    <xf numFmtId="0" fontId="34" fillId="4" borderId="10" xfId="0" applyFont="1" applyFill="1" applyBorder="1" applyAlignment="1">
      <alignment horizontal="left" vertical="center"/>
    </xf>
    <xf numFmtId="0" fontId="33" fillId="4" borderId="8" xfId="0" applyFont="1" applyFill="1" applyBorder="1" applyAlignment="1">
      <alignment horizontal="left" vertical="center" wrapText="1"/>
    </xf>
    <xf numFmtId="0" fontId="33" fillId="4" borderId="9" xfId="0" applyFont="1" applyFill="1" applyBorder="1" applyAlignment="1">
      <alignment horizontal="left" vertical="center" wrapText="1"/>
    </xf>
    <xf numFmtId="0" fontId="33" fillId="4" borderId="8" xfId="0" applyFont="1" applyFill="1" applyBorder="1" applyAlignment="1">
      <alignment horizontal="left" vertical="center"/>
    </xf>
    <xf numFmtId="0" fontId="33" fillId="4" borderId="9" xfId="0" applyFont="1" applyFill="1" applyBorder="1" applyAlignment="1">
      <alignment horizontal="left" vertical="center"/>
    </xf>
    <xf numFmtId="0" fontId="33" fillId="4" borderId="10" xfId="0" applyFont="1" applyFill="1" applyBorder="1" applyAlignment="1">
      <alignment horizontal="left" vertical="center"/>
    </xf>
    <xf numFmtId="0" fontId="0" fillId="2" borderId="2" xfId="0" applyFill="1" applyBorder="1" applyAlignment="1">
      <alignment horizontal="left" vertical="center"/>
    </xf>
    <xf numFmtId="0" fontId="0" fillId="2" borderId="1" xfId="0" applyFill="1" applyBorder="1" applyAlignment="1">
      <alignment horizontal="left" vertical="center"/>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0" fontId="0" fillId="2" borderId="6" xfId="0" applyFill="1" applyBorder="1" applyAlignment="1">
      <alignment horizontal="left" vertical="center"/>
    </xf>
    <xf numFmtId="0" fontId="33" fillId="4" borderId="2" xfId="0" applyFont="1" applyFill="1" applyBorder="1" applyAlignment="1">
      <alignment horizontal="left" vertical="center"/>
    </xf>
    <xf numFmtId="0" fontId="33" fillId="4" borderId="1" xfId="0" applyFont="1" applyFill="1" applyBorder="1" applyAlignment="1">
      <alignment horizontal="left" vertical="center"/>
    </xf>
    <xf numFmtId="0" fontId="33" fillId="4" borderId="3" xfId="0" applyFont="1" applyFill="1" applyBorder="1" applyAlignment="1">
      <alignment horizontal="left" vertical="center"/>
    </xf>
    <xf numFmtId="0" fontId="33" fillId="4" borderId="4" xfId="0" applyFont="1" applyFill="1" applyBorder="1" applyAlignment="1">
      <alignment horizontal="left" vertical="center"/>
    </xf>
    <xf numFmtId="0" fontId="33" fillId="4" borderId="5" xfId="0" applyFont="1" applyFill="1" applyBorder="1" applyAlignment="1">
      <alignment horizontal="left" vertical="center"/>
    </xf>
    <xf numFmtId="0" fontId="33" fillId="4" borderId="6" xfId="0" applyFont="1" applyFill="1" applyBorder="1" applyAlignment="1">
      <alignment horizontal="left" vertical="center"/>
    </xf>
    <xf numFmtId="0" fontId="4" fillId="3" borderId="0" xfId="0" applyFont="1" applyFill="1" applyAlignment="1">
      <alignment vertical="center" wrapText="1"/>
    </xf>
    <xf numFmtId="0" fontId="10" fillId="8" borderId="8" xfId="0" applyFont="1" applyFill="1" applyBorder="1" applyAlignment="1">
      <alignment vertical="center" wrapText="1"/>
    </xf>
    <xf numFmtId="0" fontId="10" fillId="8" borderId="9" xfId="0" applyFont="1" applyFill="1" applyBorder="1" applyAlignment="1">
      <alignment vertical="center" wrapText="1"/>
    </xf>
    <xf numFmtId="0" fontId="10" fillId="8" borderId="10" xfId="0" applyFont="1" applyFill="1" applyBorder="1" applyAlignment="1">
      <alignment vertical="center" wrapText="1"/>
    </xf>
    <xf numFmtId="0" fontId="0" fillId="9" borderId="35" xfId="0" applyFill="1" applyBorder="1"/>
    <xf numFmtId="0" fontId="0" fillId="9" borderId="5" xfId="0" applyFill="1" applyBorder="1"/>
    <xf numFmtId="0" fontId="0" fillId="9" borderId="6" xfId="0" applyFill="1" applyBorder="1"/>
    <xf numFmtId="0" fontId="0" fillId="9" borderId="21" xfId="0" applyFill="1" applyBorder="1"/>
    <xf numFmtId="0" fontId="0" fillId="9" borderId="9" xfId="0" applyFill="1" applyBorder="1"/>
    <xf numFmtId="0" fontId="0" fillId="9" borderId="10" xfId="0" applyFill="1" applyBorder="1"/>
    <xf numFmtId="0" fontId="0" fillId="9" borderId="23" xfId="0" applyFill="1" applyBorder="1"/>
    <xf numFmtId="0" fontId="0" fillId="9" borderId="24" xfId="0" applyFill="1" applyBorder="1"/>
    <xf numFmtId="0" fontId="0" fillId="9" borderId="25" xfId="0" applyFill="1" applyBorder="1"/>
    <xf numFmtId="0" fontId="5" fillId="9" borderId="4" xfId="0" applyFont="1" applyFill="1" applyBorder="1"/>
    <xf numFmtId="0" fontId="5" fillId="9" borderId="5" xfId="0" applyFont="1" applyFill="1" applyBorder="1"/>
    <xf numFmtId="0" fontId="5" fillId="9" borderId="36" xfId="0" applyFont="1" applyFill="1" applyBorder="1"/>
    <xf numFmtId="0" fontId="5" fillId="9" borderId="8" xfId="0" applyFont="1" applyFill="1" applyBorder="1"/>
    <xf numFmtId="0" fontId="5" fillId="9" borderId="9" xfId="0" applyFont="1" applyFill="1" applyBorder="1"/>
    <xf numFmtId="0" fontId="5" fillId="9" borderId="22" xfId="0" applyFont="1" applyFill="1" applyBorder="1"/>
    <xf numFmtId="0" fontId="5" fillId="9" borderId="26" xfId="0" applyFont="1" applyFill="1" applyBorder="1"/>
    <xf numFmtId="0" fontId="5" fillId="9" borderId="24" xfId="0" applyFont="1" applyFill="1" applyBorder="1"/>
    <xf numFmtId="0" fontId="5" fillId="9" borderId="27" xfId="0" applyFont="1" applyFill="1" applyBorder="1"/>
    <xf numFmtId="0" fontId="0" fillId="8" borderId="35" xfId="0" applyFill="1" applyBorder="1"/>
    <xf numFmtId="0" fontId="0" fillId="8" borderId="5" xfId="0" applyFill="1" applyBorder="1"/>
    <xf numFmtId="0" fontId="0" fillId="8" borderId="6" xfId="0" applyFill="1" applyBorder="1"/>
    <xf numFmtId="0" fontId="0" fillId="8" borderId="21" xfId="0" applyFill="1" applyBorder="1"/>
    <xf numFmtId="0" fontId="0" fillId="8" borderId="9" xfId="0" applyFill="1" applyBorder="1"/>
    <xf numFmtId="0" fontId="0" fillId="8" borderId="10" xfId="0" applyFill="1" applyBorder="1"/>
    <xf numFmtId="0" fontId="0" fillId="8" borderId="23" xfId="0" applyFill="1" applyBorder="1"/>
    <xf numFmtId="0" fontId="0" fillId="8" borderId="24" xfId="0" applyFill="1" applyBorder="1"/>
    <xf numFmtId="0" fontId="0" fillId="8" borderId="25" xfId="0" applyFill="1" applyBorder="1"/>
    <xf numFmtId="0" fontId="5" fillId="8" borderId="4" xfId="0" applyFont="1" applyFill="1" applyBorder="1"/>
    <xf numFmtId="0" fontId="5" fillId="8" borderId="5" xfId="0" applyFont="1" applyFill="1" applyBorder="1"/>
    <xf numFmtId="0" fontId="5" fillId="8" borderId="36" xfId="0" applyFont="1" applyFill="1" applyBorder="1"/>
    <xf numFmtId="0" fontId="5" fillId="8" borderId="8" xfId="0" applyFont="1" applyFill="1" applyBorder="1"/>
    <xf numFmtId="0" fontId="5" fillId="8" borderId="9" xfId="0" applyFont="1" applyFill="1" applyBorder="1"/>
    <xf numFmtId="0" fontId="5" fillId="8" borderId="22" xfId="0" applyFont="1" applyFill="1" applyBorder="1"/>
    <xf numFmtId="0" fontId="5" fillId="8" borderId="26" xfId="0" applyFont="1" applyFill="1" applyBorder="1"/>
    <xf numFmtId="0" fontId="5" fillId="8" borderId="24" xfId="0" applyFont="1" applyFill="1" applyBorder="1"/>
    <xf numFmtId="0" fontId="5" fillId="8" borderId="27" xfId="0" applyFont="1" applyFill="1" applyBorder="1"/>
    <xf numFmtId="0" fontId="5" fillId="8" borderId="15" xfId="0" applyFont="1" applyFill="1" applyBorder="1"/>
    <xf numFmtId="0" fontId="5" fillId="8" borderId="50" xfId="0" applyFont="1" applyFill="1" applyBorder="1"/>
    <xf numFmtId="0" fontId="5" fillId="8" borderId="7" xfId="0" applyFont="1" applyFill="1" applyBorder="1"/>
    <xf numFmtId="0" fontId="5" fillId="8" borderId="47" xfId="0" applyFont="1" applyFill="1" applyBorder="1"/>
    <xf numFmtId="0" fontId="5" fillId="8" borderId="45" xfId="0" applyFont="1" applyFill="1" applyBorder="1"/>
    <xf numFmtId="0" fontId="5" fillId="8" borderId="48" xfId="0" applyFont="1" applyFill="1" applyBorder="1"/>
    <xf numFmtId="0" fontId="15" fillId="5" borderId="7" xfId="0" applyFont="1" applyFill="1" applyBorder="1" applyAlignment="1">
      <alignment horizontal="right"/>
    </xf>
    <xf numFmtId="0" fontId="15" fillId="5" borderId="8" xfId="0" applyFont="1" applyFill="1" applyBorder="1" applyAlignment="1">
      <alignment horizontal="right"/>
    </xf>
    <xf numFmtId="41" fontId="12" fillId="6" borderId="26" xfId="0" applyNumberFormat="1" applyFont="1" applyFill="1" applyBorder="1" applyAlignment="1">
      <alignment horizontal="left" vertical="top" wrapText="1"/>
    </xf>
    <xf numFmtId="41" fontId="12" fillId="6" borderId="27" xfId="0" applyNumberFormat="1" applyFont="1" applyFill="1" applyBorder="1" applyAlignment="1">
      <alignment horizontal="left" vertical="top" wrapText="1"/>
    </xf>
    <xf numFmtId="41" fontId="12" fillId="6" borderId="8" xfId="0" applyNumberFormat="1" applyFont="1" applyFill="1" applyBorder="1" applyAlignment="1">
      <alignment horizontal="left" vertical="top" wrapText="1"/>
    </xf>
    <xf numFmtId="41" fontId="12" fillId="6" borderId="22" xfId="0" applyNumberFormat="1" applyFont="1" applyFill="1" applyBorder="1" applyAlignment="1">
      <alignment horizontal="left" vertical="top" wrapText="1"/>
    </xf>
    <xf numFmtId="0" fontId="11" fillId="2" borderId="7" xfId="0" applyFont="1" applyFill="1" applyBorder="1" applyAlignment="1">
      <alignment horizontal="right"/>
    </xf>
    <xf numFmtId="0" fontId="11" fillId="2" borderId="8" xfId="0" applyFont="1" applyFill="1" applyBorder="1" applyAlignment="1">
      <alignment horizontal="right"/>
    </xf>
    <xf numFmtId="0" fontId="9" fillId="0" borderId="7" xfId="0" applyFont="1" applyBorder="1" applyAlignment="1">
      <alignment vertical="center" wrapText="1"/>
    </xf>
    <xf numFmtId="0" fontId="53" fillId="6" borderId="4" xfId="0" applyFont="1" applyFill="1" applyBorder="1" applyAlignment="1">
      <alignment horizontal="center" vertical="center" wrapText="1"/>
    </xf>
    <xf numFmtId="0" fontId="53" fillId="6" borderId="36" xfId="0" applyFont="1" applyFill="1" applyBorder="1" applyAlignment="1">
      <alignment horizontal="center" vertical="center" wrapText="1"/>
    </xf>
    <xf numFmtId="0" fontId="0" fillId="0" borderId="7" xfId="0" applyBorder="1"/>
    <xf numFmtId="0" fontId="0" fillId="0" borderId="8" xfId="0" applyBorder="1"/>
    <xf numFmtId="0" fontId="6" fillId="3" borderId="8" xfId="0" applyFont="1" applyFill="1" applyBorder="1" applyAlignment="1">
      <alignment horizontal="center" vertical="center"/>
    </xf>
    <xf numFmtId="0" fontId="6" fillId="3" borderId="22" xfId="0" applyFont="1" applyFill="1" applyBorder="1" applyAlignment="1">
      <alignment horizontal="center" vertical="center"/>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2" xfId="0" applyFont="1" applyBorder="1" applyAlignment="1">
      <alignment vertical="center" wrapText="1"/>
    </xf>
    <xf numFmtId="0" fontId="11" fillId="4" borderId="7" xfId="0" applyFont="1" applyFill="1" applyBorder="1" applyAlignment="1">
      <alignment horizontal="right"/>
    </xf>
    <xf numFmtId="0" fontId="11" fillId="4" borderId="8" xfId="0" applyFont="1" applyFill="1" applyBorder="1" applyAlignment="1">
      <alignment horizontal="right"/>
    </xf>
    <xf numFmtId="0" fontId="12" fillId="11" borderId="9" xfId="0" applyFont="1" applyFill="1" applyBorder="1" applyAlignment="1">
      <alignment horizontal="left" vertical="center"/>
    </xf>
    <xf numFmtId="0" fontId="0" fillId="4" borderId="7" xfId="0" applyFill="1" applyBorder="1" applyAlignment="1">
      <alignment vertical="center" wrapText="1"/>
    </xf>
    <xf numFmtId="0" fontId="0" fillId="4" borderId="7" xfId="0" applyFill="1" applyBorder="1"/>
    <xf numFmtId="0" fontId="5" fillId="8" borderId="2"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0" xfId="0" applyFont="1" applyFill="1" applyAlignment="1">
      <alignment horizontal="center" vertical="center" wrapText="1"/>
    </xf>
    <xf numFmtId="0" fontId="5" fillId="8" borderId="1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2" xfId="0" applyFont="1" applyFill="1" applyBorder="1"/>
    <xf numFmtId="0" fontId="5" fillId="8" borderId="1" xfId="0" applyFont="1" applyFill="1" applyBorder="1"/>
    <xf numFmtId="0" fontId="5" fillId="8" borderId="3" xfId="0" applyFont="1" applyFill="1" applyBorder="1"/>
    <xf numFmtId="0" fontId="0" fillId="8" borderId="11"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5" fillId="10" borderId="16" xfId="0" applyFont="1" applyFill="1" applyBorder="1" applyAlignment="1">
      <alignment vertical="center" wrapText="1"/>
    </xf>
    <xf numFmtId="0" fontId="5" fillId="10" borderId="17" xfId="0" applyFont="1" applyFill="1" applyBorder="1" applyAlignment="1">
      <alignment vertical="center" wrapText="1"/>
    </xf>
    <xf numFmtId="0" fontId="5" fillId="10" borderId="18" xfId="0" applyFont="1" applyFill="1" applyBorder="1" applyAlignment="1">
      <alignment vertical="center" wrapText="1"/>
    </xf>
    <xf numFmtId="0" fontId="0" fillId="10" borderId="19" xfId="0" applyFill="1" applyBorder="1" applyAlignment="1">
      <alignment vertical="center" wrapText="1"/>
    </xf>
    <xf numFmtId="0" fontId="0" fillId="10" borderId="17" xfId="0" applyFill="1" applyBorder="1" applyAlignment="1">
      <alignment vertical="center" wrapText="1"/>
    </xf>
    <xf numFmtId="0" fontId="0" fillId="10" borderId="20" xfId="0" applyFill="1" applyBorder="1" applyAlignment="1">
      <alignment vertical="center" wrapText="1"/>
    </xf>
    <xf numFmtId="0" fontId="8" fillId="16" borderId="8" xfId="0" applyFont="1" applyFill="1" applyBorder="1" applyAlignment="1">
      <alignment vertical="center" wrapText="1"/>
    </xf>
    <xf numFmtId="0" fontId="8" fillId="16" borderId="9" xfId="0" applyFont="1" applyFill="1" applyBorder="1" applyAlignment="1">
      <alignment vertical="center" wrapText="1"/>
    </xf>
    <xf numFmtId="0" fontId="8" fillId="16" borderId="22" xfId="0" applyFont="1" applyFill="1" applyBorder="1" applyAlignment="1">
      <alignment vertical="center" wrapText="1"/>
    </xf>
    <xf numFmtId="0" fontId="8" fillId="10" borderId="7" xfId="0" applyFont="1" applyFill="1" applyBorder="1" applyAlignment="1">
      <alignment vertical="center" wrapText="1"/>
    </xf>
    <xf numFmtId="0" fontId="8" fillId="16" borderId="7" xfId="0" applyFont="1" applyFill="1" applyBorder="1" applyAlignment="1">
      <alignment vertical="center" wrapText="1"/>
    </xf>
    <xf numFmtId="0" fontId="16" fillId="16" borderId="21" xfId="0" applyFont="1" applyFill="1" applyBorder="1" applyAlignment="1">
      <alignment vertical="center" wrapText="1"/>
    </xf>
    <xf numFmtId="0" fontId="16" fillId="16" borderId="9" xfId="0" applyFont="1" applyFill="1" applyBorder="1" applyAlignment="1">
      <alignment vertical="center" wrapText="1"/>
    </xf>
    <xf numFmtId="0" fontId="16" fillId="16" borderId="10" xfId="0" applyFont="1" applyFill="1" applyBorder="1" applyAlignment="1">
      <alignment vertical="center" wrapText="1"/>
    </xf>
    <xf numFmtId="0" fontId="8" fillId="16" borderId="19" xfId="0" applyFont="1" applyFill="1" applyBorder="1" applyAlignment="1">
      <alignment vertical="center" wrapText="1"/>
    </xf>
    <xf numFmtId="0" fontId="8" fillId="16" borderId="17" xfId="0" applyFont="1" applyFill="1" applyBorder="1" applyAlignment="1">
      <alignment vertical="center" wrapText="1"/>
    </xf>
    <xf numFmtId="0" fontId="8" fillId="16" borderId="20" xfId="0" applyFont="1" applyFill="1" applyBorder="1" applyAlignment="1">
      <alignment vertical="center" wrapText="1"/>
    </xf>
    <xf numFmtId="0" fontId="16" fillId="16" borderId="8" xfId="0" applyFont="1" applyFill="1" applyBorder="1" applyAlignment="1">
      <alignment vertical="center" wrapText="1"/>
    </xf>
    <xf numFmtId="0" fontId="16" fillId="10" borderId="21" xfId="0" applyFont="1" applyFill="1" applyBorder="1" applyAlignment="1">
      <alignment vertical="center" wrapText="1"/>
    </xf>
    <xf numFmtId="0" fontId="16" fillId="10" borderId="9" xfId="0" applyFont="1" applyFill="1" applyBorder="1" applyAlignment="1">
      <alignment vertical="center" wrapText="1"/>
    </xf>
    <xf numFmtId="0" fontId="16" fillId="10" borderId="10" xfId="0" applyFont="1" applyFill="1" applyBorder="1" applyAlignment="1">
      <alignment vertical="center" wrapText="1"/>
    </xf>
    <xf numFmtId="0" fontId="8" fillId="10" borderId="8"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6" fillId="10" borderId="7" xfId="0" applyFont="1" applyFill="1" applyBorder="1" applyAlignment="1">
      <alignment vertical="center" wrapText="1"/>
    </xf>
    <xf numFmtId="0" fontId="0" fillId="16" borderId="7" xfId="0" applyFill="1" applyBorder="1" applyAlignment="1">
      <alignment vertical="center" wrapText="1"/>
    </xf>
    <xf numFmtId="0" fontId="5" fillId="10" borderId="7" xfId="0" applyFont="1" applyFill="1" applyBorder="1" applyAlignment="1">
      <alignment vertical="center" wrapText="1"/>
    </xf>
    <xf numFmtId="0" fontId="0" fillId="10" borderId="7" xfId="0" applyFill="1" applyBorder="1" applyAlignment="1">
      <alignment vertical="center" wrapText="1"/>
    </xf>
    <xf numFmtId="0" fontId="5" fillId="16" borderId="7" xfId="0" applyFont="1" applyFill="1" applyBorder="1" applyAlignment="1">
      <alignment vertical="center" wrapText="1"/>
    </xf>
    <xf numFmtId="0" fontId="16" fillId="10" borderId="8" xfId="0" applyFont="1" applyFill="1" applyBorder="1" applyAlignment="1">
      <alignment vertical="center" wrapText="1"/>
    </xf>
    <xf numFmtId="0" fontId="16" fillId="10" borderId="2" xfId="0" applyFont="1" applyFill="1" applyBorder="1" applyAlignment="1">
      <alignment vertical="center" wrapText="1"/>
    </xf>
    <xf numFmtId="0" fontId="16" fillId="10" borderId="1" xfId="0" applyFont="1" applyFill="1" applyBorder="1" applyAlignment="1">
      <alignment vertical="center" wrapText="1"/>
    </xf>
    <xf numFmtId="0" fontId="16" fillId="10" borderId="3" xfId="0" applyFont="1" applyFill="1" applyBorder="1" applyAlignment="1">
      <alignment vertical="center" wrapText="1"/>
    </xf>
    <xf numFmtId="0" fontId="16" fillId="16" borderId="16" xfId="0" applyFont="1" applyFill="1" applyBorder="1" applyAlignment="1">
      <alignment vertical="center" wrapText="1"/>
    </xf>
    <xf numFmtId="0" fontId="16" fillId="16" borderId="17" xfId="0" applyFont="1" applyFill="1" applyBorder="1" applyAlignment="1">
      <alignment vertical="center" wrapText="1"/>
    </xf>
    <xf numFmtId="0" fontId="16" fillId="16" borderId="18" xfId="0" applyFont="1" applyFill="1" applyBorder="1" applyAlignment="1">
      <alignment vertical="center" wrapText="1"/>
    </xf>
    <xf numFmtId="0" fontId="0" fillId="4" borderId="8" xfId="0" applyFill="1" applyBorder="1" applyAlignment="1">
      <alignment vertical="center" wrapText="1"/>
    </xf>
    <xf numFmtId="0" fontId="16" fillId="16" borderId="7" xfId="0" applyFont="1" applyFill="1" applyBorder="1" applyAlignment="1">
      <alignment vertical="center" wrapText="1"/>
    </xf>
    <xf numFmtId="0" fontId="0" fillId="10" borderId="15" xfId="0" applyFill="1" applyBorder="1" applyAlignment="1">
      <alignment vertical="center" wrapText="1"/>
    </xf>
    <xf numFmtId="0" fontId="16" fillId="16" borderId="23" xfId="0" applyFont="1" applyFill="1" applyBorder="1" applyAlignment="1">
      <alignment vertical="center" wrapText="1"/>
    </xf>
    <xf numFmtId="0" fontId="16" fillId="16" borderId="24" xfId="0" applyFont="1" applyFill="1" applyBorder="1" applyAlignment="1">
      <alignment vertical="center" wrapText="1"/>
    </xf>
    <xf numFmtId="0" fontId="16" fillId="16" borderId="25" xfId="0" applyFont="1" applyFill="1" applyBorder="1" applyAlignment="1">
      <alignment vertical="center" wrapText="1"/>
    </xf>
    <xf numFmtId="0" fontId="8" fillId="16" borderId="26" xfId="0" applyFont="1" applyFill="1" applyBorder="1" applyAlignment="1">
      <alignment vertical="center" wrapText="1"/>
    </xf>
    <xf numFmtId="0" fontId="8" fillId="16" borderId="24" xfId="0" applyFont="1" applyFill="1" applyBorder="1" applyAlignment="1">
      <alignment vertical="center" wrapText="1"/>
    </xf>
    <xf numFmtId="0" fontId="8" fillId="16" borderId="27" xfId="0" applyFont="1" applyFill="1" applyBorder="1" applyAlignment="1">
      <alignment vertical="center" wrapText="1"/>
    </xf>
    <xf numFmtId="0" fontId="12" fillId="3" borderId="5" xfId="0" applyFont="1" applyFill="1" applyBorder="1" applyAlignment="1">
      <alignment horizontal="left" vertical="center" wrapText="1"/>
    </xf>
    <xf numFmtId="0" fontId="9" fillId="0" borderId="12" xfId="0" applyFont="1" applyBorder="1" applyAlignment="1">
      <alignment horizontal="center" vertical="center" wrapText="1"/>
    </xf>
    <xf numFmtId="0" fontId="21" fillId="12" borderId="0" xfId="0" applyFont="1" applyFill="1" applyAlignment="1">
      <alignment vertical="top" wrapText="1"/>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6" fillId="16" borderId="40" xfId="0" applyFont="1" applyFill="1" applyBorder="1" applyAlignment="1">
      <alignment horizontal="left" vertical="center" wrapText="1"/>
    </xf>
    <xf numFmtId="0" fontId="16" fillId="16" borderId="41" xfId="0" applyFont="1" applyFill="1" applyBorder="1" applyAlignment="1">
      <alignment horizontal="left" vertical="center" wrapText="1"/>
    </xf>
    <xf numFmtId="0" fontId="16" fillId="16" borderId="51" xfId="0" applyFont="1" applyFill="1" applyBorder="1" applyAlignment="1">
      <alignment horizontal="left" vertical="center" wrapText="1"/>
    </xf>
    <xf numFmtId="0" fontId="8" fillId="16" borderId="52" xfId="0" applyFont="1" applyFill="1" applyBorder="1" applyAlignment="1">
      <alignment horizontal="left" vertical="center" wrapText="1"/>
    </xf>
    <xf numFmtId="0" fontId="8" fillId="16" borderId="41" xfId="0" applyFont="1" applyFill="1" applyBorder="1" applyAlignment="1">
      <alignment horizontal="left" vertical="center" wrapText="1"/>
    </xf>
    <xf numFmtId="0" fontId="8" fillId="16" borderId="42" xfId="0" applyFont="1" applyFill="1" applyBorder="1" applyAlignment="1">
      <alignment horizontal="left" vertical="center" wrapText="1"/>
    </xf>
    <xf numFmtId="0" fontId="0" fillId="8" borderId="11" xfId="0" applyFill="1" applyBorder="1" applyAlignment="1">
      <alignment horizontal="lef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14" fontId="39" fillId="2" borderId="0" xfId="0" applyNumberFormat="1" applyFont="1" applyFill="1" applyAlignment="1" applyProtection="1">
      <alignment horizontal="center" vertical="center"/>
      <protection locked="0"/>
    </xf>
    <xf numFmtId="0" fontId="3" fillId="2" borderId="1" xfId="0" applyFont="1" applyFill="1" applyBorder="1" applyAlignment="1" applyProtection="1">
      <alignment horizontal="left" vertical="center"/>
      <protection locked="0"/>
    </xf>
    <xf numFmtId="0" fontId="3" fillId="2" borderId="2" xfId="0" applyFont="1" applyFill="1" applyBorder="1" applyAlignment="1">
      <alignment horizontal="right" vertical="center"/>
    </xf>
    <xf numFmtId="0" fontId="3" fillId="2" borderId="1" xfId="0" applyFont="1" applyFill="1" applyBorder="1" applyAlignment="1">
      <alignment horizontal="right" vertical="center"/>
    </xf>
    <xf numFmtId="0" fontId="0" fillId="0" borderId="7" xfId="0" applyBorder="1" applyAlignment="1">
      <alignment vertical="center"/>
    </xf>
    <xf numFmtId="0" fontId="0" fillId="2" borderId="7" xfId="0" applyFill="1" applyBorder="1" applyProtection="1">
      <protection locked="0"/>
    </xf>
    <xf numFmtId="0" fontId="0" fillId="4" borderId="7" xfId="0" applyFill="1" applyBorder="1" applyProtection="1">
      <protection locked="0"/>
    </xf>
    <xf numFmtId="0" fontId="13" fillId="9" borderId="7" xfId="0" applyFont="1" applyFill="1" applyBorder="1" applyAlignment="1" applyProtection="1">
      <alignment vertical="center"/>
      <protection locked="0"/>
    </xf>
    <xf numFmtId="0" fontId="0" fillId="2" borderId="7" xfId="0" applyFill="1" applyBorder="1"/>
    <xf numFmtId="0" fontId="13" fillId="9" borderId="7" xfId="0" applyFont="1" applyFill="1" applyBorder="1" applyAlignment="1" applyProtection="1">
      <alignment horizontal="center" vertical="center"/>
      <protection locked="0"/>
    </xf>
    <xf numFmtId="0" fontId="0" fillId="0" borderId="1" xfId="0" applyBorder="1" applyAlignment="1">
      <alignment vertical="center"/>
    </xf>
    <xf numFmtId="0" fontId="0" fillId="0" borderId="5" xfId="0" applyBorder="1" applyAlignment="1">
      <alignment vertical="center"/>
    </xf>
    <xf numFmtId="0" fontId="0" fillId="2" borderId="1" xfId="0"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2" borderId="6" xfId="0" applyFill="1" applyBorder="1" applyAlignment="1" applyProtection="1">
      <alignment vertical="center"/>
      <protection locked="0"/>
    </xf>
    <xf numFmtId="0" fontId="0" fillId="2" borderId="7" xfId="0" applyFill="1" applyBorder="1" applyAlignment="1" applyProtection="1">
      <alignment horizontal="left" vertical="center" wrapText="1"/>
      <protection locked="0"/>
    </xf>
    <xf numFmtId="0" fontId="0" fillId="0" borderId="7" xfId="0" applyBorder="1" applyAlignment="1">
      <alignment horizontal="left" vertical="center"/>
    </xf>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left" vertical="center" wrapText="1"/>
      <protection locked="0"/>
    </xf>
    <xf numFmtId="0" fontId="36" fillId="2" borderId="11" xfId="0" applyFont="1" applyFill="1" applyBorder="1" applyAlignment="1" applyProtection="1">
      <alignment horizontal="left" vertical="center" wrapText="1"/>
      <protection locked="0"/>
    </xf>
    <xf numFmtId="0" fontId="36" fillId="2" borderId="0" xfId="0" applyFont="1" applyFill="1" applyAlignment="1" applyProtection="1">
      <alignment horizontal="left" vertical="center" wrapText="1"/>
      <protection locked="0"/>
    </xf>
    <xf numFmtId="0" fontId="36" fillId="2" borderId="13" xfId="0" applyFont="1" applyFill="1" applyBorder="1" applyAlignment="1" applyProtection="1">
      <alignment horizontal="left" vertical="center" wrapText="1"/>
      <protection locked="0"/>
    </xf>
    <xf numFmtId="0" fontId="36" fillId="2" borderId="4" xfId="0" applyFont="1" applyFill="1" applyBorder="1" applyAlignment="1" applyProtection="1">
      <alignment horizontal="left" vertical="center" wrapText="1"/>
      <protection locked="0"/>
    </xf>
    <xf numFmtId="0" fontId="36" fillId="2" borderId="5"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left" vertical="center" wrapText="1"/>
      <protection locked="0"/>
    </xf>
    <xf numFmtId="49" fontId="9" fillId="5" borderId="2" xfId="0" applyNumberFormat="1" applyFont="1" applyFill="1" applyBorder="1" applyAlignment="1">
      <alignment horizontal="center" vertical="center" wrapText="1"/>
    </xf>
    <xf numFmtId="49" fontId="9" fillId="5" borderId="3" xfId="0" applyNumberFormat="1" applyFont="1" applyFill="1" applyBorder="1" applyAlignment="1">
      <alignment horizontal="center" vertical="center" wrapText="1"/>
    </xf>
    <xf numFmtId="49" fontId="9" fillId="5" borderId="11" xfId="0" applyNumberFormat="1" applyFont="1" applyFill="1" applyBorder="1" applyAlignment="1">
      <alignment horizontal="center" vertical="center" wrapText="1"/>
    </xf>
    <xf numFmtId="49" fontId="9" fillId="5" borderId="13" xfId="0" applyNumberFormat="1" applyFont="1" applyFill="1" applyBorder="1" applyAlignment="1">
      <alignment horizontal="center" vertical="center" wrapText="1"/>
    </xf>
    <xf numFmtId="49" fontId="9" fillId="5" borderId="4" xfId="0" applyNumberFormat="1" applyFont="1" applyFill="1" applyBorder="1" applyAlignment="1">
      <alignment horizontal="center" vertical="center" wrapText="1"/>
    </xf>
    <xf numFmtId="49" fontId="9" fillId="5" borderId="6" xfId="0" applyNumberFormat="1" applyFont="1" applyFill="1" applyBorder="1" applyAlignment="1">
      <alignment horizontal="center" vertical="center" wrapText="1"/>
    </xf>
    <xf numFmtId="49" fontId="9" fillId="5" borderId="2" xfId="0" applyNumberFormat="1" applyFont="1" applyFill="1" applyBorder="1" applyAlignment="1" applyProtection="1">
      <alignment horizontal="center" vertical="center" wrapText="1"/>
      <protection locked="0"/>
    </xf>
    <xf numFmtId="49" fontId="9" fillId="5" borderId="3" xfId="0" applyNumberFormat="1" applyFont="1" applyFill="1" applyBorder="1" applyAlignment="1" applyProtection="1">
      <alignment horizontal="center" vertical="center" wrapText="1"/>
      <protection locked="0"/>
    </xf>
    <xf numFmtId="49" fontId="9" fillId="5" borderId="11" xfId="0" applyNumberFormat="1" applyFont="1" applyFill="1" applyBorder="1" applyAlignment="1" applyProtection="1">
      <alignment horizontal="center" vertical="center" wrapText="1"/>
      <protection locked="0"/>
    </xf>
    <xf numFmtId="49" fontId="9" fillId="5" borderId="13" xfId="0" applyNumberFormat="1" applyFont="1" applyFill="1" applyBorder="1" applyAlignment="1" applyProtection="1">
      <alignment horizontal="center" vertical="center" wrapText="1"/>
      <protection locked="0"/>
    </xf>
    <xf numFmtId="49" fontId="9" fillId="5" borderId="4" xfId="0" applyNumberFormat="1" applyFont="1" applyFill="1" applyBorder="1" applyAlignment="1" applyProtection="1">
      <alignment horizontal="center" vertical="center" wrapText="1"/>
      <protection locked="0"/>
    </xf>
    <xf numFmtId="49" fontId="9" fillId="5" borderId="6" xfId="0" applyNumberFormat="1" applyFont="1" applyFill="1" applyBorder="1" applyAlignment="1" applyProtection="1">
      <alignment horizontal="center" vertical="center" wrapText="1"/>
      <protection locked="0"/>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6" fillId="6" borderId="8" xfId="0" applyFont="1" applyFill="1" applyBorder="1" applyAlignment="1">
      <alignment horizontal="left" vertical="center" wrapText="1"/>
    </xf>
    <xf numFmtId="0" fontId="16" fillId="6" borderId="9" xfId="0" applyFont="1" applyFill="1" applyBorder="1" applyAlignment="1">
      <alignment horizontal="left" vertical="center" wrapText="1"/>
    </xf>
    <xf numFmtId="0" fontId="16" fillId="6" borderId="10" xfId="0" applyFont="1" applyFill="1" applyBorder="1" applyAlignment="1">
      <alignment horizontal="left" vertical="center" wrapText="1"/>
    </xf>
    <xf numFmtId="49" fontId="9" fillId="6" borderId="8" xfId="0" applyNumberFormat="1" applyFont="1" applyFill="1" applyBorder="1" applyAlignment="1">
      <alignment horizontal="center" vertical="center" wrapText="1"/>
    </xf>
    <xf numFmtId="49" fontId="9" fillId="6" borderId="10" xfId="0" applyNumberFormat="1" applyFont="1" applyFill="1" applyBorder="1" applyAlignment="1">
      <alignment horizontal="center" vertical="center" wrapText="1"/>
    </xf>
    <xf numFmtId="0" fontId="12" fillId="11" borderId="5" xfId="0" applyFont="1" applyFill="1" applyBorder="1" applyAlignment="1">
      <alignment horizontal="left" vertical="center"/>
    </xf>
    <xf numFmtId="0" fontId="21" fillId="3" borderId="1" xfId="0" applyFont="1" applyFill="1" applyBorder="1"/>
    <xf numFmtId="0" fontId="0" fillId="21" borderId="8" xfId="0" applyFill="1" applyBorder="1" applyAlignment="1" applyProtection="1">
      <alignment horizontal="center" vertical="center"/>
      <protection locked="0"/>
    </xf>
    <xf numFmtId="0" fontId="0" fillId="21" borderId="9" xfId="0" applyFill="1" applyBorder="1" applyAlignment="1" applyProtection="1">
      <alignment horizontal="center" vertical="center"/>
      <protection locked="0"/>
    </xf>
    <xf numFmtId="0" fontId="0" fillId="21" borderId="10" xfId="0" applyFill="1" applyBorder="1" applyAlignment="1" applyProtection="1">
      <alignment horizontal="center" vertical="center"/>
      <protection locked="0"/>
    </xf>
    <xf numFmtId="0" fontId="0" fillId="20" borderId="8" xfId="0" applyFill="1" applyBorder="1" applyAlignment="1">
      <alignment horizontal="center" vertical="center"/>
    </xf>
    <xf numFmtId="0" fontId="0" fillId="20" borderId="9" xfId="0" applyFill="1" applyBorder="1" applyAlignment="1">
      <alignment horizontal="center" vertical="center"/>
    </xf>
    <xf numFmtId="0" fontId="0" fillId="20" borderId="10" xfId="0" applyFill="1" applyBorder="1" applyAlignment="1">
      <alignment horizontal="center" vertical="center"/>
    </xf>
    <xf numFmtId="0" fontId="5" fillId="21" borderId="8" xfId="0" applyFont="1" applyFill="1" applyBorder="1" applyAlignment="1">
      <alignment horizontal="center" vertical="center"/>
    </xf>
    <xf numFmtId="0" fontId="5" fillId="21" borderId="9" xfId="0" applyFont="1" applyFill="1" applyBorder="1" applyAlignment="1">
      <alignment horizontal="center" vertical="center"/>
    </xf>
    <xf numFmtId="0" fontId="5" fillId="21" borderId="10" xfId="0" applyFont="1" applyFill="1" applyBorder="1" applyAlignment="1">
      <alignment horizontal="center" vertical="center"/>
    </xf>
    <xf numFmtId="0" fontId="5" fillId="21" borderId="7" xfId="0" applyFont="1" applyFill="1" applyBorder="1" applyAlignment="1">
      <alignment horizontal="center" vertical="center"/>
    </xf>
    <xf numFmtId="0" fontId="0" fillId="21" borderId="8" xfId="0" applyFill="1" applyBorder="1" applyAlignment="1">
      <alignment horizontal="center"/>
    </xf>
    <xf numFmtId="0" fontId="0" fillId="21" borderId="10" xfId="0" applyFill="1" applyBorder="1" applyAlignment="1">
      <alignment horizontal="center"/>
    </xf>
    <xf numFmtId="0" fontId="0" fillId="20" borderId="7" xfId="0" applyFill="1" applyBorder="1" applyAlignment="1">
      <alignment horizontal="center"/>
    </xf>
    <xf numFmtId="0" fontId="65" fillId="28" borderId="7" xfId="0" applyFont="1" applyFill="1" applyBorder="1" applyAlignment="1">
      <alignment horizontal="center" vertical="top"/>
    </xf>
    <xf numFmtId="14" fontId="71" fillId="28" borderId="8" xfId="0" applyNumberFormat="1" applyFont="1" applyFill="1" applyBorder="1" applyAlignment="1" applyProtection="1">
      <alignment horizontal="center" vertical="center"/>
      <protection locked="0"/>
    </xf>
    <xf numFmtId="14" fontId="71" fillId="28" borderId="10" xfId="0" applyNumberFormat="1" applyFont="1" applyFill="1" applyBorder="1" applyAlignment="1" applyProtection="1">
      <alignment horizontal="center" vertical="center"/>
      <protection locked="0"/>
    </xf>
    <xf numFmtId="0" fontId="67" fillId="25" borderId="8" xfId="0" applyFont="1" applyFill="1" applyBorder="1" applyAlignment="1" applyProtection="1">
      <alignment horizontal="left" vertical="center" wrapText="1"/>
      <protection locked="0"/>
    </xf>
    <xf numFmtId="0" fontId="67" fillId="25" borderId="9" xfId="0" applyFont="1" applyFill="1" applyBorder="1" applyAlignment="1" applyProtection="1">
      <alignment horizontal="left" vertical="center" wrapText="1"/>
      <protection locked="0"/>
    </xf>
    <xf numFmtId="0" fontId="67" fillId="25" borderId="10" xfId="0" applyFont="1" applyFill="1" applyBorder="1" applyAlignment="1" applyProtection="1">
      <alignment horizontal="left" vertical="center" wrapText="1"/>
      <protection locked="0"/>
    </xf>
    <xf numFmtId="0" fontId="69" fillId="25" borderId="8" xfId="0" applyFont="1" applyFill="1" applyBorder="1" applyAlignment="1" applyProtection="1">
      <alignment horizontal="left" vertical="center" wrapText="1"/>
      <protection locked="0"/>
    </xf>
    <xf numFmtId="0" fontId="69" fillId="25" borderId="9" xfId="0" applyFont="1" applyFill="1" applyBorder="1" applyAlignment="1" applyProtection="1">
      <alignment horizontal="left" vertical="center" wrapText="1"/>
      <protection locked="0"/>
    </xf>
    <xf numFmtId="0" fontId="69" fillId="25" borderId="10" xfId="0" applyFont="1" applyFill="1" applyBorder="1" applyAlignment="1" applyProtection="1">
      <alignment horizontal="left" vertical="center" wrapText="1"/>
      <protection locked="0"/>
    </xf>
    <xf numFmtId="0" fontId="61" fillId="2" borderId="8" xfId="0" applyFont="1" applyFill="1" applyBorder="1" applyAlignment="1" applyProtection="1">
      <alignment vertical="center" wrapText="1"/>
      <protection locked="0"/>
    </xf>
    <xf numFmtId="0" fontId="61" fillId="2" borderId="9" xfId="0" applyFont="1" applyFill="1" applyBorder="1" applyAlignment="1" applyProtection="1">
      <alignment vertical="center" wrapText="1"/>
      <protection locked="0"/>
    </xf>
    <xf numFmtId="0" fontId="61" fillId="2" borderId="10" xfId="0" applyFont="1" applyFill="1" applyBorder="1" applyAlignment="1" applyProtection="1">
      <alignment vertical="center" wrapText="1"/>
      <protection locked="0"/>
    </xf>
    <xf numFmtId="0" fontId="61" fillId="2" borderId="1" xfId="0" applyFont="1" applyFill="1" applyBorder="1" applyAlignment="1" applyProtection="1">
      <alignment vertical="center" wrapText="1"/>
      <protection locked="0"/>
    </xf>
    <xf numFmtId="0" fontId="61" fillId="2" borderId="3" xfId="0" applyFont="1" applyFill="1" applyBorder="1" applyAlignment="1" applyProtection="1">
      <alignment vertical="center" wrapText="1"/>
      <protection locked="0"/>
    </xf>
    <xf numFmtId="0" fontId="5" fillId="2" borderId="54" xfId="0" applyFont="1" applyFill="1" applyBorder="1" applyAlignment="1">
      <alignment horizontal="left" vertical="top" wrapText="1"/>
    </xf>
    <xf numFmtId="0" fontId="0" fillId="2" borderId="54" xfId="0" applyFill="1" applyBorder="1" applyAlignment="1">
      <alignment horizontal="left" vertical="top" wrapText="1"/>
    </xf>
    <xf numFmtId="0" fontId="5" fillId="22" borderId="54" xfId="0" applyFont="1" applyFill="1" applyBorder="1" applyAlignment="1">
      <alignment horizontal="center" vertical="top" wrapText="1"/>
    </xf>
    <xf numFmtId="0" fontId="0" fillId="0" borderId="54" xfId="0" applyBorder="1" applyAlignment="1">
      <alignment horizontal="center"/>
    </xf>
    <xf numFmtId="44" fontId="53" fillId="18" borderId="53" xfId="0" applyNumberFormat="1" applyFont="1" applyFill="1" applyBorder="1" applyAlignment="1" applyProtection="1">
      <alignment vertical="center" wrapText="1"/>
      <protection locked="0"/>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44" fontId="53" fillId="6" borderId="8" xfId="0" applyNumberFormat="1" applyFont="1" applyFill="1" applyBorder="1" applyAlignment="1" applyProtection="1">
      <alignment vertical="center" wrapText="1"/>
      <protection locked="0"/>
    </xf>
    <xf numFmtId="44" fontId="53" fillId="6" borderId="10" xfId="0" applyNumberFormat="1" applyFont="1" applyFill="1" applyBorder="1" applyAlignment="1" applyProtection="1">
      <alignment vertical="center" wrapText="1"/>
      <protection locked="0"/>
    </xf>
    <xf numFmtId="44" fontId="53" fillId="6" borderId="2" xfId="0" applyNumberFormat="1" applyFont="1" applyFill="1" applyBorder="1" applyAlignment="1" applyProtection="1">
      <alignment vertical="center" wrapText="1"/>
      <protection locked="0"/>
    </xf>
    <xf numFmtId="44" fontId="53" fillId="6" borderId="3" xfId="0" applyNumberFormat="1" applyFont="1" applyFill="1" applyBorder="1" applyAlignment="1" applyProtection="1">
      <alignment vertical="center" wrapText="1"/>
      <protection locked="0"/>
    </xf>
    <xf numFmtId="44" fontId="53" fillId="6" borderId="56" xfId="0" applyNumberFormat="1" applyFont="1" applyFill="1" applyBorder="1" applyAlignment="1" applyProtection="1">
      <alignment vertical="center" wrapText="1"/>
      <protection locked="0"/>
    </xf>
    <xf numFmtId="44" fontId="53" fillId="18" borderId="54" xfId="0" applyNumberFormat="1" applyFont="1" applyFill="1" applyBorder="1" applyAlignment="1" applyProtection="1">
      <alignment vertical="center" wrapText="1"/>
      <protection locked="0"/>
    </xf>
    <xf numFmtId="44" fontId="53" fillId="18" borderId="55" xfId="0" applyNumberFormat="1" applyFont="1" applyFill="1" applyBorder="1" applyAlignment="1" applyProtection="1">
      <alignment vertical="center" wrapText="1"/>
      <protection locked="0"/>
    </xf>
    <xf numFmtId="0" fontId="60" fillId="19" borderId="8" xfId="0" applyFont="1" applyFill="1" applyBorder="1" applyAlignment="1" applyProtection="1">
      <alignment vertical="center" wrapText="1"/>
      <protection locked="0"/>
    </xf>
    <xf numFmtId="0" fontId="60" fillId="19" borderId="10" xfId="0" applyFont="1" applyFill="1" applyBorder="1" applyAlignment="1" applyProtection="1">
      <alignment vertical="center" wrapText="1"/>
      <protection locked="0"/>
    </xf>
    <xf numFmtId="0" fontId="57" fillId="6" borderId="4" xfId="0" applyFont="1" applyFill="1" applyBorder="1" applyAlignment="1">
      <alignment horizontal="center" vertical="center" wrapText="1"/>
    </xf>
    <xf numFmtId="0" fontId="57" fillId="6" borderId="6" xfId="0" applyFont="1" applyFill="1" applyBorder="1" applyAlignment="1">
      <alignment horizontal="center" vertical="center" wrapText="1"/>
    </xf>
    <xf numFmtId="0" fontId="59" fillId="19" borderId="4" xfId="0" applyFont="1" applyFill="1" applyBorder="1" applyAlignment="1">
      <alignment vertical="center" wrapText="1"/>
    </xf>
    <xf numFmtId="0" fontId="59" fillId="19" borderId="6" xfId="0" applyFont="1" applyFill="1" applyBorder="1" applyAlignment="1">
      <alignment vertical="center" wrapText="1"/>
    </xf>
    <xf numFmtId="0" fontId="0" fillId="0" borderId="0" xfId="0" applyAlignment="1">
      <alignment horizontal="left" vertical="top"/>
    </xf>
    <xf numFmtId="0" fontId="1" fillId="19" borderId="8" xfId="0" applyFont="1" applyFill="1" applyBorder="1"/>
    <xf numFmtId="0" fontId="1" fillId="19" borderId="9" xfId="0" applyFont="1" applyFill="1" applyBorder="1"/>
    <xf numFmtId="0" fontId="1" fillId="19" borderId="10" xfId="0" applyFont="1" applyFill="1" applyBorder="1"/>
    <xf numFmtId="0" fontId="0" fillId="21" borderId="8" xfId="0" applyFill="1" applyBorder="1" applyAlignment="1">
      <alignment horizontal="center" vertical="center"/>
    </xf>
    <xf numFmtId="0" fontId="0" fillId="21" borderId="9" xfId="0" applyFill="1" applyBorder="1" applyAlignment="1">
      <alignment horizontal="center" vertical="center"/>
    </xf>
    <xf numFmtId="0" fontId="21" fillId="20" borderId="2" xfId="0" applyFont="1" applyFill="1" applyBorder="1" applyAlignment="1">
      <alignment horizontal="right"/>
    </xf>
    <xf numFmtId="0" fontId="21" fillId="20" borderId="1" xfId="0" applyFont="1" applyFill="1" applyBorder="1" applyAlignment="1">
      <alignment horizontal="right"/>
    </xf>
    <xf numFmtId="0" fontId="21" fillId="20" borderId="3" xfId="0" applyFont="1" applyFill="1" applyBorder="1" applyAlignment="1">
      <alignment horizontal="right"/>
    </xf>
    <xf numFmtId="0" fontId="21" fillId="20" borderId="7" xfId="0" applyFont="1" applyFill="1" applyBorder="1" applyAlignment="1">
      <alignment horizontal="center" vertical="center"/>
    </xf>
    <xf numFmtId="44" fontId="0" fillId="19" borderId="8" xfId="0" applyNumberFormat="1" applyFill="1" applyBorder="1"/>
    <xf numFmtId="44" fontId="0" fillId="19" borderId="9" xfId="0" applyNumberFormat="1" applyFill="1" applyBorder="1"/>
    <xf numFmtId="44" fontId="0" fillId="19" borderId="10" xfId="0" applyNumberFormat="1" applyFill="1" applyBorder="1"/>
    <xf numFmtId="44" fontId="12" fillId="20" borderId="7" xfId="0" applyNumberFormat="1" applyFont="1" applyFill="1" applyBorder="1"/>
    <xf numFmtId="0" fontId="5" fillId="6" borderId="40" xfId="0" applyFont="1" applyFill="1" applyBorder="1" applyAlignment="1">
      <alignment horizontal="center" vertical="center"/>
    </xf>
    <xf numFmtId="0" fontId="5" fillId="6" borderId="41" xfId="0" applyFont="1" applyFill="1" applyBorder="1" applyAlignment="1">
      <alignment horizontal="center" vertical="center"/>
    </xf>
    <xf numFmtId="0" fontId="5" fillId="6" borderId="42" xfId="0" applyFont="1" applyFill="1" applyBorder="1" applyAlignment="1">
      <alignment horizontal="center" vertical="center"/>
    </xf>
    <xf numFmtId="0" fontId="0" fillId="4" borderId="8" xfId="0" applyFill="1" applyBorder="1" applyAlignment="1">
      <alignment horizontal="right"/>
    </xf>
    <xf numFmtId="0" fontId="0" fillId="4" borderId="9" xfId="0" applyFill="1" applyBorder="1" applyAlignment="1">
      <alignment horizontal="right"/>
    </xf>
    <xf numFmtId="0" fontId="0" fillId="4" borderId="10" xfId="0" applyFill="1" applyBorder="1" applyAlignment="1">
      <alignment horizontal="right"/>
    </xf>
    <xf numFmtId="0" fontId="44" fillId="2" borderId="7" xfId="0" applyFont="1" applyFill="1" applyBorder="1" applyAlignment="1">
      <alignment horizontal="center" vertical="center"/>
    </xf>
    <xf numFmtId="0" fontId="64" fillId="26" borderId="7" xfId="0" applyFont="1" applyFill="1" applyBorder="1" applyAlignment="1" applyProtection="1">
      <alignment horizontal="center" vertical="center"/>
      <protection locked="0"/>
    </xf>
    <xf numFmtId="0" fontId="65" fillId="26" borderId="7" xfId="0" applyFont="1" applyFill="1" applyBorder="1" applyAlignment="1" applyProtection="1">
      <alignment horizontal="center" vertical="center" wrapText="1"/>
      <protection locked="0"/>
    </xf>
    <xf numFmtId="0" fontId="66" fillId="26" borderId="7" xfId="0" applyFont="1" applyFill="1" applyBorder="1" applyAlignment="1">
      <alignment horizontal="center" vertical="center" wrapText="1"/>
    </xf>
    <xf numFmtId="0" fontId="64" fillId="27" borderId="8" xfId="0" applyFont="1" applyFill="1" applyBorder="1" applyAlignment="1">
      <alignment horizontal="center" vertical="center" wrapText="1"/>
    </xf>
    <xf numFmtId="0" fontId="64" fillId="27" borderId="9" xfId="0" applyFont="1" applyFill="1" applyBorder="1" applyAlignment="1">
      <alignment horizontal="center" vertical="center" wrapText="1"/>
    </xf>
    <xf numFmtId="0" fontId="64" fillId="27" borderId="10" xfId="0" applyFont="1" applyFill="1" applyBorder="1" applyAlignment="1">
      <alignment horizontal="center" vertical="center" wrapText="1"/>
    </xf>
    <xf numFmtId="166" fontId="70" fillId="28" borderId="8" xfId="0" applyNumberFormat="1" applyFont="1" applyFill="1" applyBorder="1" applyAlignment="1" applyProtection="1">
      <alignment horizontal="center" vertical="center"/>
      <protection locked="0"/>
    </xf>
    <xf numFmtId="166" fontId="70" fillId="28" borderId="10" xfId="0" applyNumberFormat="1" applyFont="1" applyFill="1" applyBorder="1" applyAlignment="1" applyProtection="1">
      <alignment horizontal="center" vertical="center"/>
      <protection locked="0"/>
    </xf>
    <xf numFmtId="0" fontId="41" fillId="2" borderId="8" xfId="0" applyFont="1" applyFill="1" applyBorder="1" applyAlignment="1">
      <alignment horizontal="right"/>
    </xf>
    <xf numFmtId="0" fontId="41" fillId="2" borderId="9" xfId="0" applyFont="1" applyFill="1" applyBorder="1" applyAlignment="1">
      <alignment horizontal="right"/>
    </xf>
    <xf numFmtId="0" fontId="41" fillId="2" borderId="10" xfId="0" applyFont="1" applyFill="1" applyBorder="1" applyAlignment="1">
      <alignment horizontal="right"/>
    </xf>
    <xf numFmtId="14" fontId="70" fillId="28" borderId="8" xfId="0" applyNumberFormat="1" applyFont="1" applyFill="1" applyBorder="1" applyAlignment="1" applyProtection="1">
      <alignment horizontal="center" vertical="center"/>
      <protection locked="0"/>
    </xf>
    <xf numFmtId="14" fontId="70" fillId="28" borderId="10" xfId="0" applyNumberFormat="1" applyFont="1" applyFill="1" applyBorder="1" applyAlignment="1" applyProtection="1">
      <alignment horizontal="center" vertical="center"/>
      <protection locked="0"/>
    </xf>
    <xf numFmtId="41" fontId="0" fillId="4" borderId="16" xfId="0" applyNumberFormat="1" applyFill="1" applyBorder="1" applyProtection="1">
      <protection locked="0"/>
    </xf>
    <xf numFmtId="41" fontId="0" fillId="4" borderId="17" xfId="0" applyNumberFormat="1" applyFill="1" applyBorder="1" applyProtection="1">
      <protection locked="0"/>
    </xf>
    <xf numFmtId="41" fontId="0" fillId="4" borderId="20" xfId="0" applyNumberFormat="1" applyFill="1" applyBorder="1" applyProtection="1">
      <protection locked="0"/>
    </xf>
    <xf numFmtId="0" fontId="12" fillId="3" borderId="41" xfId="0" applyFont="1" applyFill="1" applyBorder="1" applyAlignment="1" applyProtection="1">
      <alignment horizontal="left" vertical="center"/>
      <protection locked="0"/>
    </xf>
    <xf numFmtId="0" fontId="43" fillId="4" borderId="16" xfId="0" applyFont="1" applyFill="1" applyBorder="1" applyAlignment="1">
      <alignment horizontal="left" vertical="top"/>
    </xf>
    <xf numFmtId="0" fontId="43" fillId="4" borderId="17" xfId="0" applyFont="1" applyFill="1" applyBorder="1" applyAlignment="1">
      <alignment horizontal="left" vertical="top"/>
    </xf>
    <xf numFmtId="0" fontId="43" fillId="4" borderId="20" xfId="0" applyFont="1" applyFill="1" applyBorder="1" applyAlignment="1">
      <alignment horizontal="left" vertical="top"/>
    </xf>
    <xf numFmtId="41" fontId="43" fillId="4" borderId="7" xfId="0" applyNumberFormat="1" applyFont="1" applyFill="1" applyBorder="1" applyAlignment="1" applyProtection="1">
      <alignment horizontal="center" vertical="top"/>
      <protection locked="0"/>
    </xf>
    <xf numFmtId="0" fontId="4" fillId="3" borderId="21" xfId="0" applyFont="1" applyFill="1" applyBorder="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21" fillId="6" borderId="4" xfId="0" applyFont="1" applyFill="1" applyBorder="1" applyAlignment="1">
      <alignment horizontal="center" vertical="center" wrapText="1"/>
    </xf>
    <xf numFmtId="0" fontId="21" fillId="6" borderId="36" xfId="0" applyFont="1" applyFill="1" applyBorder="1" applyAlignment="1">
      <alignment horizontal="center" vertical="center" wrapText="1"/>
    </xf>
    <xf numFmtId="0" fontId="43" fillId="4" borderId="21" xfId="0" applyFont="1" applyFill="1" applyBorder="1" applyAlignment="1">
      <alignment horizontal="right"/>
    </xf>
    <xf numFmtId="0" fontId="43" fillId="4" borderId="9" xfId="0" applyFont="1" applyFill="1" applyBorder="1" applyAlignment="1">
      <alignment horizontal="right"/>
    </xf>
    <xf numFmtId="0" fontId="43" fillId="4" borderId="10" xfId="0" applyFont="1" applyFill="1" applyBorder="1" applyAlignment="1">
      <alignment horizontal="right"/>
    </xf>
    <xf numFmtId="41" fontId="0" fillId="4" borderId="8" xfId="0" applyNumberFormat="1" applyFill="1" applyBorder="1" applyAlignment="1" applyProtection="1">
      <alignment horizontal="center"/>
      <protection locked="0"/>
    </xf>
    <xf numFmtId="41" fontId="0" fillId="4" borderId="9" xfId="0" applyNumberFormat="1" applyFill="1" applyBorder="1" applyAlignment="1" applyProtection="1">
      <alignment horizontal="center"/>
      <protection locked="0"/>
    </xf>
    <xf numFmtId="41" fontId="0" fillId="4" borderId="22" xfId="0" applyNumberFormat="1" applyFill="1" applyBorder="1" applyAlignment="1" applyProtection="1">
      <alignment horizontal="center"/>
      <protection locked="0"/>
    </xf>
    <xf numFmtId="41" fontId="0" fillId="4" borderId="23" xfId="0" applyNumberFormat="1" applyFill="1" applyBorder="1" applyProtection="1">
      <protection locked="0"/>
    </xf>
    <xf numFmtId="41" fontId="0" fillId="4" borderId="24" xfId="0" applyNumberFormat="1" applyFill="1" applyBorder="1" applyProtection="1">
      <protection locked="0"/>
    </xf>
    <xf numFmtId="41" fontId="0" fillId="4" borderId="27" xfId="0" applyNumberFormat="1" applyFill="1" applyBorder="1" applyProtection="1">
      <protection locked="0"/>
    </xf>
    <xf numFmtId="0" fontId="44" fillId="3" borderId="7" xfId="0" applyFont="1" applyFill="1" applyBorder="1" applyAlignment="1" applyProtection="1">
      <alignment horizontal="center"/>
      <protection locked="0"/>
    </xf>
    <xf numFmtId="0" fontId="43" fillId="3" borderId="7" xfId="0" applyFont="1" applyFill="1" applyBorder="1" applyAlignment="1" applyProtection="1">
      <alignment horizontal="center" vertical="top"/>
      <protection locked="0"/>
    </xf>
    <xf numFmtId="0" fontId="17" fillId="3" borderId="9" xfId="0" applyFont="1" applyFill="1" applyBorder="1" applyAlignment="1" applyProtection="1">
      <alignment horizontal="center" vertical="center"/>
      <protection locked="0"/>
    </xf>
    <xf numFmtId="0" fontId="56" fillId="4" borderId="8" xfId="0" applyFont="1" applyFill="1" applyBorder="1" applyAlignment="1" applyProtection="1">
      <alignment horizontal="left" vertical="center"/>
      <protection locked="0"/>
    </xf>
    <xf numFmtId="0" fontId="45" fillId="4" borderId="9" xfId="0" applyFont="1" applyFill="1" applyBorder="1" applyAlignment="1" applyProtection="1">
      <alignment horizontal="left" vertical="center"/>
      <protection locked="0"/>
    </xf>
    <xf numFmtId="0" fontId="45" fillId="4" borderId="10" xfId="0" applyFont="1" applyFill="1" applyBorder="1" applyAlignment="1" applyProtection="1">
      <alignment horizontal="left" vertical="center"/>
      <protection locked="0"/>
    </xf>
    <xf numFmtId="0" fontId="12" fillId="3" borderId="5" xfId="0" applyFont="1" applyFill="1" applyBorder="1" applyAlignment="1">
      <alignment horizontal="left"/>
    </xf>
    <xf numFmtId="41" fontId="0" fillId="4" borderId="8" xfId="0" applyNumberFormat="1" applyFill="1" applyBorder="1" applyProtection="1">
      <protection locked="0"/>
    </xf>
    <xf numFmtId="41" fontId="0" fillId="4" borderId="9" xfId="0" applyNumberFormat="1" applyFill="1" applyBorder="1" applyProtection="1">
      <protection locked="0"/>
    </xf>
    <xf numFmtId="41" fontId="0" fillId="4" borderId="22" xfId="0" applyNumberFormat="1" applyFill="1" applyBorder="1" applyProtection="1">
      <protection locked="0"/>
    </xf>
    <xf numFmtId="0" fontId="0" fillId="2" borderId="8" xfId="0" applyFill="1" applyBorder="1" applyAlignment="1">
      <alignment horizontal="right"/>
    </xf>
    <xf numFmtId="0" fontId="0" fillId="2" borderId="9" xfId="0" applyFill="1" applyBorder="1" applyAlignment="1">
      <alignment horizontal="right"/>
    </xf>
    <xf numFmtId="0" fontId="0" fillId="2" borderId="10" xfId="0" applyFill="1" applyBorder="1" applyAlignment="1">
      <alignment horizontal="right"/>
    </xf>
    <xf numFmtId="0" fontId="0" fillId="0" borderId="2" xfId="0" applyBorder="1" applyAlignment="1">
      <alignment horizontal="left" vertical="center"/>
    </xf>
    <xf numFmtId="0" fontId="0" fillId="0" borderId="1" xfId="0" applyBorder="1" applyAlignment="1">
      <alignment horizontal="left" vertical="center"/>
    </xf>
    <xf numFmtId="0" fontId="0" fillId="0" borderId="3" xfId="0" applyBorder="1" applyAlignment="1">
      <alignment horizontal="left" vertical="center"/>
    </xf>
    <xf numFmtId="41" fontId="0" fillId="2" borderId="8" xfId="0" applyNumberFormat="1" applyFill="1" applyBorder="1" applyProtection="1">
      <protection locked="0"/>
    </xf>
    <xf numFmtId="41" fontId="0" fillId="2" borderId="9" xfId="0" applyNumberFormat="1" applyFill="1" applyBorder="1" applyProtection="1">
      <protection locked="0"/>
    </xf>
    <xf numFmtId="0" fontId="43" fillId="4" borderId="16" xfId="0" applyFont="1" applyFill="1" applyBorder="1" applyAlignment="1">
      <alignment horizontal="right"/>
    </xf>
    <xf numFmtId="0" fontId="43" fillId="4" borderId="17" xfId="0" applyFont="1" applyFill="1" applyBorder="1" applyAlignment="1">
      <alignment horizontal="right"/>
    </xf>
    <xf numFmtId="0" fontId="43" fillId="4" borderId="18" xfId="0" applyFont="1" applyFill="1" applyBorder="1" applyAlignment="1">
      <alignment horizontal="right"/>
    </xf>
    <xf numFmtId="41" fontId="0" fillId="4" borderId="19" xfId="0" applyNumberFormat="1" applyFill="1" applyBorder="1" applyAlignment="1" applyProtection="1">
      <alignment vertical="top"/>
      <protection locked="0"/>
    </xf>
    <xf numFmtId="41" fontId="0" fillId="4" borderId="17" xfId="0" applyNumberFormat="1" applyFill="1" applyBorder="1" applyAlignment="1" applyProtection="1">
      <alignment vertical="top"/>
      <protection locked="0"/>
    </xf>
    <xf numFmtId="41" fontId="0" fillId="4" borderId="20" xfId="0" applyNumberFormat="1" applyFill="1" applyBorder="1" applyAlignment="1" applyProtection="1">
      <alignment vertical="top"/>
      <protection locked="0"/>
    </xf>
    <xf numFmtId="0" fontId="4" fillId="7" borderId="2" xfId="0" applyFont="1" applyFill="1" applyBorder="1" applyAlignment="1">
      <alignment horizontal="right"/>
    </xf>
    <xf numFmtId="0" fontId="4" fillId="7" borderId="1" xfId="0" applyFont="1" applyFill="1" applyBorder="1" applyAlignment="1">
      <alignment horizontal="right"/>
    </xf>
    <xf numFmtId="0" fontId="4" fillId="7" borderId="3" xfId="0" applyFont="1" applyFill="1" applyBorder="1" applyAlignment="1">
      <alignment horizontal="right"/>
    </xf>
    <xf numFmtId="41" fontId="4" fillId="7" borderId="2" xfId="0" applyNumberFormat="1" applyFont="1" applyFill="1" applyBorder="1"/>
    <xf numFmtId="41" fontId="4" fillId="7" borderId="1" xfId="0" applyNumberFormat="1" applyFont="1" applyFill="1" applyBorder="1"/>
    <xf numFmtId="0" fontId="43" fillId="4" borderId="28" xfId="0" applyFont="1" applyFill="1" applyBorder="1" applyAlignment="1">
      <alignment horizontal="right"/>
    </xf>
    <xf numFmtId="0" fontId="43" fillId="4" borderId="1" xfId="0" applyFont="1" applyFill="1" applyBorder="1" applyAlignment="1">
      <alignment horizontal="right"/>
    </xf>
    <xf numFmtId="0" fontId="43" fillId="4" borderId="3" xfId="0" applyFont="1" applyFill="1" applyBorder="1" applyAlignment="1">
      <alignment horizontal="right"/>
    </xf>
    <xf numFmtId="41" fontId="0" fillId="4" borderId="2" xfId="0" applyNumberFormat="1" applyFill="1" applyBorder="1" applyProtection="1">
      <protection locked="0"/>
    </xf>
    <xf numFmtId="41" fontId="0" fillId="4" borderId="1" xfId="0" applyNumberFormat="1" applyFill="1" applyBorder="1" applyProtection="1">
      <protection locked="0"/>
    </xf>
    <xf numFmtId="41" fontId="0" fillId="4" borderId="29" xfId="0" applyNumberFormat="1" applyFill="1" applyBorder="1" applyProtection="1">
      <protection locked="0"/>
    </xf>
    <xf numFmtId="0" fontId="58" fillId="19" borderId="8" xfId="0" applyFont="1" applyFill="1" applyBorder="1" applyAlignment="1">
      <alignment horizontal="center" vertical="center"/>
    </xf>
    <xf numFmtId="0" fontId="58" fillId="19" borderId="9" xfId="0" applyFont="1" applyFill="1" applyBorder="1" applyAlignment="1">
      <alignment horizontal="center" vertical="center"/>
    </xf>
    <xf numFmtId="0" fontId="58" fillId="19" borderId="10" xfId="0" applyFont="1" applyFill="1" applyBorder="1" applyAlignment="1">
      <alignment horizontal="center" vertical="center"/>
    </xf>
    <xf numFmtId="0" fontId="58" fillId="21" borderId="7" xfId="0" applyFont="1" applyFill="1" applyBorder="1" applyAlignment="1">
      <alignment horizontal="center" vertical="center" wrapText="1"/>
    </xf>
    <xf numFmtId="0" fontId="58" fillId="19" borderId="8" xfId="0" applyFont="1" applyFill="1" applyBorder="1" applyAlignment="1">
      <alignment horizontal="center" vertical="center" wrapText="1"/>
    </xf>
    <xf numFmtId="0" fontId="58" fillId="19" borderId="9" xfId="0" applyFont="1" applyFill="1" applyBorder="1" applyAlignment="1">
      <alignment horizontal="center" vertical="center" wrapText="1"/>
    </xf>
    <xf numFmtId="0" fontId="58" fillId="19" borderId="10" xfId="0" applyFont="1" applyFill="1" applyBorder="1" applyAlignment="1">
      <alignment horizontal="center" vertical="center" wrapText="1"/>
    </xf>
    <xf numFmtId="0" fontId="43" fillId="4" borderId="23" xfId="0" applyFont="1" applyFill="1" applyBorder="1" applyAlignment="1">
      <alignment horizontal="right"/>
    </xf>
    <xf numFmtId="0" fontId="43" fillId="4" borderId="24" xfId="0" applyFont="1" applyFill="1" applyBorder="1" applyAlignment="1">
      <alignment horizontal="right"/>
    </xf>
    <xf numFmtId="0" fontId="43" fillId="4" borderId="25" xfId="0" applyFont="1" applyFill="1" applyBorder="1" applyAlignment="1">
      <alignment horizontal="right"/>
    </xf>
    <xf numFmtId="41" fontId="0" fillId="4" borderId="26" xfId="0" applyNumberFormat="1" applyFill="1" applyBorder="1" applyAlignment="1" applyProtection="1">
      <alignment horizontal="center"/>
      <protection locked="0"/>
    </xf>
    <xf numFmtId="41" fontId="0" fillId="4" borderId="24" xfId="0" applyNumberFormat="1" applyFill="1" applyBorder="1" applyAlignment="1" applyProtection="1">
      <alignment horizontal="center"/>
      <protection locked="0"/>
    </xf>
    <xf numFmtId="41" fontId="0" fillId="4" borderId="27" xfId="0" applyNumberFormat="1" applyFill="1" applyBorder="1" applyAlignment="1" applyProtection="1">
      <alignment horizontal="center"/>
      <protection locked="0"/>
    </xf>
    <xf numFmtId="0" fontId="43" fillId="4" borderId="20" xfId="0" applyFont="1" applyFill="1" applyBorder="1" applyAlignment="1">
      <alignment horizontal="right"/>
    </xf>
    <xf numFmtId="0" fontId="45" fillId="4" borderId="23" xfId="0" applyFont="1" applyFill="1" applyBorder="1" applyAlignment="1">
      <alignment horizontal="right"/>
    </xf>
    <xf numFmtId="0" fontId="45" fillId="4" borderId="24" xfId="0" applyFont="1" applyFill="1" applyBorder="1" applyAlignment="1">
      <alignment horizontal="right"/>
    </xf>
    <xf numFmtId="0" fontId="45" fillId="4" borderId="27" xfId="0" applyFont="1" applyFill="1" applyBorder="1" applyAlignment="1">
      <alignment horizontal="right"/>
    </xf>
    <xf numFmtId="0" fontId="0" fillId="0" borderId="9" xfId="0" applyBorder="1"/>
    <xf numFmtId="0" fontId="0" fillId="0" borderId="10" xfId="0" applyBorder="1"/>
    <xf numFmtId="0" fontId="0" fillId="2" borderId="8" xfId="0" applyFill="1" applyBorder="1" applyAlignment="1">
      <alignment horizontal="left"/>
    </xf>
    <xf numFmtId="0" fontId="0" fillId="2" borderId="9" xfId="0" applyFill="1" applyBorder="1" applyAlignment="1">
      <alignment horizontal="left"/>
    </xf>
    <xf numFmtId="0" fontId="0" fillId="2" borderId="10" xfId="0" applyFill="1" applyBorder="1" applyAlignment="1">
      <alignment horizontal="left"/>
    </xf>
    <xf numFmtId="0" fontId="7" fillId="4" borderId="8" xfId="0" applyFont="1" applyFill="1" applyBorder="1" applyAlignment="1">
      <alignment horizontal="right"/>
    </xf>
    <xf numFmtId="0" fontId="7" fillId="4" borderId="9" xfId="0" applyFont="1" applyFill="1" applyBorder="1" applyAlignment="1">
      <alignment horizontal="right"/>
    </xf>
    <xf numFmtId="0" fontId="7" fillId="4" borderId="10" xfId="0" applyFont="1" applyFill="1" applyBorder="1" applyAlignment="1">
      <alignment horizontal="right"/>
    </xf>
    <xf numFmtId="0" fontId="0" fillId="2" borderId="8" xfId="0" applyFill="1" applyBorder="1"/>
    <xf numFmtId="0" fontId="0" fillId="2" borderId="9" xfId="0" applyFill="1" applyBorder="1"/>
    <xf numFmtId="0" fontId="0" fillId="4" borderId="8" xfId="0" applyFill="1" applyBorder="1"/>
    <xf numFmtId="0" fontId="0" fillId="4" borderId="9" xfId="0" applyFill="1" applyBorder="1"/>
    <xf numFmtId="0" fontId="2" fillId="9" borderId="2" xfId="0" applyFont="1" applyFill="1" applyBorder="1" applyAlignment="1">
      <alignment vertical="center" wrapText="1"/>
    </xf>
    <xf numFmtId="0" fontId="2" fillId="9" borderId="1" xfId="0" applyFont="1" applyFill="1" applyBorder="1" applyAlignment="1">
      <alignment vertical="center" wrapText="1"/>
    </xf>
    <xf numFmtId="0" fontId="2" fillId="9" borderId="3" xfId="0" applyFont="1" applyFill="1" applyBorder="1" applyAlignment="1">
      <alignment vertical="center" wrapText="1"/>
    </xf>
    <xf numFmtId="0" fontId="2" fillId="9" borderId="14" xfId="0" applyFont="1" applyFill="1" applyBorder="1" applyAlignment="1">
      <alignment horizontal="center" vertical="center"/>
    </xf>
    <xf numFmtId="0" fontId="2" fillId="9" borderId="2" xfId="0" applyFont="1" applyFill="1" applyBorder="1" applyAlignment="1">
      <alignment horizontal="center" vertical="center"/>
    </xf>
    <xf numFmtId="0" fontId="38" fillId="3" borderId="33" xfId="0" applyFont="1" applyFill="1" applyBorder="1" applyAlignment="1">
      <alignment horizontal="center"/>
    </xf>
    <xf numFmtId="0" fontId="13" fillId="9" borderId="26" xfId="0" applyFont="1" applyFill="1" applyBorder="1" applyAlignment="1" applyProtection="1">
      <alignment horizontal="center" vertical="center"/>
      <protection locked="0"/>
    </xf>
    <xf numFmtId="0" fontId="13" fillId="9" borderId="24" xfId="0" applyFont="1" applyFill="1" applyBorder="1" applyAlignment="1" applyProtection="1">
      <alignment horizontal="center" vertical="center"/>
      <protection locked="0"/>
    </xf>
    <xf numFmtId="0" fontId="13" fillId="9" borderId="25" xfId="0" applyFont="1" applyFill="1" applyBorder="1" applyAlignment="1" applyProtection="1">
      <alignment horizontal="center" vertical="center"/>
      <protection locked="0"/>
    </xf>
    <xf numFmtId="0" fontId="0" fillId="4" borderId="8" xfId="0" applyFill="1" applyBorder="1" applyAlignment="1">
      <alignment horizontal="left"/>
    </xf>
    <xf numFmtId="0" fontId="0" fillId="4" borderId="9" xfId="0" applyFill="1" applyBorder="1" applyAlignment="1">
      <alignment horizontal="left"/>
    </xf>
    <xf numFmtId="0" fontId="0" fillId="4" borderId="10" xfId="0" applyFill="1" applyBorder="1" applyAlignment="1">
      <alignment horizontal="left"/>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6" xfId="0" applyBorder="1" applyAlignment="1">
      <alignment vertical="center"/>
    </xf>
    <xf numFmtId="0" fontId="0" fillId="2" borderId="2" xfId="0" applyFill="1" applyBorder="1" applyAlignment="1">
      <alignment horizontal="left" vertical="center" wrapText="1"/>
    </xf>
    <xf numFmtId="0" fontId="0" fillId="2" borderId="1" xfId="0" applyFill="1" applyBorder="1" applyAlignment="1">
      <alignment horizontal="left" vertical="center" wrapText="1"/>
    </xf>
    <xf numFmtId="0" fontId="0" fillId="2" borderId="3" xfId="0" applyFill="1" applyBorder="1" applyAlignment="1">
      <alignment horizontal="left" vertical="center" wrapText="1"/>
    </xf>
    <xf numFmtId="0" fontId="62" fillId="25" borderId="7" xfId="0" applyFont="1" applyFill="1" applyBorder="1" applyAlignment="1">
      <alignment horizontal="center" vertical="center"/>
    </xf>
    <xf numFmtId="0" fontId="4" fillId="3" borderId="5" xfId="0" applyFont="1" applyFill="1" applyBorder="1" applyAlignment="1">
      <alignment horizontal="center" vertical="center"/>
    </xf>
    <xf numFmtId="41" fontId="21" fillId="6" borderId="8" xfId="0" applyNumberFormat="1" applyFont="1" applyFill="1" applyBorder="1" applyAlignment="1">
      <alignment horizontal="center" vertical="center"/>
    </xf>
    <xf numFmtId="41" fontId="21" fillId="6" borderId="9" xfId="0" applyNumberFormat="1" applyFont="1" applyFill="1" applyBorder="1" applyAlignment="1">
      <alignment horizontal="center" vertical="center"/>
    </xf>
    <xf numFmtId="41" fontId="21" fillId="7" borderId="8" xfId="0" applyNumberFormat="1" applyFont="1" applyFill="1" applyBorder="1" applyAlignment="1">
      <alignment horizontal="center" vertical="center"/>
    </xf>
    <xf numFmtId="41" fontId="21" fillId="7" borderId="9" xfId="0" applyNumberFormat="1" applyFont="1" applyFill="1" applyBorder="1" applyAlignment="1">
      <alignment horizontal="center" vertical="center"/>
    </xf>
    <xf numFmtId="0" fontId="6" fillId="3" borderId="1" xfId="0" applyFont="1" applyFill="1" applyBorder="1" applyAlignment="1">
      <alignment horizontal="center" vertical="center"/>
    </xf>
    <xf numFmtId="41" fontId="0" fillId="6" borderId="8" xfId="0" applyNumberFormat="1" applyFill="1" applyBorder="1"/>
    <xf numFmtId="41" fontId="0" fillId="6" borderId="9" xfId="0" applyNumberFormat="1" applyFill="1" applyBorder="1"/>
    <xf numFmtId="0" fontId="67" fillId="25" borderId="3" xfId="0" applyFont="1" applyFill="1" applyBorder="1" applyAlignment="1" applyProtection="1">
      <alignment horizontal="left" vertical="center" wrapText="1"/>
      <protection locked="0"/>
    </xf>
    <xf numFmtId="41" fontId="12" fillId="6" borderId="9" xfId="0" applyNumberFormat="1" applyFont="1" applyFill="1" applyBorder="1" applyAlignment="1">
      <alignment horizontal="left" vertical="top" wrapText="1"/>
    </xf>
    <xf numFmtId="41" fontId="12" fillId="7" borderId="26" xfId="0" applyNumberFormat="1" applyFont="1" applyFill="1" applyBorder="1" applyAlignment="1">
      <alignment horizontal="left" vertical="top" wrapText="1"/>
    </xf>
    <xf numFmtId="41" fontId="12" fillId="7" borderId="27" xfId="0" applyNumberFormat="1" applyFont="1" applyFill="1" applyBorder="1" applyAlignment="1">
      <alignment horizontal="left" vertical="top" wrapText="1"/>
    </xf>
    <xf numFmtId="41" fontId="12" fillId="7" borderId="24" xfId="0" applyNumberFormat="1" applyFont="1" applyFill="1" applyBorder="1" applyAlignment="1">
      <alignment horizontal="left" vertical="top" wrapText="1"/>
    </xf>
    <xf numFmtId="0" fontId="21" fillId="6" borderId="5" xfId="0" applyFont="1" applyFill="1" applyBorder="1" applyAlignment="1">
      <alignment horizontal="center" vertical="center" wrapText="1"/>
    </xf>
    <xf numFmtId="0" fontId="6" fillId="3" borderId="9" xfId="0" applyFont="1" applyFill="1" applyBorder="1" applyAlignment="1">
      <alignment horizontal="center" vertical="center"/>
    </xf>
    <xf numFmtId="0" fontId="12" fillId="3" borderId="41" xfId="0" applyFont="1" applyFill="1" applyBorder="1" applyAlignment="1" applyProtection="1">
      <alignment horizontal="left"/>
      <protection locked="0"/>
    </xf>
    <xf numFmtId="41" fontId="4" fillId="7" borderId="8" xfId="0" applyNumberFormat="1" applyFont="1" applyFill="1" applyBorder="1"/>
    <xf numFmtId="41" fontId="4" fillId="7" borderId="9" xfId="0" applyNumberFormat="1" applyFont="1" applyFill="1" applyBorder="1"/>
    <xf numFmtId="0" fontId="44" fillId="2" borderId="8" xfId="0" applyFont="1" applyFill="1" applyBorder="1" applyAlignment="1">
      <alignment horizontal="right"/>
    </xf>
    <xf numFmtId="0" fontId="44" fillId="2" borderId="9" xfId="0" applyFont="1" applyFill="1" applyBorder="1" applyAlignment="1">
      <alignment horizontal="right"/>
    </xf>
    <xf numFmtId="0" fontId="44" fillId="2" borderId="10" xfId="0" applyFont="1" applyFill="1" applyBorder="1" applyAlignment="1">
      <alignment horizontal="right"/>
    </xf>
    <xf numFmtId="0" fontId="12" fillId="3" borderId="38" xfId="0" applyFont="1" applyFill="1" applyBorder="1" applyAlignment="1">
      <alignment horizontal="left"/>
    </xf>
    <xf numFmtId="0" fontId="12" fillId="3" borderId="17" xfId="0" applyFont="1" applyFill="1" applyBorder="1" applyAlignment="1">
      <alignment horizontal="left"/>
    </xf>
    <xf numFmtId="0" fontId="0" fillId="2" borderId="10" xfId="0" applyFill="1" applyBorder="1"/>
    <xf numFmtId="41" fontId="21" fillId="3" borderId="8" xfId="0" applyNumberFormat="1" applyFont="1" applyFill="1" applyBorder="1" applyAlignment="1">
      <alignment horizontal="center" vertical="center"/>
    </xf>
    <xf numFmtId="41" fontId="21" fillId="3" borderId="9" xfId="0" applyNumberFormat="1" applyFont="1" applyFill="1" applyBorder="1" applyAlignment="1">
      <alignment horizontal="center" vertical="center"/>
    </xf>
    <xf numFmtId="0" fontId="4" fillId="7" borderId="8" xfId="0" applyFont="1" applyFill="1" applyBorder="1" applyAlignment="1">
      <alignment horizontal="right"/>
    </xf>
    <xf numFmtId="0" fontId="4" fillId="7" borderId="9" xfId="0" applyFont="1" applyFill="1" applyBorder="1" applyAlignment="1">
      <alignment horizontal="right"/>
    </xf>
    <xf numFmtId="0" fontId="4" fillId="7" borderId="10" xfId="0" applyFont="1" applyFill="1" applyBorder="1" applyAlignment="1">
      <alignment horizontal="right"/>
    </xf>
    <xf numFmtId="0" fontId="3" fillId="2" borderId="11" xfId="0" applyFont="1" applyFill="1" applyBorder="1" applyAlignment="1">
      <alignment horizontal="center" vertical="center"/>
    </xf>
    <xf numFmtId="0" fontId="3" fillId="2" borderId="0" xfId="0" applyFont="1" applyFill="1" applyAlignment="1">
      <alignment horizontal="center" vertical="center"/>
    </xf>
    <xf numFmtId="0" fontId="38" fillId="3" borderId="0" xfId="0" applyFont="1" applyFill="1" applyAlignment="1">
      <alignment horizontal="center"/>
    </xf>
    <xf numFmtId="0" fontId="0" fillId="4" borderId="10" xfId="0" applyFill="1" applyBorder="1"/>
    <xf numFmtId="0" fontId="0" fillId="0" borderId="8" xfId="0" applyBorder="1" applyAlignment="1">
      <alignment horizontal="left" vertical="center"/>
    </xf>
    <xf numFmtId="0" fontId="0" fillId="0" borderId="9" xfId="0" applyBorder="1" applyAlignment="1">
      <alignment horizontal="left" vertical="center"/>
    </xf>
    <xf numFmtId="0" fontId="0" fillId="2" borderId="2" xfId="0" applyFill="1" applyBorder="1" applyAlignment="1">
      <alignment vertical="center"/>
    </xf>
    <xf numFmtId="0" fontId="0" fillId="2" borderId="1" xfId="0" applyFill="1" applyBorder="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0" fillId="2" borderId="5" xfId="0" applyFill="1" applyBorder="1" applyAlignment="1">
      <alignment vertical="center"/>
    </xf>
    <xf numFmtId="0" fontId="0" fillId="2" borderId="6" xfId="0" applyFill="1" applyBorder="1" applyAlignment="1">
      <alignment vertical="center"/>
    </xf>
    <xf numFmtId="0" fontId="17" fillId="3" borderId="62" xfId="0" applyFont="1" applyFill="1" applyBorder="1" applyAlignment="1" applyProtection="1">
      <alignment horizontal="center" vertical="center"/>
      <protection locked="0"/>
    </xf>
    <xf numFmtId="41" fontId="21" fillId="7" borderId="26" xfId="0" applyNumberFormat="1" applyFont="1" applyFill="1" applyBorder="1" applyAlignment="1">
      <alignment horizontal="center" vertical="center"/>
    </xf>
    <xf numFmtId="41" fontId="21" fillId="7" borderId="24" xfId="0" applyNumberFormat="1" applyFont="1" applyFill="1" applyBorder="1" applyAlignment="1">
      <alignment horizontal="center" vertical="center"/>
    </xf>
    <xf numFmtId="0" fontId="4" fillId="3" borderId="63" xfId="0" applyFont="1" applyFill="1" applyBorder="1" applyAlignment="1" applyProtection="1">
      <alignment vertical="top"/>
      <protection locked="0"/>
    </xf>
    <xf numFmtId="0" fontId="4" fillId="3" borderId="64" xfId="0" applyFont="1" applyFill="1" applyBorder="1" applyAlignment="1" applyProtection="1">
      <alignment vertical="top"/>
      <protection locked="0"/>
    </xf>
    <xf numFmtId="0" fontId="61" fillId="2" borderId="2" xfId="0" applyFont="1" applyFill="1" applyBorder="1" applyAlignment="1" applyProtection="1">
      <alignment vertical="center" wrapText="1"/>
      <protection locked="0"/>
    </xf>
    <xf numFmtId="44" fontId="53" fillId="6" borderId="7" xfId="0" applyNumberFormat="1" applyFont="1" applyFill="1" applyBorder="1" applyAlignment="1" applyProtection="1">
      <alignment vertical="center" wrapText="1"/>
      <protection locked="0"/>
    </xf>
    <xf numFmtId="0" fontId="61" fillId="2" borderId="7" xfId="0" applyFont="1" applyFill="1" applyBorder="1" applyAlignment="1" applyProtection="1">
      <alignment vertical="center" wrapText="1"/>
      <protection locked="0"/>
    </xf>
    <xf numFmtId="0" fontId="4" fillId="3" borderId="62" xfId="0" applyFont="1" applyFill="1" applyBorder="1" applyAlignment="1" applyProtection="1">
      <alignment horizontal="center" vertical="center"/>
      <protection locked="0"/>
    </xf>
    <xf numFmtId="41" fontId="4" fillId="7" borderId="38" xfId="0" applyNumberFormat="1" applyFont="1" applyFill="1" applyBorder="1" applyAlignment="1">
      <alignment horizontal="center" vertical="top"/>
    </xf>
    <xf numFmtId="0" fontId="4" fillId="7" borderId="38" xfId="0" applyFont="1" applyFill="1" applyBorder="1" applyAlignment="1">
      <alignment horizontal="center" vertical="top"/>
    </xf>
    <xf numFmtId="0" fontId="56" fillId="4" borderId="7" xfId="0" applyFont="1" applyFill="1" applyBorder="1" applyAlignment="1" applyProtection="1">
      <alignment horizontal="left" vertical="center"/>
      <protection locked="0"/>
    </xf>
    <xf numFmtId="41" fontId="4" fillId="7" borderId="4" xfId="0" applyNumberFormat="1" applyFont="1" applyFill="1" applyBorder="1" applyAlignment="1">
      <alignment horizontal="center" vertical="top"/>
    </xf>
    <xf numFmtId="41" fontId="4" fillId="7" borderId="6" xfId="0" applyNumberFormat="1" applyFont="1" applyFill="1" applyBorder="1" applyAlignment="1">
      <alignment horizontal="center" vertical="top"/>
    </xf>
    <xf numFmtId="0" fontId="4" fillId="3" borderId="63" xfId="0" applyFont="1" applyFill="1" applyBorder="1" applyAlignment="1" applyProtection="1">
      <alignment horizontal="center" vertical="center"/>
      <protection locked="0"/>
    </xf>
    <xf numFmtId="0" fontId="4" fillId="3" borderId="65" xfId="0" applyFont="1" applyFill="1" applyBorder="1" applyAlignment="1" applyProtection="1">
      <alignment horizontal="center" vertical="center"/>
      <protection locked="0"/>
    </xf>
    <xf numFmtId="0" fontId="4" fillId="3" borderId="64" xfId="0" applyFont="1" applyFill="1" applyBorder="1" applyAlignment="1" applyProtection="1">
      <alignment horizontal="center" vertical="center"/>
      <protection locked="0"/>
    </xf>
    <xf numFmtId="0" fontId="12" fillId="3" borderId="41" xfId="0" applyFont="1" applyFill="1" applyBorder="1" applyAlignment="1">
      <alignment horizontal="left"/>
    </xf>
    <xf numFmtId="41" fontId="4" fillId="7" borderId="8" xfId="0" applyNumberFormat="1" applyFont="1" applyFill="1" applyBorder="1" applyAlignment="1">
      <alignment horizontal="center" vertical="center"/>
    </xf>
    <xf numFmtId="41" fontId="4" fillId="7" borderId="10" xfId="0" applyNumberFormat="1" applyFont="1" applyFill="1" applyBorder="1" applyAlignment="1">
      <alignment horizontal="center" vertical="center"/>
    </xf>
    <xf numFmtId="41" fontId="4" fillId="7" borderId="8" xfId="0" applyNumberFormat="1" applyFont="1" applyFill="1" applyBorder="1" applyAlignment="1">
      <alignment horizontal="center" vertical="top"/>
    </xf>
    <xf numFmtId="0" fontId="4" fillId="7" borderId="10" xfId="0" applyFont="1" applyFill="1" applyBorder="1" applyAlignment="1">
      <alignment horizontal="center" vertical="top"/>
    </xf>
    <xf numFmtId="0" fontId="2" fillId="9" borderId="14" xfId="0" applyFont="1" applyFill="1" applyBorder="1" applyAlignment="1" applyProtection="1">
      <alignment horizontal="center" vertical="center"/>
      <protection locked="0"/>
    </xf>
    <xf numFmtId="0" fontId="2" fillId="9" borderId="2" xfId="0" applyFont="1" applyFill="1" applyBorder="1" applyAlignment="1" applyProtection="1">
      <alignment horizontal="center" vertical="center"/>
      <protection locked="0"/>
    </xf>
    <xf numFmtId="44" fontId="53" fillId="6" borderId="8" xfId="246" applyFont="1" applyFill="1" applyBorder="1" applyAlignment="1" applyProtection="1">
      <alignment vertical="center" wrapText="1"/>
      <protection locked="0"/>
    </xf>
    <xf numFmtId="44" fontId="53" fillId="6" borderId="10" xfId="246" applyFont="1" applyFill="1" applyBorder="1" applyAlignment="1" applyProtection="1">
      <alignment vertical="center" wrapText="1"/>
      <protection locked="0"/>
    </xf>
    <xf numFmtId="0" fontId="6" fillId="3" borderId="29" xfId="0" applyFont="1" applyFill="1" applyBorder="1" applyAlignment="1">
      <alignment horizontal="center" vertical="center"/>
    </xf>
    <xf numFmtId="0" fontId="0" fillId="31" borderId="8" xfId="0" applyFill="1" applyBorder="1" applyAlignment="1">
      <alignment horizontal="center"/>
    </xf>
    <xf numFmtId="0" fontId="0" fillId="31" borderId="10" xfId="0" applyFill="1" applyBorder="1" applyAlignment="1">
      <alignment horizontal="center"/>
    </xf>
    <xf numFmtId="41" fontId="4" fillId="7" borderId="8" xfId="0" applyNumberFormat="1" applyFont="1" applyFill="1" applyBorder="1" applyProtection="1">
      <protection locked="0"/>
    </xf>
    <xf numFmtId="41" fontId="4" fillId="7" borderId="9" xfId="0" applyNumberFormat="1" applyFont="1" applyFill="1" applyBorder="1" applyProtection="1">
      <protection locked="0"/>
    </xf>
    <xf numFmtId="0" fontId="6" fillId="7" borderId="8" xfId="0" applyFont="1" applyFill="1" applyBorder="1" applyAlignment="1">
      <alignment horizontal="right"/>
    </xf>
    <xf numFmtId="0" fontId="6" fillId="7" borderId="9" xfId="0" applyFont="1" applyFill="1" applyBorder="1" applyAlignment="1">
      <alignment horizontal="right"/>
    </xf>
    <xf numFmtId="0" fontId="6" fillId="7" borderId="10" xfId="0" applyFont="1" applyFill="1" applyBorder="1" applyAlignment="1">
      <alignment horizontal="right"/>
    </xf>
    <xf numFmtId="0" fontId="59" fillId="19" borderId="59" xfId="0" applyFont="1" applyFill="1" applyBorder="1" applyAlignment="1">
      <alignment vertical="center" wrapText="1"/>
    </xf>
    <xf numFmtId="0" fontId="59" fillId="19" borderId="60" xfId="0" applyFont="1" applyFill="1" applyBorder="1" applyAlignment="1">
      <alignment vertical="center" wrapText="1"/>
    </xf>
    <xf numFmtId="0" fontId="2" fillId="9" borderId="14" xfId="0" applyFont="1" applyFill="1" applyBorder="1" applyAlignment="1">
      <alignment horizontal="center"/>
    </xf>
    <xf numFmtId="0" fontId="2" fillId="9" borderId="2" xfId="0" applyFont="1" applyFill="1" applyBorder="1" applyAlignment="1">
      <alignment horizontal="center"/>
    </xf>
    <xf numFmtId="0" fontId="0" fillId="4" borderId="8" xfId="0" applyFill="1" applyBorder="1" applyAlignment="1">
      <alignment horizontal="left" vertical="top"/>
    </xf>
    <xf numFmtId="0" fontId="0" fillId="4" borderId="9" xfId="0" applyFill="1" applyBorder="1" applyAlignment="1">
      <alignment horizontal="left" vertical="top"/>
    </xf>
    <xf numFmtId="0" fontId="0" fillId="4" borderId="10" xfId="0" applyFill="1" applyBorder="1" applyAlignment="1">
      <alignment horizontal="left" vertical="top"/>
    </xf>
    <xf numFmtId="44" fontId="53" fillId="6" borderId="7" xfId="246" applyFont="1" applyFill="1" applyBorder="1" applyAlignment="1" applyProtection="1">
      <alignment vertical="center" wrapText="1"/>
      <protection locked="0"/>
    </xf>
    <xf numFmtId="0" fontId="62" fillId="25" borderId="28" xfId="0" applyFont="1" applyFill="1" applyBorder="1" applyAlignment="1">
      <alignment horizontal="center" vertical="center"/>
    </xf>
    <xf numFmtId="0" fontId="62" fillId="25" borderId="1" xfId="0" applyFont="1" applyFill="1" applyBorder="1" applyAlignment="1">
      <alignment horizontal="center" vertical="center"/>
    </xf>
    <xf numFmtId="0" fontId="62" fillId="25" borderId="35" xfId="0" applyFont="1" applyFill="1" applyBorder="1" applyAlignment="1">
      <alignment horizontal="center" vertical="center"/>
    </xf>
    <xf numFmtId="0" fontId="62" fillId="25" borderId="5" xfId="0" applyFont="1" applyFill="1" applyBorder="1" applyAlignment="1">
      <alignment horizontal="center" vertical="center"/>
    </xf>
    <xf numFmtId="0" fontId="62" fillId="25" borderId="3" xfId="0" applyFont="1" applyFill="1" applyBorder="1" applyAlignment="1">
      <alignment horizontal="center" vertical="center"/>
    </xf>
    <xf numFmtId="0" fontId="62" fillId="25" borderId="6" xfId="0" applyFont="1" applyFill="1" applyBorder="1" applyAlignment="1">
      <alignment horizontal="center" vertical="center"/>
    </xf>
    <xf numFmtId="0" fontId="69" fillId="25" borderId="2" xfId="0" applyFont="1" applyFill="1" applyBorder="1" applyAlignment="1" applyProtection="1">
      <alignment horizontal="left" vertical="center" wrapText="1"/>
      <protection locked="0"/>
    </xf>
    <xf numFmtId="0" fontId="69" fillId="25" borderId="1" xfId="0" applyFont="1" applyFill="1" applyBorder="1" applyAlignment="1" applyProtection="1">
      <alignment horizontal="left" vertical="center" wrapText="1"/>
      <protection locked="0"/>
    </xf>
    <xf numFmtId="0" fontId="69" fillId="25" borderId="3" xfId="0" applyFont="1" applyFill="1" applyBorder="1" applyAlignment="1" applyProtection="1">
      <alignment horizontal="left" vertical="center" wrapText="1"/>
      <protection locked="0"/>
    </xf>
    <xf numFmtId="0" fontId="65" fillId="28" borderId="14" xfId="0" applyFont="1" applyFill="1" applyBorder="1" applyAlignment="1">
      <alignment horizontal="center" vertical="top"/>
    </xf>
    <xf numFmtId="14" fontId="71" fillId="28" borderId="2" xfId="0" applyNumberFormat="1" applyFont="1" applyFill="1" applyBorder="1" applyAlignment="1" applyProtection="1">
      <alignment horizontal="center" vertical="center"/>
      <protection locked="0"/>
    </xf>
    <xf numFmtId="14" fontId="71" fillId="28" borderId="3" xfId="0" applyNumberFormat="1" applyFont="1" applyFill="1" applyBorder="1" applyAlignment="1" applyProtection="1">
      <alignment horizontal="center" vertical="center"/>
      <protection locked="0"/>
    </xf>
    <xf numFmtId="0" fontId="67" fillId="25" borderId="2" xfId="0" applyFont="1" applyFill="1" applyBorder="1" applyAlignment="1" applyProtection="1">
      <alignment horizontal="left" vertical="center" wrapText="1"/>
      <protection locked="0"/>
    </xf>
    <xf numFmtId="0" fontId="67" fillId="25" borderId="1" xfId="0" applyFont="1" applyFill="1" applyBorder="1" applyAlignment="1" applyProtection="1">
      <alignment horizontal="left" vertical="center" wrapText="1"/>
      <protection locked="0"/>
    </xf>
    <xf numFmtId="41" fontId="43" fillId="4" borderId="15" xfId="0" applyNumberFormat="1" applyFont="1" applyFill="1" applyBorder="1" applyAlignment="1" applyProtection="1">
      <alignment horizontal="center" vertical="top"/>
      <protection locked="0"/>
    </xf>
    <xf numFmtId="0" fontId="4" fillId="7" borderId="6" xfId="0" applyFont="1" applyFill="1" applyBorder="1" applyAlignment="1">
      <alignment horizontal="center" vertical="top"/>
    </xf>
    <xf numFmtId="0" fontId="3" fillId="5" borderId="8" xfId="0" applyFont="1" applyFill="1" applyBorder="1" applyAlignment="1">
      <alignment horizontal="right" vertical="center"/>
    </xf>
    <xf numFmtId="0" fontId="3" fillId="5" borderId="9" xfId="0" applyFont="1" applyFill="1" applyBorder="1" applyAlignment="1">
      <alignment horizontal="right" vertical="center"/>
    </xf>
    <xf numFmtId="0" fontId="3" fillId="5" borderId="10" xfId="0" applyFont="1" applyFill="1" applyBorder="1" applyAlignment="1">
      <alignment horizontal="right" vertical="center"/>
    </xf>
    <xf numFmtId="0" fontId="3" fillId="2" borderId="8" xfId="0" applyFont="1" applyFill="1" applyBorder="1" applyAlignment="1">
      <alignment horizontal="right" vertical="center"/>
    </xf>
    <xf numFmtId="0" fontId="3" fillId="2" borderId="9" xfId="0" applyFont="1" applyFill="1" applyBorder="1" applyAlignment="1">
      <alignment horizontal="right" vertical="center"/>
    </xf>
    <xf numFmtId="0" fontId="3" fillId="2" borderId="10" xfId="0" applyFont="1" applyFill="1" applyBorder="1" applyAlignment="1">
      <alignment horizontal="right" vertical="center"/>
    </xf>
    <xf numFmtId="0" fontId="6" fillId="17" borderId="11" xfId="0" applyFont="1" applyFill="1" applyBorder="1" applyAlignment="1">
      <alignment horizontal="center" vertical="center" wrapText="1"/>
    </xf>
    <xf numFmtId="0" fontId="3" fillId="5" borderId="0" xfId="0" applyFont="1" applyFill="1" applyAlignment="1">
      <alignment horizontal="center" vertical="center"/>
    </xf>
    <xf numFmtId="0" fontId="6" fillId="17" borderId="13" xfId="0" applyFont="1" applyFill="1" applyBorder="1" applyAlignment="1">
      <alignment horizontal="center" vertical="center"/>
    </xf>
    <xf numFmtId="0" fontId="6" fillId="17" borderId="6" xfId="0" applyFont="1" applyFill="1" applyBorder="1" applyAlignment="1">
      <alignment horizontal="center" vertical="center"/>
    </xf>
    <xf numFmtId="0" fontId="0" fillId="21" borderId="10" xfId="0" applyFill="1" applyBorder="1" applyAlignment="1">
      <alignment horizontal="center" vertical="center"/>
    </xf>
    <xf numFmtId="0" fontId="5" fillId="21" borderId="7" xfId="0" applyFont="1" applyFill="1" applyBorder="1" applyAlignment="1">
      <alignment horizontal="center" vertical="top"/>
    </xf>
  </cellXfs>
  <cellStyles count="247">
    <cellStyle name="Comma 2" xfId="6" xr:uid="{00000000-0005-0000-0000-000000000000}"/>
    <cellStyle name="Currency" xfId="246" builtinId="4"/>
    <cellStyle name="Currency 2" xfId="7" xr:uid="{00000000-0005-0000-0000-000002000000}"/>
    <cellStyle name="Currency 2 10" xfId="10" xr:uid="{00000000-0005-0000-0000-000003000000}"/>
    <cellStyle name="Currency 2 100" xfId="11" xr:uid="{00000000-0005-0000-0000-000004000000}"/>
    <cellStyle name="Currency 2 101" xfId="12" xr:uid="{00000000-0005-0000-0000-000005000000}"/>
    <cellStyle name="Currency 2 102" xfId="13" xr:uid="{00000000-0005-0000-0000-000006000000}"/>
    <cellStyle name="Currency 2 103" xfId="14" xr:uid="{00000000-0005-0000-0000-000007000000}"/>
    <cellStyle name="Currency 2 104" xfId="15" xr:uid="{00000000-0005-0000-0000-000008000000}"/>
    <cellStyle name="Currency 2 105" xfId="16" xr:uid="{00000000-0005-0000-0000-000009000000}"/>
    <cellStyle name="Currency 2 106" xfId="17" xr:uid="{00000000-0005-0000-0000-00000A000000}"/>
    <cellStyle name="Currency 2 107" xfId="18" xr:uid="{00000000-0005-0000-0000-00000B000000}"/>
    <cellStyle name="Currency 2 108" xfId="19" xr:uid="{00000000-0005-0000-0000-00000C000000}"/>
    <cellStyle name="Currency 2 109" xfId="20" xr:uid="{00000000-0005-0000-0000-00000D000000}"/>
    <cellStyle name="Currency 2 11" xfId="21" xr:uid="{00000000-0005-0000-0000-00000E000000}"/>
    <cellStyle name="Currency 2 110" xfId="22" xr:uid="{00000000-0005-0000-0000-00000F000000}"/>
    <cellStyle name="Currency 2 111" xfId="23" xr:uid="{00000000-0005-0000-0000-000010000000}"/>
    <cellStyle name="Currency 2 112" xfId="24" xr:uid="{00000000-0005-0000-0000-000011000000}"/>
    <cellStyle name="Currency 2 113" xfId="25" xr:uid="{00000000-0005-0000-0000-000012000000}"/>
    <cellStyle name="Currency 2 114" xfId="26" xr:uid="{00000000-0005-0000-0000-000013000000}"/>
    <cellStyle name="Currency 2 115" xfId="27" xr:uid="{00000000-0005-0000-0000-000014000000}"/>
    <cellStyle name="Currency 2 116" xfId="28" xr:uid="{00000000-0005-0000-0000-000015000000}"/>
    <cellStyle name="Currency 2 117" xfId="29" xr:uid="{00000000-0005-0000-0000-000016000000}"/>
    <cellStyle name="Currency 2 118" xfId="30" xr:uid="{00000000-0005-0000-0000-000017000000}"/>
    <cellStyle name="Currency 2 119" xfId="31" xr:uid="{00000000-0005-0000-0000-000018000000}"/>
    <cellStyle name="Currency 2 12" xfId="32" xr:uid="{00000000-0005-0000-0000-000019000000}"/>
    <cellStyle name="Currency 2 120" xfId="33" xr:uid="{00000000-0005-0000-0000-00001A000000}"/>
    <cellStyle name="Currency 2 121" xfId="34" xr:uid="{00000000-0005-0000-0000-00001B000000}"/>
    <cellStyle name="Currency 2 122" xfId="35" xr:uid="{00000000-0005-0000-0000-00001C000000}"/>
    <cellStyle name="Currency 2 123" xfId="36" xr:uid="{00000000-0005-0000-0000-00001D000000}"/>
    <cellStyle name="Currency 2 124" xfId="37" xr:uid="{00000000-0005-0000-0000-00001E000000}"/>
    <cellStyle name="Currency 2 125" xfId="38" xr:uid="{00000000-0005-0000-0000-00001F000000}"/>
    <cellStyle name="Currency 2 126" xfId="39" xr:uid="{00000000-0005-0000-0000-000020000000}"/>
    <cellStyle name="Currency 2 127" xfId="40" xr:uid="{00000000-0005-0000-0000-000021000000}"/>
    <cellStyle name="Currency 2 128" xfId="41" xr:uid="{00000000-0005-0000-0000-000022000000}"/>
    <cellStyle name="Currency 2 13" xfId="42" xr:uid="{00000000-0005-0000-0000-000023000000}"/>
    <cellStyle name="Currency 2 14" xfId="43" xr:uid="{00000000-0005-0000-0000-000024000000}"/>
    <cellStyle name="Currency 2 15" xfId="44" xr:uid="{00000000-0005-0000-0000-000025000000}"/>
    <cellStyle name="Currency 2 16" xfId="45" xr:uid="{00000000-0005-0000-0000-000026000000}"/>
    <cellStyle name="Currency 2 17" xfId="46" xr:uid="{00000000-0005-0000-0000-000027000000}"/>
    <cellStyle name="Currency 2 18" xfId="47" xr:uid="{00000000-0005-0000-0000-000028000000}"/>
    <cellStyle name="Currency 2 19" xfId="48" xr:uid="{00000000-0005-0000-0000-000029000000}"/>
    <cellStyle name="Currency 2 2" xfId="49" xr:uid="{00000000-0005-0000-0000-00002A000000}"/>
    <cellStyle name="Currency 2 20" xfId="50" xr:uid="{00000000-0005-0000-0000-00002B000000}"/>
    <cellStyle name="Currency 2 21" xfId="51" xr:uid="{00000000-0005-0000-0000-00002C000000}"/>
    <cellStyle name="Currency 2 22" xfId="52" xr:uid="{00000000-0005-0000-0000-00002D000000}"/>
    <cellStyle name="Currency 2 23" xfId="53" xr:uid="{00000000-0005-0000-0000-00002E000000}"/>
    <cellStyle name="Currency 2 24" xfId="54" xr:uid="{00000000-0005-0000-0000-00002F000000}"/>
    <cellStyle name="Currency 2 25" xfId="55" xr:uid="{00000000-0005-0000-0000-000030000000}"/>
    <cellStyle name="Currency 2 26" xfId="56" xr:uid="{00000000-0005-0000-0000-000031000000}"/>
    <cellStyle name="Currency 2 27" xfId="57" xr:uid="{00000000-0005-0000-0000-000032000000}"/>
    <cellStyle name="Currency 2 28" xfId="58" xr:uid="{00000000-0005-0000-0000-000033000000}"/>
    <cellStyle name="Currency 2 29" xfId="59" xr:uid="{00000000-0005-0000-0000-000034000000}"/>
    <cellStyle name="Currency 2 3" xfId="60" xr:uid="{00000000-0005-0000-0000-000035000000}"/>
    <cellStyle name="Currency 2 30" xfId="61" xr:uid="{00000000-0005-0000-0000-000036000000}"/>
    <cellStyle name="Currency 2 31" xfId="62" xr:uid="{00000000-0005-0000-0000-000037000000}"/>
    <cellStyle name="Currency 2 32" xfId="63" xr:uid="{00000000-0005-0000-0000-000038000000}"/>
    <cellStyle name="Currency 2 33" xfId="64" xr:uid="{00000000-0005-0000-0000-000039000000}"/>
    <cellStyle name="Currency 2 34" xfId="65" xr:uid="{00000000-0005-0000-0000-00003A000000}"/>
    <cellStyle name="Currency 2 35" xfId="66" xr:uid="{00000000-0005-0000-0000-00003B000000}"/>
    <cellStyle name="Currency 2 36" xfId="67" xr:uid="{00000000-0005-0000-0000-00003C000000}"/>
    <cellStyle name="Currency 2 37" xfId="68" xr:uid="{00000000-0005-0000-0000-00003D000000}"/>
    <cellStyle name="Currency 2 38" xfId="69" xr:uid="{00000000-0005-0000-0000-00003E000000}"/>
    <cellStyle name="Currency 2 39" xfId="70" xr:uid="{00000000-0005-0000-0000-00003F000000}"/>
    <cellStyle name="Currency 2 4" xfId="71" xr:uid="{00000000-0005-0000-0000-000040000000}"/>
    <cellStyle name="Currency 2 40" xfId="72" xr:uid="{00000000-0005-0000-0000-000041000000}"/>
    <cellStyle name="Currency 2 41" xfId="73" xr:uid="{00000000-0005-0000-0000-000042000000}"/>
    <cellStyle name="Currency 2 42" xfId="74" xr:uid="{00000000-0005-0000-0000-000043000000}"/>
    <cellStyle name="Currency 2 43" xfId="75" xr:uid="{00000000-0005-0000-0000-000044000000}"/>
    <cellStyle name="Currency 2 44" xfId="76" xr:uid="{00000000-0005-0000-0000-000045000000}"/>
    <cellStyle name="Currency 2 45" xfId="77" xr:uid="{00000000-0005-0000-0000-000046000000}"/>
    <cellStyle name="Currency 2 46" xfId="78" xr:uid="{00000000-0005-0000-0000-000047000000}"/>
    <cellStyle name="Currency 2 47" xfId="79" xr:uid="{00000000-0005-0000-0000-000048000000}"/>
    <cellStyle name="Currency 2 48" xfId="80" xr:uid="{00000000-0005-0000-0000-000049000000}"/>
    <cellStyle name="Currency 2 49" xfId="81" xr:uid="{00000000-0005-0000-0000-00004A000000}"/>
    <cellStyle name="Currency 2 5" xfId="82" xr:uid="{00000000-0005-0000-0000-00004B000000}"/>
    <cellStyle name="Currency 2 50" xfId="83" xr:uid="{00000000-0005-0000-0000-00004C000000}"/>
    <cellStyle name="Currency 2 51" xfId="84" xr:uid="{00000000-0005-0000-0000-00004D000000}"/>
    <cellStyle name="Currency 2 52" xfId="85" xr:uid="{00000000-0005-0000-0000-00004E000000}"/>
    <cellStyle name="Currency 2 53" xfId="86" xr:uid="{00000000-0005-0000-0000-00004F000000}"/>
    <cellStyle name="Currency 2 54" xfId="87" xr:uid="{00000000-0005-0000-0000-000050000000}"/>
    <cellStyle name="Currency 2 55" xfId="88" xr:uid="{00000000-0005-0000-0000-000051000000}"/>
    <cellStyle name="Currency 2 56" xfId="89" xr:uid="{00000000-0005-0000-0000-000052000000}"/>
    <cellStyle name="Currency 2 57" xfId="90" xr:uid="{00000000-0005-0000-0000-000053000000}"/>
    <cellStyle name="Currency 2 58" xfId="91" xr:uid="{00000000-0005-0000-0000-000054000000}"/>
    <cellStyle name="Currency 2 59" xfId="92" xr:uid="{00000000-0005-0000-0000-000055000000}"/>
    <cellStyle name="Currency 2 6" xfId="93" xr:uid="{00000000-0005-0000-0000-000056000000}"/>
    <cellStyle name="Currency 2 60" xfId="94" xr:uid="{00000000-0005-0000-0000-000057000000}"/>
    <cellStyle name="Currency 2 61" xfId="95" xr:uid="{00000000-0005-0000-0000-000058000000}"/>
    <cellStyle name="Currency 2 62" xfId="96" xr:uid="{00000000-0005-0000-0000-000059000000}"/>
    <cellStyle name="Currency 2 63" xfId="97" xr:uid="{00000000-0005-0000-0000-00005A000000}"/>
    <cellStyle name="Currency 2 64" xfId="98" xr:uid="{00000000-0005-0000-0000-00005B000000}"/>
    <cellStyle name="Currency 2 65" xfId="99" xr:uid="{00000000-0005-0000-0000-00005C000000}"/>
    <cellStyle name="Currency 2 66" xfId="100" xr:uid="{00000000-0005-0000-0000-00005D000000}"/>
    <cellStyle name="Currency 2 67" xfId="101" xr:uid="{00000000-0005-0000-0000-00005E000000}"/>
    <cellStyle name="Currency 2 68" xfId="102" xr:uid="{00000000-0005-0000-0000-00005F000000}"/>
    <cellStyle name="Currency 2 69" xfId="103" xr:uid="{00000000-0005-0000-0000-000060000000}"/>
    <cellStyle name="Currency 2 7" xfId="104" xr:uid="{00000000-0005-0000-0000-000061000000}"/>
    <cellStyle name="Currency 2 70" xfId="105" xr:uid="{00000000-0005-0000-0000-000062000000}"/>
    <cellStyle name="Currency 2 71" xfId="106" xr:uid="{00000000-0005-0000-0000-000063000000}"/>
    <cellStyle name="Currency 2 72" xfId="107" xr:uid="{00000000-0005-0000-0000-000064000000}"/>
    <cellStyle name="Currency 2 73" xfId="108" xr:uid="{00000000-0005-0000-0000-000065000000}"/>
    <cellStyle name="Currency 2 74" xfId="109" xr:uid="{00000000-0005-0000-0000-000066000000}"/>
    <cellStyle name="Currency 2 75" xfId="110" xr:uid="{00000000-0005-0000-0000-000067000000}"/>
    <cellStyle name="Currency 2 76" xfId="111" xr:uid="{00000000-0005-0000-0000-000068000000}"/>
    <cellStyle name="Currency 2 77" xfId="112" xr:uid="{00000000-0005-0000-0000-000069000000}"/>
    <cellStyle name="Currency 2 78" xfId="113" xr:uid="{00000000-0005-0000-0000-00006A000000}"/>
    <cellStyle name="Currency 2 79" xfId="114" xr:uid="{00000000-0005-0000-0000-00006B000000}"/>
    <cellStyle name="Currency 2 8" xfId="115" xr:uid="{00000000-0005-0000-0000-00006C000000}"/>
    <cellStyle name="Currency 2 80" xfId="116" xr:uid="{00000000-0005-0000-0000-00006D000000}"/>
    <cellStyle name="Currency 2 81" xfId="117" xr:uid="{00000000-0005-0000-0000-00006E000000}"/>
    <cellStyle name="Currency 2 82" xfId="118" xr:uid="{00000000-0005-0000-0000-00006F000000}"/>
    <cellStyle name="Currency 2 83" xfId="119" xr:uid="{00000000-0005-0000-0000-000070000000}"/>
    <cellStyle name="Currency 2 84" xfId="120" xr:uid="{00000000-0005-0000-0000-000071000000}"/>
    <cellStyle name="Currency 2 85" xfId="121" xr:uid="{00000000-0005-0000-0000-000072000000}"/>
    <cellStyle name="Currency 2 86" xfId="122" xr:uid="{00000000-0005-0000-0000-000073000000}"/>
    <cellStyle name="Currency 2 87" xfId="123" xr:uid="{00000000-0005-0000-0000-000074000000}"/>
    <cellStyle name="Currency 2 88" xfId="124" xr:uid="{00000000-0005-0000-0000-000075000000}"/>
    <cellStyle name="Currency 2 89" xfId="125" xr:uid="{00000000-0005-0000-0000-000076000000}"/>
    <cellStyle name="Currency 2 9" xfId="126" xr:uid="{00000000-0005-0000-0000-000077000000}"/>
    <cellStyle name="Currency 2 90" xfId="127" xr:uid="{00000000-0005-0000-0000-000078000000}"/>
    <cellStyle name="Currency 2 91" xfId="128" xr:uid="{00000000-0005-0000-0000-000079000000}"/>
    <cellStyle name="Currency 2 92" xfId="129" xr:uid="{00000000-0005-0000-0000-00007A000000}"/>
    <cellStyle name="Currency 2 93" xfId="130" xr:uid="{00000000-0005-0000-0000-00007B000000}"/>
    <cellStyle name="Currency 2 94" xfId="131" xr:uid="{00000000-0005-0000-0000-00007C000000}"/>
    <cellStyle name="Currency 2 95" xfId="132" xr:uid="{00000000-0005-0000-0000-00007D000000}"/>
    <cellStyle name="Currency 2 96" xfId="133" xr:uid="{00000000-0005-0000-0000-00007E000000}"/>
    <cellStyle name="Currency 2 97" xfId="134" xr:uid="{00000000-0005-0000-0000-00007F000000}"/>
    <cellStyle name="Currency 2 98" xfId="135" xr:uid="{00000000-0005-0000-0000-000080000000}"/>
    <cellStyle name="Currency 2 99" xfId="136" xr:uid="{00000000-0005-0000-0000-000081000000}"/>
    <cellStyle name="Currency 3" xfId="162" xr:uid="{00000000-0005-0000-0000-000082000000}"/>
    <cellStyle name="Currency 4" xfId="163" xr:uid="{00000000-0005-0000-0000-000083000000}"/>
    <cellStyle name="Currency 4 2" xfId="175" xr:uid="{00000000-0005-0000-0000-000084000000}"/>
    <cellStyle name="Currency 4 2 2" xfId="208" xr:uid="{00000000-0005-0000-0000-000085000000}"/>
    <cellStyle name="Currency 4 2 3" xfId="241" xr:uid="{00000000-0005-0000-0000-000086000000}"/>
    <cellStyle name="Currency 4 3" xfId="196" xr:uid="{00000000-0005-0000-0000-000087000000}"/>
    <cellStyle name="Currency 4 4" xfId="229" xr:uid="{00000000-0005-0000-0000-000088000000}"/>
    <cellStyle name="Excel Built-in Currency" xfId="137" xr:uid="{00000000-0005-0000-0000-000089000000}"/>
    <cellStyle name="Excel Built-in Normal" xfId="3" xr:uid="{00000000-0005-0000-0000-00008A000000}"/>
    <cellStyle name="Excel Built-in Percent" xfId="138" xr:uid="{00000000-0005-0000-0000-00008B000000}"/>
    <cellStyle name="Hyperlink" xfId="245" builtinId="8"/>
    <cellStyle name="Hyperlink 2" xfId="8" xr:uid="{00000000-0005-0000-0000-00008D000000}"/>
    <cellStyle name="Hyperlink 2 2" xfId="244" xr:uid="{00000000-0005-0000-0000-00008E000000}"/>
    <cellStyle name="Hyperlink 3" xfId="9" xr:uid="{00000000-0005-0000-0000-00008F000000}"/>
    <cellStyle name="Hyperlink 4" xfId="1" xr:uid="{00000000-0005-0000-0000-000090000000}"/>
    <cellStyle name="Normal" xfId="0" builtinId="0"/>
    <cellStyle name="Normal 2" xfId="4" xr:uid="{00000000-0005-0000-0000-000092000000}"/>
    <cellStyle name="Normal 3" xfId="5" xr:uid="{00000000-0005-0000-0000-000093000000}"/>
    <cellStyle name="Normal 4" xfId="140" xr:uid="{00000000-0005-0000-0000-000094000000}"/>
    <cellStyle name="Normal 4 10" xfId="153" xr:uid="{00000000-0005-0000-0000-000095000000}"/>
    <cellStyle name="Normal 4 10 2" xfId="166" xr:uid="{00000000-0005-0000-0000-000096000000}"/>
    <cellStyle name="Normal 4 10 2 2" xfId="199" xr:uid="{00000000-0005-0000-0000-000097000000}"/>
    <cellStyle name="Normal 4 10 2 3" xfId="232" xr:uid="{00000000-0005-0000-0000-000098000000}"/>
    <cellStyle name="Normal 4 10 3" xfId="187" xr:uid="{00000000-0005-0000-0000-000099000000}"/>
    <cellStyle name="Normal 4 10 4" xfId="220" xr:uid="{00000000-0005-0000-0000-00009A000000}"/>
    <cellStyle name="Normal 4 11" xfId="149" xr:uid="{00000000-0005-0000-0000-00009B000000}"/>
    <cellStyle name="Normal 4 11 2" xfId="185" xr:uid="{00000000-0005-0000-0000-00009C000000}"/>
    <cellStyle name="Normal 4 11 3" xfId="218" xr:uid="{00000000-0005-0000-0000-00009D000000}"/>
    <cellStyle name="Normal 4 12" xfId="164" xr:uid="{00000000-0005-0000-0000-00009E000000}"/>
    <cellStyle name="Normal 4 12 2" xfId="197" xr:uid="{00000000-0005-0000-0000-00009F000000}"/>
    <cellStyle name="Normal 4 12 3" xfId="230" xr:uid="{00000000-0005-0000-0000-0000A0000000}"/>
    <cellStyle name="Normal 4 13" xfId="176" xr:uid="{00000000-0005-0000-0000-0000A1000000}"/>
    <cellStyle name="Normal 4 14" xfId="209" xr:uid="{00000000-0005-0000-0000-0000A2000000}"/>
    <cellStyle name="Normal 4 2" xfId="141" xr:uid="{00000000-0005-0000-0000-0000A3000000}"/>
    <cellStyle name="Normal 4 2 2" xfId="154" xr:uid="{00000000-0005-0000-0000-0000A4000000}"/>
    <cellStyle name="Normal 4 2 2 2" xfId="188" xr:uid="{00000000-0005-0000-0000-0000A5000000}"/>
    <cellStyle name="Normal 4 2 2 3" xfId="221" xr:uid="{00000000-0005-0000-0000-0000A6000000}"/>
    <cellStyle name="Normal 4 2 3" xfId="167" xr:uid="{00000000-0005-0000-0000-0000A7000000}"/>
    <cellStyle name="Normal 4 2 3 2" xfId="200" xr:uid="{00000000-0005-0000-0000-0000A8000000}"/>
    <cellStyle name="Normal 4 2 3 3" xfId="233" xr:uid="{00000000-0005-0000-0000-0000A9000000}"/>
    <cellStyle name="Normal 4 2 4" xfId="177" xr:uid="{00000000-0005-0000-0000-0000AA000000}"/>
    <cellStyle name="Normal 4 2 5" xfId="210" xr:uid="{00000000-0005-0000-0000-0000AB000000}"/>
    <cellStyle name="Normal 4 3" xfId="142" xr:uid="{00000000-0005-0000-0000-0000AC000000}"/>
    <cellStyle name="Normal 4 3 2" xfId="155" xr:uid="{00000000-0005-0000-0000-0000AD000000}"/>
    <cellStyle name="Normal 4 3 2 2" xfId="189" xr:uid="{00000000-0005-0000-0000-0000AE000000}"/>
    <cellStyle name="Normal 4 3 2 3" xfId="222" xr:uid="{00000000-0005-0000-0000-0000AF000000}"/>
    <cellStyle name="Normal 4 3 3" xfId="168" xr:uid="{00000000-0005-0000-0000-0000B0000000}"/>
    <cellStyle name="Normal 4 3 3 2" xfId="201" xr:uid="{00000000-0005-0000-0000-0000B1000000}"/>
    <cellStyle name="Normal 4 3 3 3" xfId="234" xr:uid="{00000000-0005-0000-0000-0000B2000000}"/>
    <cellStyle name="Normal 4 3 4" xfId="178" xr:uid="{00000000-0005-0000-0000-0000B3000000}"/>
    <cellStyle name="Normal 4 3 5" xfId="211" xr:uid="{00000000-0005-0000-0000-0000B4000000}"/>
    <cellStyle name="Normal 4 4" xfId="143" xr:uid="{00000000-0005-0000-0000-0000B5000000}"/>
    <cellStyle name="Normal 4 4 2" xfId="156" xr:uid="{00000000-0005-0000-0000-0000B6000000}"/>
    <cellStyle name="Normal 4 4 2 2" xfId="190" xr:uid="{00000000-0005-0000-0000-0000B7000000}"/>
    <cellStyle name="Normal 4 4 2 3" xfId="223" xr:uid="{00000000-0005-0000-0000-0000B8000000}"/>
    <cellStyle name="Normal 4 4 3" xfId="169" xr:uid="{00000000-0005-0000-0000-0000B9000000}"/>
    <cellStyle name="Normal 4 4 3 2" xfId="202" xr:uid="{00000000-0005-0000-0000-0000BA000000}"/>
    <cellStyle name="Normal 4 4 3 3" xfId="235" xr:uid="{00000000-0005-0000-0000-0000BB000000}"/>
    <cellStyle name="Normal 4 4 4" xfId="179" xr:uid="{00000000-0005-0000-0000-0000BC000000}"/>
    <cellStyle name="Normal 4 4 5" xfId="212" xr:uid="{00000000-0005-0000-0000-0000BD000000}"/>
    <cellStyle name="Normal 4 5" xfId="144" xr:uid="{00000000-0005-0000-0000-0000BE000000}"/>
    <cellStyle name="Normal 4 5 2" xfId="157" xr:uid="{00000000-0005-0000-0000-0000BF000000}"/>
    <cellStyle name="Normal 4 5 2 2" xfId="191" xr:uid="{00000000-0005-0000-0000-0000C0000000}"/>
    <cellStyle name="Normal 4 5 2 3" xfId="224" xr:uid="{00000000-0005-0000-0000-0000C1000000}"/>
    <cellStyle name="Normal 4 5 3" xfId="170" xr:uid="{00000000-0005-0000-0000-0000C2000000}"/>
    <cellStyle name="Normal 4 5 3 2" xfId="203" xr:uid="{00000000-0005-0000-0000-0000C3000000}"/>
    <cellStyle name="Normal 4 5 3 3" xfId="236" xr:uid="{00000000-0005-0000-0000-0000C4000000}"/>
    <cellStyle name="Normal 4 5 4" xfId="180" xr:uid="{00000000-0005-0000-0000-0000C5000000}"/>
    <cellStyle name="Normal 4 5 5" xfId="213" xr:uid="{00000000-0005-0000-0000-0000C6000000}"/>
    <cellStyle name="Normal 4 6" xfId="145" xr:uid="{00000000-0005-0000-0000-0000C7000000}"/>
    <cellStyle name="Normal 4 6 2" xfId="158" xr:uid="{00000000-0005-0000-0000-0000C8000000}"/>
    <cellStyle name="Normal 4 6 2 2" xfId="192" xr:uid="{00000000-0005-0000-0000-0000C9000000}"/>
    <cellStyle name="Normal 4 6 2 3" xfId="225" xr:uid="{00000000-0005-0000-0000-0000CA000000}"/>
    <cellStyle name="Normal 4 6 3" xfId="171" xr:uid="{00000000-0005-0000-0000-0000CB000000}"/>
    <cellStyle name="Normal 4 6 3 2" xfId="204" xr:uid="{00000000-0005-0000-0000-0000CC000000}"/>
    <cellStyle name="Normal 4 6 3 3" xfId="237" xr:uid="{00000000-0005-0000-0000-0000CD000000}"/>
    <cellStyle name="Normal 4 6 4" xfId="181" xr:uid="{00000000-0005-0000-0000-0000CE000000}"/>
    <cellStyle name="Normal 4 6 5" xfId="214" xr:uid="{00000000-0005-0000-0000-0000CF000000}"/>
    <cellStyle name="Normal 4 7" xfId="146" xr:uid="{00000000-0005-0000-0000-0000D0000000}"/>
    <cellStyle name="Normal 4 7 2" xfId="159" xr:uid="{00000000-0005-0000-0000-0000D1000000}"/>
    <cellStyle name="Normal 4 7 2 2" xfId="193" xr:uid="{00000000-0005-0000-0000-0000D2000000}"/>
    <cellStyle name="Normal 4 7 2 3" xfId="226" xr:uid="{00000000-0005-0000-0000-0000D3000000}"/>
    <cellStyle name="Normal 4 7 3" xfId="172" xr:uid="{00000000-0005-0000-0000-0000D4000000}"/>
    <cellStyle name="Normal 4 7 3 2" xfId="205" xr:uid="{00000000-0005-0000-0000-0000D5000000}"/>
    <cellStyle name="Normal 4 7 3 3" xfId="238" xr:uid="{00000000-0005-0000-0000-0000D6000000}"/>
    <cellStyle name="Normal 4 7 4" xfId="182" xr:uid="{00000000-0005-0000-0000-0000D7000000}"/>
    <cellStyle name="Normal 4 7 5" xfId="215" xr:uid="{00000000-0005-0000-0000-0000D8000000}"/>
    <cellStyle name="Normal 4 8" xfId="147" xr:uid="{00000000-0005-0000-0000-0000D9000000}"/>
    <cellStyle name="Normal 4 8 2" xfId="160" xr:uid="{00000000-0005-0000-0000-0000DA000000}"/>
    <cellStyle name="Normal 4 8 2 2" xfId="194" xr:uid="{00000000-0005-0000-0000-0000DB000000}"/>
    <cellStyle name="Normal 4 8 2 3" xfId="227" xr:uid="{00000000-0005-0000-0000-0000DC000000}"/>
    <cellStyle name="Normal 4 8 3" xfId="173" xr:uid="{00000000-0005-0000-0000-0000DD000000}"/>
    <cellStyle name="Normal 4 8 3 2" xfId="206" xr:uid="{00000000-0005-0000-0000-0000DE000000}"/>
    <cellStyle name="Normal 4 8 3 3" xfId="239" xr:uid="{00000000-0005-0000-0000-0000DF000000}"/>
    <cellStyle name="Normal 4 8 4" xfId="183" xr:uid="{00000000-0005-0000-0000-0000E0000000}"/>
    <cellStyle name="Normal 4 8 5" xfId="216" xr:uid="{00000000-0005-0000-0000-0000E1000000}"/>
    <cellStyle name="Normal 4 9" xfId="148" xr:uid="{00000000-0005-0000-0000-0000E2000000}"/>
    <cellStyle name="Normal 4 9 2" xfId="161" xr:uid="{00000000-0005-0000-0000-0000E3000000}"/>
    <cellStyle name="Normal 4 9 2 2" xfId="195" xr:uid="{00000000-0005-0000-0000-0000E4000000}"/>
    <cellStyle name="Normal 4 9 2 3" xfId="228" xr:uid="{00000000-0005-0000-0000-0000E5000000}"/>
    <cellStyle name="Normal 4 9 3" xfId="174" xr:uid="{00000000-0005-0000-0000-0000E6000000}"/>
    <cellStyle name="Normal 4 9 3 2" xfId="207" xr:uid="{00000000-0005-0000-0000-0000E7000000}"/>
    <cellStyle name="Normal 4 9 3 3" xfId="240" xr:uid="{00000000-0005-0000-0000-0000E8000000}"/>
    <cellStyle name="Normal 4 9 4" xfId="184" xr:uid="{00000000-0005-0000-0000-0000E9000000}"/>
    <cellStyle name="Normal 4 9 5" xfId="217" xr:uid="{00000000-0005-0000-0000-0000EA000000}"/>
    <cellStyle name="Normal 5" xfId="151" xr:uid="{00000000-0005-0000-0000-0000EB000000}"/>
    <cellStyle name="Normal 6" xfId="150" xr:uid="{00000000-0005-0000-0000-0000EC000000}"/>
    <cellStyle name="Normal 6 2" xfId="165" xr:uid="{00000000-0005-0000-0000-0000ED000000}"/>
    <cellStyle name="Normal 6 2 2" xfId="198" xr:uid="{00000000-0005-0000-0000-0000EE000000}"/>
    <cellStyle name="Normal 6 2 3" xfId="231" xr:uid="{00000000-0005-0000-0000-0000EF000000}"/>
    <cellStyle name="Normal 6 3" xfId="186" xr:uid="{00000000-0005-0000-0000-0000F0000000}"/>
    <cellStyle name="Normal 6 4" xfId="219" xr:uid="{00000000-0005-0000-0000-0000F1000000}"/>
    <cellStyle name="Normal 7" xfId="2" xr:uid="{00000000-0005-0000-0000-0000F2000000}"/>
    <cellStyle name="Normal 7 2" xfId="242" xr:uid="{00000000-0005-0000-0000-0000F3000000}"/>
    <cellStyle name="Percent 2" xfId="152" xr:uid="{00000000-0005-0000-0000-0000F4000000}"/>
    <cellStyle name="Percent 3" xfId="139" xr:uid="{00000000-0005-0000-0000-0000F5000000}"/>
    <cellStyle name="Percent 3 2" xfId="243" xr:uid="{00000000-0005-0000-0000-0000F6000000}"/>
  </cellStyles>
  <dxfs count="0"/>
  <tableStyles count="0" defaultTableStyle="TableStyleMedium2" defaultPivotStyle="PivotStyleLight16"/>
  <colors>
    <mruColors>
      <color rgb="FFEBF1DE"/>
      <color rgb="FFFFFF00"/>
      <color rgb="FFFFFFCC"/>
      <color rgb="FFFFFF99"/>
      <color rgb="FF256675"/>
      <color rgb="FFC15B07"/>
      <color rgb="FFB85808"/>
      <color rgb="FF080400"/>
      <color rgb="FFA24D06"/>
      <color rgb="FFFEF2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HHRBBHReporting@wv.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67"/>
  <sheetViews>
    <sheetView tabSelected="1" zoomScale="90" zoomScaleNormal="90" workbookViewId="0">
      <selection activeCell="AU2" sqref="AU2"/>
    </sheetView>
  </sheetViews>
  <sheetFormatPr defaultRowHeight="15" x14ac:dyDescent="0.25"/>
  <cols>
    <col min="1" max="44" width="4.7109375" customWidth="1"/>
  </cols>
  <sheetData>
    <row r="1" spans="1:38" ht="100.15" customHeight="1" x14ac:dyDescent="0.25">
      <c r="A1" s="177" t="s">
        <v>35</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row>
    <row r="2" spans="1:38" ht="45" customHeight="1" x14ac:dyDescent="0.25">
      <c r="A2" s="178" t="s">
        <v>88</v>
      </c>
      <c r="B2" s="179"/>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80"/>
    </row>
    <row r="3" spans="1:38" ht="15.75" customHeight="1" x14ac:dyDescent="0.25">
      <c r="A3" s="181" t="s">
        <v>40</v>
      </c>
      <c r="B3" s="182"/>
      <c r="C3" s="182"/>
      <c r="D3" s="182"/>
      <c r="E3" s="182"/>
      <c r="F3" s="183"/>
      <c r="G3" s="190" t="s">
        <v>66</v>
      </c>
      <c r="H3" s="191"/>
      <c r="I3" s="191"/>
      <c r="J3" s="192"/>
      <c r="K3" s="199" t="s">
        <v>52</v>
      </c>
      <c r="L3" s="200"/>
      <c r="M3" s="200"/>
      <c r="N3" s="200"/>
      <c r="O3" s="201"/>
      <c r="P3" s="208" t="s">
        <v>63</v>
      </c>
      <c r="Q3" s="209"/>
      <c r="R3" s="209"/>
      <c r="S3" s="209"/>
      <c r="T3" s="210"/>
      <c r="U3" s="181" t="s">
        <v>55</v>
      </c>
      <c r="V3" s="182"/>
      <c r="W3" s="182"/>
      <c r="X3" s="182"/>
      <c r="Y3" s="183"/>
      <c r="Z3" s="190" t="s">
        <v>57</v>
      </c>
      <c r="AA3" s="191"/>
      <c r="AB3" s="191"/>
      <c r="AC3" s="192"/>
      <c r="AD3" s="199" t="s">
        <v>48</v>
      </c>
      <c r="AE3" s="200"/>
      <c r="AF3" s="200"/>
      <c r="AG3" s="200"/>
      <c r="AH3" s="201"/>
      <c r="AI3" s="217" t="s">
        <v>60</v>
      </c>
      <c r="AJ3" s="217"/>
      <c r="AK3" s="217"/>
      <c r="AL3" s="218"/>
    </row>
    <row r="4" spans="1:38" x14ac:dyDescent="0.25">
      <c r="A4" s="184" t="s">
        <v>41</v>
      </c>
      <c r="B4" s="185"/>
      <c r="C4" s="185"/>
      <c r="D4" s="185"/>
      <c r="E4" s="185"/>
      <c r="F4" s="186"/>
      <c r="G4" s="193" t="s">
        <v>67</v>
      </c>
      <c r="H4" s="194"/>
      <c r="I4" s="194"/>
      <c r="J4" s="195"/>
      <c r="K4" s="202" t="s">
        <v>53</v>
      </c>
      <c r="L4" s="203"/>
      <c r="M4" s="203"/>
      <c r="N4" s="203"/>
      <c r="O4" s="204"/>
      <c r="P4" s="211" t="s">
        <v>64</v>
      </c>
      <c r="Q4" s="212"/>
      <c r="R4" s="212"/>
      <c r="S4" s="212"/>
      <c r="T4" s="213"/>
      <c r="U4" s="184" t="s">
        <v>118</v>
      </c>
      <c r="V4" s="185"/>
      <c r="W4" s="185"/>
      <c r="X4" s="185"/>
      <c r="Y4" s="186"/>
      <c r="Z4" s="193" t="s">
        <v>58</v>
      </c>
      <c r="AA4" s="194"/>
      <c r="AB4" s="194"/>
      <c r="AC4" s="195"/>
      <c r="AD4" s="202" t="s">
        <v>49</v>
      </c>
      <c r="AE4" s="203"/>
      <c r="AF4" s="203"/>
      <c r="AG4" s="203"/>
      <c r="AH4" s="204"/>
      <c r="AI4" s="219" t="s">
        <v>61</v>
      </c>
      <c r="AJ4" s="219"/>
      <c r="AK4" s="219"/>
      <c r="AL4" s="220"/>
    </row>
    <row r="5" spans="1:38" ht="15.75" customHeight="1" thickBot="1" x14ac:dyDescent="0.3">
      <c r="A5" s="187" t="s">
        <v>42</v>
      </c>
      <c r="B5" s="188"/>
      <c r="C5" s="188"/>
      <c r="D5" s="188"/>
      <c r="E5" s="188"/>
      <c r="F5" s="189"/>
      <c r="G5" s="196" t="s">
        <v>68</v>
      </c>
      <c r="H5" s="197"/>
      <c r="I5" s="197"/>
      <c r="J5" s="198"/>
      <c r="K5" s="205" t="s">
        <v>54</v>
      </c>
      <c r="L5" s="206"/>
      <c r="M5" s="206"/>
      <c r="N5" s="206"/>
      <c r="O5" s="207"/>
      <c r="P5" s="214" t="s">
        <v>65</v>
      </c>
      <c r="Q5" s="215"/>
      <c r="R5" s="215"/>
      <c r="S5" s="215"/>
      <c r="T5" s="216"/>
      <c r="U5" s="187" t="s">
        <v>56</v>
      </c>
      <c r="V5" s="188"/>
      <c r="W5" s="188"/>
      <c r="X5" s="188"/>
      <c r="Y5" s="189"/>
      <c r="Z5" s="196" t="s">
        <v>59</v>
      </c>
      <c r="AA5" s="197"/>
      <c r="AB5" s="197"/>
      <c r="AC5" s="198"/>
      <c r="AD5" s="205" t="s">
        <v>62</v>
      </c>
      <c r="AE5" s="206"/>
      <c r="AF5" s="206"/>
      <c r="AG5" s="206"/>
      <c r="AH5" s="207"/>
      <c r="AI5" s="221" t="s">
        <v>69</v>
      </c>
      <c r="AJ5" s="221"/>
      <c r="AK5" s="221"/>
      <c r="AL5" s="222"/>
    </row>
    <row r="6" spans="1:38" ht="30" customHeight="1" thickTop="1" x14ac:dyDescent="0.25">
      <c r="A6" s="143" t="s">
        <v>89</v>
      </c>
      <c r="B6" s="143"/>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row>
    <row r="7" spans="1:38" ht="30" customHeight="1" x14ac:dyDescent="0.25">
      <c r="A7" s="154" t="s">
        <v>128</v>
      </c>
      <c r="B7" s="155"/>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6"/>
    </row>
    <row r="8" spans="1:38" ht="15" customHeight="1" x14ac:dyDescent="0.25">
      <c r="A8" s="244" t="s">
        <v>119</v>
      </c>
      <c r="B8" s="244"/>
      <c r="C8" s="244"/>
      <c r="D8" s="244"/>
      <c r="E8" s="244"/>
      <c r="F8" s="244" t="s">
        <v>129</v>
      </c>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97"/>
    </row>
    <row r="9" spans="1:38" ht="15" customHeight="1" x14ac:dyDescent="0.25">
      <c r="A9" s="144" t="s">
        <v>120</v>
      </c>
      <c r="B9" s="144"/>
      <c r="C9" s="144"/>
      <c r="D9" s="144"/>
      <c r="E9" s="144"/>
      <c r="F9" s="144" t="s">
        <v>141</v>
      </c>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5"/>
    </row>
    <row r="10" spans="1:38" ht="30" customHeight="1" x14ac:dyDescent="0.25">
      <c r="A10" s="144" t="s">
        <v>122</v>
      </c>
      <c r="B10" s="144"/>
      <c r="C10" s="144"/>
      <c r="D10" s="144"/>
      <c r="E10" s="144"/>
      <c r="F10" s="144" t="s">
        <v>143</v>
      </c>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5"/>
    </row>
    <row r="11" spans="1:38" ht="30" customHeight="1" x14ac:dyDescent="0.25">
      <c r="A11" s="146" t="s">
        <v>142</v>
      </c>
      <c r="B11" s="146"/>
      <c r="C11" s="146"/>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6"/>
      <c r="AL11" s="146"/>
    </row>
    <row r="12" spans="1:38" ht="30" customHeight="1" x14ac:dyDescent="0.25">
      <c r="A12" s="147" t="s">
        <v>144</v>
      </c>
      <c r="B12" s="147"/>
      <c r="C12" s="147"/>
      <c r="D12" s="147"/>
      <c r="E12" s="148"/>
      <c r="F12" s="59" t="s">
        <v>130</v>
      </c>
      <c r="G12" s="60"/>
      <c r="H12" s="60"/>
      <c r="I12" s="60"/>
      <c r="J12" s="60"/>
      <c r="K12" s="60"/>
      <c r="L12" s="60"/>
      <c r="M12" s="61"/>
      <c r="N12" s="157" t="s">
        <v>149</v>
      </c>
      <c r="O12" s="158"/>
      <c r="P12" s="158"/>
      <c r="Q12" s="158"/>
      <c r="R12" s="158"/>
      <c r="S12" s="158"/>
      <c r="T12" s="158"/>
      <c r="U12" s="158"/>
      <c r="V12" s="159"/>
      <c r="W12" s="59" t="s">
        <v>131</v>
      </c>
      <c r="X12" s="60"/>
      <c r="Y12" s="60"/>
      <c r="Z12" s="60"/>
      <c r="AA12" s="60"/>
      <c r="AB12" s="60"/>
      <c r="AC12" s="60"/>
      <c r="AD12" s="60"/>
      <c r="AE12" s="61"/>
      <c r="AF12" s="160" t="s">
        <v>152</v>
      </c>
      <c r="AG12" s="161"/>
      <c r="AH12" s="161"/>
      <c r="AI12" s="161"/>
      <c r="AJ12" s="161"/>
      <c r="AK12" s="161"/>
      <c r="AL12" s="161"/>
    </row>
    <row r="13" spans="1:38" ht="30" customHeight="1" x14ac:dyDescent="0.25">
      <c r="A13" s="147"/>
      <c r="B13" s="147"/>
      <c r="C13" s="147"/>
      <c r="D13" s="147"/>
      <c r="E13" s="148"/>
      <c r="F13" s="59" t="s">
        <v>132</v>
      </c>
      <c r="G13" s="60"/>
      <c r="H13" s="60"/>
      <c r="I13" s="60"/>
      <c r="J13" s="60"/>
      <c r="K13" s="60"/>
      <c r="L13" s="60"/>
      <c r="M13" s="61"/>
      <c r="N13" s="162" t="s">
        <v>150</v>
      </c>
      <c r="O13" s="163"/>
      <c r="P13" s="163"/>
      <c r="Q13" s="163"/>
      <c r="R13" s="163"/>
      <c r="S13" s="163"/>
      <c r="T13" s="163"/>
      <c r="U13" s="163"/>
      <c r="V13" s="164"/>
      <c r="W13" s="59" t="s">
        <v>1</v>
      </c>
      <c r="X13" s="60"/>
      <c r="Y13" s="60"/>
      <c r="Z13" s="60"/>
      <c r="AA13" s="60"/>
      <c r="AB13" s="60"/>
      <c r="AC13" s="60"/>
      <c r="AD13" s="60"/>
      <c r="AE13" s="61"/>
      <c r="AF13" s="160" t="s">
        <v>153</v>
      </c>
      <c r="AG13" s="161"/>
      <c r="AH13" s="161"/>
      <c r="AI13" s="161"/>
      <c r="AJ13" s="161"/>
      <c r="AK13" s="161"/>
      <c r="AL13" s="161"/>
    </row>
    <row r="14" spans="1:38" ht="30" customHeight="1" x14ac:dyDescent="0.25">
      <c r="A14" s="147"/>
      <c r="B14" s="147"/>
      <c r="C14" s="147"/>
      <c r="D14" s="147"/>
      <c r="E14" s="148"/>
      <c r="F14" s="165" t="s">
        <v>133</v>
      </c>
      <c r="G14" s="166"/>
      <c r="H14" s="166"/>
      <c r="I14" s="166"/>
      <c r="J14" s="166"/>
      <c r="K14" s="166"/>
      <c r="L14" s="166"/>
      <c r="M14" s="167"/>
      <c r="N14" s="171" t="s">
        <v>151</v>
      </c>
      <c r="O14" s="172"/>
      <c r="P14" s="172"/>
      <c r="Q14" s="172"/>
      <c r="R14" s="172"/>
      <c r="S14" s="172"/>
      <c r="T14" s="172"/>
      <c r="U14" s="172"/>
      <c r="V14" s="173"/>
      <c r="W14" s="59" t="s">
        <v>134</v>
      </c>
      <c r="X14" s="60"/>
      <c r="Y14" s="60"/>
      <c r="Z14" s="60"/>
      <c r="AA14" s="60"/>
      <c r="AB14" s="60"/>
      <c r="AC14" s="60"/>
      <c r="AD14" s="60"/>
      <c r="AE14" s="61"/>
      <c r="AF14" s="160" t="s">
        <v>135</v>
      </c>
      <c r="AG14" s="161"/>
      <c r="AH14" s="161"/>
      <c r="AI14" s="161"/>
      <c r="AJ14" s="161"/>
      <c r="AK14" s="161"/>
      <c r="AL14" s="161"/>
    </row>
    <row r="15" spans="1:38" x14ac:dyDescent="0.25">
      <c r="A15" s="147"/>
      <c r="B15" s="147"/>
      <c r="C15" s="147"/>
      <c r="D15" s="147"/>
      <c r="E15" s="148"/>
      <c r="F15" s="168"/>
      <c r="G15" s="169"/>
      <c r="H15" s="169"/>
      <c r="I15" s="169"/>
      <c r="J15" s="169"/>
      <c r="K15" s="169"/>
      <c r="L15" s="169"/>
      <c r="M15" s="170"/>
      <c r="N15" s="174"/>
      <c r="O15" s="175"/>
      <c r="P15" s="175"/>
      <c r="Q15" s="175"/>
      <c r="R15" s="175"/>
      <c r="S15" s="175"/>
      <c r="T15" s="175"/>
      <c r="U15" s="175"/>
      <c r="V15" s="176"/>
      <c r="W15" s="59" t="s">
        <v>136</v>
      </c>
      <c r="X15" s="60"/>
      <c r="Y15" s="60"/>
      <c r="Z15" s="60"/>
      <c r="AA15" s="60"/>
      <c r="AB15" s="60"/>
      <c r="AC15" s="60"/>
      <c r="AD15" s="60"/>
      <c r="AE15" s="61"/>
      <c r="AF15" s="160" t="s">
        <v>137</v>
      </c>
      <c r="AG15" s="161"/>
      <c r="AH15" s="161"/>
      <c r="AI15" s="161"/>
      <c r="AJ15" s="161"/>
      <c r="AK15" s="161"/>
      <c r="AL15" s="161"/>
    </row>
    <row r="16" spans="1:38" x14ac:dyDescent="0.25">
      <c r="A16" s="149"/>
      <c r="B16" s="149"/>
      <c r="C16" s="149"/>
      <c r="D16" s="149"/>
      <c r="E16" s="150"/>
      <c r="F16" s="59" t="s">
        <v>138</v>
      </c>
      <c r="G16" s="60"/>
      <c r="H16" s="60"/>
      <c r="I16" s="60"/>
      <c r="J16" s="60"/>
      <c r="K16" s="60"/>
      <c r="L16" s="60"/>
      <c r="M16" s="60"/>
      <c r="N16" s="62" t="s">
        <v>139</v>
      </c>
      <c r="O16" s="62"/>
      <c r="P16" s="62"/>
      <c r="Q16" s="62"/>
      <c r="R16" s="63"/>
      <c r="S16" s="64">
        <v>2020</v>
      </c>
      <c r="T16" s="62"/>
      <c r="U16" s="62"/>
      <c r="V16" s="63"/>
      <c r="W16" s="59" t="s">
        <v>140</v>
      </c>
      <c r="X16" s="60"/>
      <c r="Y16" s="60"/>
      <c r="Z16" s="60"/>
      <c r="AA16" s="60"/>
      <c r="AB16" s="60"/>
      <c r="AC16" s="60"/>
      <c r="AD16" s="60"/>
      <c r="AE16" s="61"/>
      <c r="AF16" s="160">
        <v>0</v>
      </c>
      <c r="AG16" s="161"/>
      <c r="AH16" s="161"/>
      <c r="AI16" s="161"/>
      <c r="AJ16" s="161"/>
      <c r="AK16" s="161"/>
      <c r="AL16" s="161"/>
    </row>
    <row r="17" spans="1:38" ht="15.75" x14ac:dyDescent="0.25">
      <c r="A17" s="243" t="s">
        <v>123</v>
      </c>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row>
    <row r="18" spans="1:38" x14ac:dyDescent="0.25">
      <c r="A18" s="244" t="s">
        <v>124</v>
      </c>
      <c r="B18" s="244"/>
      <c r="C18" s="244"/>
      <c r="D18" s="244"/>
      <c r="E18" s="244"/>
      <c r="F18" s="245" t="s">
        <v>125</v>
      </c>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row>
    <row r="19" spans="1:38" x14ac:dyDescent="0.25">
      <c r="A19" s="144" t="s">
        <v>126</v>
      </c>
      <c r="B19" s="144"/>
      <c r="C19" s="144"/>
      <c r="D19" s="144"/>
      <c r="E19" s="144"/>
      <c r="F19" s="144" t="s">
        <v>127</v>
      </c>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row>
    <row r="20" spans="1:38" ht="31.5" x14ac:dyDescent="0.25">
      <c r="A20" s="151" t="s">
        <v>145</v>
      </c>
      <c r="B20" s="152"/>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3"/>
    </row>
    <row r="21" spans="1:38" x14ac:dyDescent="0.25">
      <c r="A21" s="4"/>
      <c r="B21" s="3"/>
      <c r="C21" s="3"/>
      <c r="D21" s="3"/>
      <c r="E21" s="3"/>
      <c r="F21" s="3"/>
      <c r="G21" s="3"/>
      <c r="H21" s="3"/>
      <c r="I21" s="3"/>
      <c r="J21" s="3"/>
      <c r="K21" s="3"/>
      <c r="L21" s="3"/>
      <c r="M21" s="3"/>
      <c r="N21" s="3"/>
      <c r="O21" s="3"/>
      <c r="P21" s="3"/>
      <c r="Q21" s="3"/>
      <c r="R21" s="3"/>
      <c r="S21" s="3"/>
      <c r="T21" s="3"/>
    </row>
    <row r="22" spans="1:38" x14ac:dyDescent="0.25">
      <c r="A22" s="278" t="s">
        <v>119</v>
      </c>
      <c r="B22" s="273"/>
      <c r="C22" s="273"/>
      <c r="D22" s="273"/>
      <c r="E22" s="274"/>
      <c r="F22" s="278" t="s">
        <v>121</v>
      </c>
      <c r="G22" s="273"/>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4"/>
    </row>
    <row r="23" spans="1:38" x14ac:dyDescent="0.25">
      <c r="A23" s="290" t="s">
        <v>120</v>
      </c>
      <c r="B23" s="280"/>
      <c r="C23" s="280"/>
      <c r="D23" s="280"/>
      <c r="E23" s="281"/>
      <c r="F23" s="290" t="s">
        <v>146</v>
      </c>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1"/>
    </row>
    <row r="24" spans="1:38" x14ac:dyDescent="0.25">
      <c r="A24" s="278" t="s">
        <v>122</v>
      </c>
      <c r="B24" s="273"/>
      <c r="C24" s="273"/>
      <c r="D24" s="273"/>
      <c r="E24" s="274"/>
      <c r="F24" s="278" t="s">
        <v>147</v>
      </c>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74"/>
    </row>
    <row r="25" spans="1:38" ht="30" customHeight="1" thickBot="1" x14ac:dyDescent="0.3">
      <c r="A25" s="291" t="s">
        <v>154</v>
      </c>
      <c r="B25" s="292"/>
      <c r="C25" s="292"/>
      <c r="D25" s="292"/>
      <c r="E25" s="293"/>
      <c r="F25" s="291" t="s">
        <v>148</v>
      </c>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3"/>
    </row>
    <row r="26" spans="1:38" ht="30" customHeight="1" thickTop="1" x14ac:dyDescent="0.25">
      <c r="A26" s="294" t="s">
        <v>161</v>
      </c>
      <c r="B26" s="295"/>
      <c r="C26" s="295"/>
      <c r="D26" s="295"/>
      <c r="E26" s="296"/>
      <c r="F26" s="275" t="s">
        <v>155</v>
      </c>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7"/>
    </row>
    <row r="27" spans="1:38" ht="30" customHeight="1" x14ac:dyDescent="0.25">
      <c r="A27" s="279" t="s">
        <v>161</v>
      </c>
      <c r="B27" s="280"/>
      <c r="C27" s="280"/>
      <c r="D27" s="280"/>
      <c r="E27" s="281"/>
      <c r="F27" s="282" t="s">
        <v>156</v>
      </c>
      <c r="G27" s="283"/>
      <c r="H27" s="283"/>
      <c r="I27" s="283"/>
      <c r="J27" s="283"/>
      <c r="K27" s="283"/>
      <c r="L27" s="283"/>
      <c r="M27" s="283"/>
      <c r="N27" s="283"/>
      <c r="O27" s="283"/>
      <c r="P27" s="283"/>
      <c r="Q27" s="283"/>
      <c r="R27" s="283"/>
      <c r="S27" s="283"/>
      <c r="T27" s="283"/>
      <c r="U27" s="283"/>
      <c r="V27" s="283"/>
      <c r="W27" s="283"/>
      <c r="X27" s="283"/>
      <c r="Y27" s="283"/>
      <c r="Z27" s="283"/>
      <c r="AA27" s="283"/>
      <c r="AB27" s="283"/>
      <c r="AC27" s="283"/>
      <c r="AD27" s="283"/>
      <c r="AE27" s="283"/>
      <c r="AF27" s="283"/>
      <c r="AG27" s="283"/>
      <c r="AH27" s="283"/>
      <c r="AI27" s="283"/>
      <c r="AJ27" s="283"/>
      <c r="AK27" s="283"/>
      <c r="AL27" s="284"/>
    </row>
    <row r="28" spans="1:38" ht="30" customHeight="1" x14ac:dyDescent="0.25">
      <c r="A28" s="272" t="s">
        <v>161</v>
      </c>
      <c r="B28" s="273"/>
      <c r="C28" s="273"/>
      <c r="D28" s="273"/>
      <c r="E28" s="274"/>
      <c r="F28" s="267" t="s">
        <v>157</v>
      </c>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9"/>
    </row>
    <row r="29" spans="1:38" ht="30" customHeight="1" x14ac:dyDescent="0.25">
      <c r="A29" s="279" t="s">
        <v>161</v>
      </c>
      <c r="B29" s="280"/>
      <c r="C29" s="280"/>
      <c r="D29" s="280"/>
      <c r="E29" s="281"/>
      <c r="F29" s="282" t="s">
        <v>158</v>
      </c>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4"/>
    </row>
    <row r="30" spans="1:38" ht="30" customHeight="1" thickBot="1" x14ac:dyDescent="0.3">
      <c r="A30" s="300" t="s">
        <v>161</v>
      </c>
      <c r="B30" s="301"/>
      <c r="C30" s="301"/>
      <c r="D30" s="301"/>
      <c r="E30" s="302"/>
      <c r="F30" s="303" t="s">
        <v>159</v>
      </c>
      <c r="G30" s="304"/>
      <c r="H30" s="304"/>
      <c r="I30" s="304"/>
      <c r="J30" s="304"/>
      <c r="K30" s="304"/>
      <c r="L30" s="304"/>
      <c r="M30" s="304"/>
      <c r="N30" s="304"/>
      <c r="O30" s="304"/>
      <c r="P30" s="304"/>
      <c r="Q30" s="304"/>
      <c r="R30" s="304"/>
      <c r="S30" s="304"/>
      <c r="T30" s="304"/>
      <c r="U30" s="304"/>
      <c r="V30" s="304"/>
      <c r="W30" s="304"/>
      <c r="X30" s="304"/>
      <c r="Y30" s="304"/>
      <c r="Z30" s="304"/>
      <c r="AA30" s="304"/>
      <c r="AB30" s="304"/>
      <c r="AC30" s="304"/>
      <c r="AD30" s="304"/>
      <c r="AE30" s="304"/>
      <c r="AF30" s="304"/>
      <c r="AG30" s="304"/>
      <c r="AH30" s="304"/>
      <c r="AI30" s="304"/>
      <c r="AJ30" s="304"/>
      <c r="AK30" s="304"/>
      <c r="AL30" s="305"/>
    </row>
    <row r="31" spans="1:38" ht="30" customHeight="1" thickTop="1" thickBot="1" x14ac:dyDescent="0.3">
      <c r="A31" s="312" t="s">
        <v>205</v>
      </c>
      <c r="B31" s="313"/>
      <c r="C31" s="313"/>
      <c r="D31" s="313"/>
      <c r="E31" s="314"/>
      <c r="F31" s="315" t="s">
        <v>206</v>
      </c>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c r="AF31" s="316"/>
      <c r="AG31" s="316"/>
      <c r="AH31" s="316"/>
      <c r="AI31" s="316"/>
      <c r="AJ31" s="316"/>
      <c r="AK31" s="316"/>
      <c r="AL31" s="317"/>
    </row>
    <row r="32" spans="1:38" ht="30" customHeight="1" thickTop="1" x14ac:dyDescent="0.25">
      <c r="A32" s="261" t="s">
        <v>160</v>
      </c>
      <c r="B32" s="262"/>
      <c r="C32" s="262"/>
      <c r="D32" s="262"/>
      <c r="E32" s="263"/>
      <c r="F32" s="264" t="s">
        <v>162</v>
      </c>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265"/>
      <c r="AL32" s="266"/>
    </row>
    <row r="33" spans="1:38" ht="30" customHeight="1" x14ac:dyDescent="0.25">
      <c r="A33" s="272" t="s">
        <v>160</v>
      </c>
      <c r="B33" s="273"/>
      <c r="C33" s="273"/>
      <c r="D33" s="273"/>
      <c r="E33" s="274"/>
      <c r="F33" s="267" t="s">
        <v>163</v>
      </c>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9"/>
    </row>
    <row r="34" spans="1:38" ht="30" customHeight="1" x14ac:dyDescent="0.25">
      <c r="A34" s="285" t="s">
        <v>160</v>
      </c>
      <c r="B34" s="285"/>
      <c r="C34" s="285"/>
      <c r="D34" s="285"/>
      <c r="E34" s="285"/>
      <c r="F34" s="270" t="s">
        <v>164</v>
      </c>
      <c r="G34" s="270"/>
      <c r="H34" s="270"/>
      <c r="I34" s="270"/>
      <c r="J34" s="27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c r="AI34" s="270"/>
      <c r="AJ34" s="270"/>
      <c r="AK34" s="270"/>
      <c r="AL34" s="270"/>
    </row>
    <row r="35" spans="1:38" ht="30" customHeight="1" x14ac:dyDescent="0.25">
      <c r="A35" s="298" t="s">
        <v>160</v>
      </c>
      <c r="B35" s="298"/>
      <c r="C35" s="298"/>
      <c r="D35" s="298"/>
      <c r="E35" s="298"/>
      <c r="F35" s="271" t="s">
        <v>165</v>
      </c>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row>
    <row r="36" spans="1:38" ht="30" customHeight="1" x14ac:dyDescent="0.25">
      <c r="A36" s="285" t="s">
        <v>166</v>
      </c>
      <c r="B36" s="285"/>
      <c r="C36" s="285"/>
      <c r="D36" s="285"/>
      <c r="E36" s="285"/>
      <c r="F36" s="299" t="s">
        <v>167</v>
      </c>
      <c r="G36" s="299"/>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299"/>
      <c r="AF36" s="299"/>
      <c r="AG36" s="299"/>
      <c r="AH36" s="299"/>
      <c r="AI36" s="299"/>
      <c r="AJ36" s="299"/>
      <c r="AK36" s="299"/>
      <c r="AL36" s="299"/>
    </row>
    <row r="37" spans="1:38" ht="30" customHeight="1" x14ac:dyDescent="0.25">
      <c r="A37" s="289" t="s">
        <v>166</v>
      </c>
      <c r="B37" s="289"/>
      <c r="C37" s="289"/>
      <c r="D37" s="289"/>
      <c r="E37" s="289"/>
      <c r="F37" s="286" t="s">
        <v>169</v>
      </c>
      <c r="G37" s="286"/>
      <c r="H37" s="286"/>
      <c r="I37" s="286"/>
      <c r="J37" s="286"/>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row>
    <row r="38" spans="1:38" ht="30" customHeight="1" x14ac:dyDescent="0.25">
      <c r="A38" s="287" t="s">
        <v>166</v>
      </c>
      <c r="B38" s="287"/>
      <c r="C38" s="287"/>
      <c r="D38" s="287"/>
      <c r="E38" s="287"/>
      <c r="F38" s="288" t="s">
        <v>168</v>
      </c>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row>
    <row r="39" spans="1:38" ht="30" customHeight="1" x14ac:dyDescent="0.25">
      <c r="A39" s="289" t="s">
        <v>170</v>
      </c>
      <c r="B39" s="289"/>
      <c r="C39" s="289"/>
      <c r="D39" s="289"/>
      <c r="E39" s="289"/>
      <c r="F39" s="286" t="s">
        <v>172</v>
      </c>
      <c r="G39" s="286"/>
      <c r="H39" s="286"/>
      <c r="I39" s="286"/>
      <c r="J39" s="286"/>
      <c r="K39" s="286"/>
      <c r="L39" s="286"/>
      <c r="M39" s="286"/>
      <c r="N39" s="286"/>
      <c r="O39" s="286"/>
      <c r="P39" s="286"/>
      <c r="Q39" s="286"/>
      <c r="R39" s="286"/>
      <c r="S39" s="286"/>
      <c r="T39" s="286"/>
      <c r="U39" s="286"/>
      <c r="V39" s="286"/>
      <c r="W39" s="286"/>
      <c r="X39" s="286"/>
      <c r="Y39" s="286"/>
      <c r="Z39" s="286"/>
      <c r="AA39" s="286"/>
      <c r="AB39" s="286"/>
      <c r="AC39" s="286"/>
      <c r="AD39" s="286"/>
      <c r="AE39" s="286"/>
      <c r="AF39" s="286"/>
      <c r="AG39" s="286"/>
      <c r="AH39" s="286"/>
      <c r="AI39" s="286"/>
      <c r="AJ39" s="286"/>
      <c r="AK39" s="286"/>
      <c r="AL39" s="286"/>
    </row>
    <row r="40" spans="1:38" ht="30" customHeight="1" x14ac:dyDescent="0.25">
      <c r="A40" s="287" t="s">
        <v>170</v>
      </c>
      <c r="B40" s="287"/>
      <c r="C40" s="287"/>
      <c r="D40" s="287"/>
      <c r="E40" s="287"/>
      <c r="F40" s="288" t="s">
        <v>171</v>
      </c>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row>
    <row r="41" spans="1:38" ht="30" customHeight="1" x14ac:dyDescent="0.25">
      <c r="A41" s="289" t="s">
        <v>173</v>
      </c>
      <c r="B41" s="289"/>
      <c r="C41" s="289"/>
      <c r="D41" s="289"/>
      <c r="E41" s="289"/>
      <c r="F41" s="286" t="s">
        <v>204</v>
      </c>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row>
    <row r="42" spans="1:38" ht="30" customHeight="1" x14ac:dyDescent="0.25">
      <c r="A42" s="246" t="s">
        <v>174</v>
      </c>
      <c r="B42" s="247"/>
      <c r="C42" s="247"/>
      <c r="D42" s="247"/>
      <c r="E42" s="248"/>
      <c r="F42" s="255" t="s">
        <v>36</v>
      </c>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7"/>
    </row>
    <row r="43" spans="1:38" ht="30" customHeight="1" x14ac:dyDescent="0.25">
      <c r="A43" s="249"/>
      <c r="B43" s="250"/>
      <c r="C43" s="250"/>
      <c r="D43" s="250"/>
      <c r="E43" s="251"/>
      <c r="F43" s="258" t="s">
        <v>175</v>
      </c>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60"/>
    </row>
    <row r="44" spans="1:38" ht="30" customHeight="1" x14ac:dyDescent="0.25">
      <c r="A44" s="249"/>
      <c r="B44" s="250"/>
      <c r="C44" s="250"/>
      <c r="D44" s="250"/>
      <c r="E44" s="251"/>
      <c r="F44" s="318" t="s">
        <v>209</v>
      </c>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c r="AD44" s="319"/>
      <c r="AE44" s="319"/>
      <c r="AF44" s="319"/>
      <c r="AG44" s="319"/>
      <c r="AH44" s="319"/>
      <c r="AI44" s="319"/>
      <c r="AJ44" s="319"/>
      <c r="AK44" s="319"/>
      <c r="AL44" s="320"/>
    </row>
    <row r="45" spans="1:38" ht="43.5" customHeight="1" x14ac:dyDescent="0.25">
      <c r="A45" s="252"/>
      <c r="B45" s="253"/>
      <c r="C45" s="253"/>
      <c r="D45" s="253"/>
      <c r="E45" s="254"/>
      <c r="F45" s="258" t="s">
        <v>208</v>
      </c>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60"/>
    </row>
    <row r="46" spans="1:38" ht="30" customHeight="1" x14ac:dyDescent="0.25">
      <c r="A46" s="287" t="s">
        <v>176</v>
      </c>
      <c r="B46" s="287"/>
      <c r="C46" s="287"/>
      <c r="D46" s="287"/>
      <c r="E46" s="287"/>
      <c r="F46" s="288" t="s">
        <v>177</v>
      </c>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row>
    <row r="47" spans="1:38" ht="19.5" customHeight="1" thickBot="1" x14ac:dyDescent="0.3">
      <c r="A47" s="308" t="s">
        <v>99</v>
      </c>
      <c r="B47" s="308"/>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row>
    <row r="48" spans="1:38" ht="35.1" customHeight="1" thickTop="1" x14ac:dyDescent="0.25">
      <c r="A48" s="31" t="s">
        <v>31</v>
      </c>
      <c r="B48" s="31"/>
      <c r="C48" s="31"/>
      <c r="D48" s="31"/>
      <c r="E48" s="31"/>
      <c r="F48" s="31"/>
      <c r="G48" s="31"/>
      <c r="H48" s="31"/>
      <c r="I48" s="31"/>
      <c r="J48" s="309" t="s">
        <v>39</v>
      </c>
      <c r="K48" s="310"/>
      <c r="L48" s="310"/>
      <c r="M48" s="310"/>
      <c r="N48" s="310"/>
      <c r="O48" s="310"/>
      <c r="P48" s="310"/>
      <c r="Q48" s="310"/>
      <c r="R48" s="310"/>
      <c r="S48" s="310"/>
      <c r="T48" s="310"/>
      <c r="U48" s="310"/>
      <c r="V48" s="310"/>
      <c r="W48" s="310"/>
      <c r="X48" s="310"/>
      <c r="Y48" s="310"/>
      <c r="Z48" s="310"/>
      <c r="AA48" s="311"/>
      <c r="AB48" s="309" t="s">
        <v>114</v>
      </c>
      <c r="AC48" s="310"/>
      <c r="AD48" s="310"/>
      <c r="AE48" s="310"/>
      <c r="AF48" s="310"/>
      <c r="AG48" s="310"/>
      <c r="AH48" s="310"/>
      <c r="AI48" s="311"/>
    </row>
    <row r="49" spans="1:35" ht="60" customHeight="1" x14ac:dyDescent="0.25">
      <c r="A49" s="306" t="s">
        <v>100</v>
      </c>
      <c r="B49" s="306"/>
      <c r="C49" s="306"/>
      <c r="D49" s="306"/>
      <c r="E49" s="306"/>
      <c r="F49" s="306"/>
      <c r="G49" s="306"/>
      <c r="H49" s="306"/>
      <c r="I49" s="306"/>
      <c r="J49" s="307" t="s">
        <v>87</v>
      </c>
      <c r="K49" s="238"/>
      <c r="L49" s="238" t="s">
        <v>14</v>
      </c>
      <c r="M49" s="238"/>
      <c r="N49" s="238" t="s">
        <v>22</v>
      </c>
      <c r="O49" s="238"/>
      <c r="P49" s="238" t="s">
        <v>12</v>
      </c>
      <c r="Q49" s="238"/>
      <c r="R49" s="231" t="s">
        <v>15</v>
      </c>
      <c r="S49" s="231"/>
      <c r="T49" s="238" t="s">
        <v>9</v>
      </c>
      <c r="U49" s="238"/>
      <c r="V49" s="238" t="s">
        <v>11</v>
      </c>
      <c r="W49" s="239"/>
      <c r="X49" s="65" t="s">
        <v>110</v>
      </c>
      <c r="Y49" s="65" t="s">
        <v>111</v>
      </c>
      <c r="Z49" s="232" t="s">
        <v>112</v>
      </c>
      <c r="AA49" s="233"/>
      <c r="AB49" s="240" t="s">
        <v>28</v>
      </c>
      <c r="AC49" s="231"/>
      <c r="AD49" s="231" t="s">
        <v>10</v>
      </c>
      <c r="AE49" s="231"/>
      <c r="AF49" s="65" t="s">
        <v>110</v>
      </c>
      <c r="AG49" s="65" t="s">
        <v>111</v>
      </c>
      <c r="AH49" s="232" t="s">
        <v>112</v>
      </c>
      <c r="AI49" s="233"/>
    </row>
    <row r="50" spans="1:35" ht="35.1" customHeight="1" x14ac:dyDescent="0.25">
      <c r="A50" s="234"/>
      <c r="B50" s="234"/>
      <c r="C50" s="234"/>
      <c r="D50" s="234"/>
      <c r="E50" s="234"/>
      <c r="F50" s="234"/>
      <c r="G50" s="234"/>
      <c r="H50" s="234"/>
      <c r="I50" s="235"/>
      <c r="J50" s="2" t="s">
        <v>8</v>
      </c>
      <c r="K50" s="19" t="s">
        <v>7</v>
      </c>
      <c r="L50" s="1" t="s">
        <v>8</v>
      </c>
      <c r="M50" s="19" t="s">
        <v>7</v>
      </c>
      <c r="N50" s="1" t="s">
        <v>8</v>
      </c>
      <c r="O50" s="19" t="s">
        <v>7</v>
      </c>
      <c r="P50" s="1" t="s">
        <v>8</v>
      </c>
      <c r="Q50" s="19" t="s">
        <v>7</v>
      </c>
      <c r="R50" s="1" t="s">
        <v>8</v>
      </c>
      <c r="S50" s="19" t="s">
        <v>7</v>
      </c>
      <c r="T50" s="1" t="s">
        <v>8</v>
      </c>
      <c r="U50" s="19" t="s">
        <v>7</v>
      </c>
      <c r="V50" s="1" t="s">
        <v>8</v>
      </c>
      <c r="W50" s="22" t="s">
        <v>7</v>
      </c>
      <c r="X50" s="41"/>
      <c r="Y50" s="41"/>
      <c r="Z50" s="236"/>
      <c r="AA50" s="237"/>
      <c r="AB50" s="2" t="s">
        <v>8</v>
      </c>
      <c r="AC50" s="19" t="s">
        <v>7</v>
      </c>
      <c r="AD50" s="1" t="s">
        <v>8</v>
      </c>
      <c r="AE50" s="19" t="s">
        <v>7</v>
      </c>
      <c r="AF50" s="41"/>
      <c r="AG50" s="41"/>
      <c r="AH50" s="236"/>
      <c r="AI50" s="237"/>
    </row>
    <row r="51" spans="1:35" ht="35.1" customHeight="1" x14ac:dyDescent="0.25">
      <c r="A51" s="241" t="s">
        <v>27</v>
      </c>
      <c r="B51" s="241"/>
      <c r="C51" s="241"/>
      <c r="D51" s="241"/>
      <c r="E51" s="241"/>
      <c r="F51" s="241"/>
      <c r="G51" s="241"/>
      <c r="H51" s="241"/>
      <c r="I51" s="242"/>
      <c r="J51" s="16">
        <v>1</v>
      </c>
      <c r="K51" s="20">
        <v>1</v>
      </c>
      <c r="L51" s="11">
        <v>1</v>
      </c>
      <c r="M51" s="20">
        <v>1</v>
      </c>
      <c r="N51" s="11">
        <v>1</v>
      </c>
      <c r="O51" s="20">
        <v>1</v>
      </c>
      <c r="P51" s="11">
        <v>1</v>
      </c>
      <c r="Q51" s="20">
        <v>1</v>
      </c>
      <c r="R51" s="11">
        <v>1</v>
      </c>
      <c r="S51" s="20">
        <v>1</v>
      </c>
      <c r="T51" s="11">
        <v>1</v>
      </c>
      <c r="U51" s="20">
        <v>1</v>
      </c>
      <c r="V51" s="11">
        <v>1</v>
      </c>
      <c r="W51" s="23">
        <v>1</v>
      </c>
      <c r="X51" s="15">
        <f>J51+L51+N51+P51+R51+T51+V51</f>
        <v>7</v>
      </c>
      <c r="Y51" s="15">
        <f>K51+M51+O51+Q51+S51+U51+W51</f>
        <v>7</v>
      </c>
      <c r="Z51" s="227">
        <f>SUM(J51:W51)</f>
        <v>14</v>
      </c>
      <c r="AA51" s="228"/>
      <c r="AB51" s="16">
        <v>5</v>
      </c>
      <c r="AC51" s="20">
        <v>2</v>
      </c>
      <c r="AD51" s="11">
        <v>2</v>
      </c>
      <c r="AE51" s="20">
        <v>5</v>
      </c>
      <c r="AF51" s="15">
        <f>AB51+AD51</f>
        <v>7</v>
      </c>
      <c r="AG51" s="15">
        <f>AC51+AE51</f>
        <v>7</v>
      </c>
      <c r="AH51" s="227">
        <f>SUM(AF51:AG51)</f>
        <v>14</v>
      </c>
      <c r="AI51" s="228"/>
    </row>
    <row r="52" spans="1:35" ht="35.1" customHeight="1" x14ac:dyDescent="0.25">
      <c r="A52" s="229" t="s">
        <v>24</v>
      </c>
      <c r="B52" s="229"/>
      <c r="C52" s="229"/>
      <c r="D52" s="229"/>
      <c r="E52" s="229"/>
      <c r="F52" s="229"/>
      <c r="G52" s="229"/>
      <c r="H52" s="229"/>
      <c r="I52" s="230"/>
      <c r="J52" s="17">
        <v>1</v>
      </c>
      <c r="K52" s="21">
        <v>1</v>
      </c>
      <c r="L52" s="10">
        <v>1</v>
      </c>
      <c r="M52" s="21">
        <v>1</v>
      </c>
      <c r="N52" s="10">
        <v>1</v>
      </c>
      <c r="O52" s="21">
        <v>1</v>
      </c>
      <c r="P52" s="10">
        <v>1</v>
      </c>
      <c r="Q52" s="21">
        <v>1</v>
      </c>
      <c r="R52" s="10">
        <v>1</v>
      </c>
      <c r="S52" s="21">
        <v>1</v>
      </c>
      <c r="T52" s="10">
        <v>1</v>
      </c>
      <c r="U52" s="21">
        <v>1</v>
      </c>
      <c r="V52" s="10">
        <v>1</v>
      </c>
      <c r="W52" s="24">
        <v>1</v>
      </c>
      <c r="X52" s="15">
        <f t="shared" ref="X52:Y59" si="0">J52+L52+N52+P52+R52+T52+V52</f>
        <v>7</v>
      </c>
      <c r="Y52" s="15">
        <f t="shared" si="0"/>
        <v>7</v>
      </c>
      <c r="Z52" s="227">
        <f t="shared" ref="Z52:Z58" si="1">SUM(J52:W52)</f>
        <v>14</v>
      </c>
      <c r="AA52" s="228"/>
      <c r="AB52" s="17">
        <v>5</v>
      </c>
      <c r="AC52" s="21">
        <v>2</v>
      </c>
      <c r="AD52" s="10">
        <v>2</v>
      </c>
      <c r="AE52" s="21">
        <v>5</v>
      </c>
      <c r="AF52" s="15">
        <f t="shared" ref="AF52:AG58" si="2">AB52+AD52</f>
        <v>7</v>
      </c>
      <c r="AG52" s="15">
        <f t="shared" si="2"/>
        <v>7</v>
      </c>
      <c r="AH52" s="227">
        <f t="shared" ref="AH52:AH58" si="3">SUM(AF52:AG52)</f>
        <v>14</v>
      </c>
      <c r="AI52" s="228"/>
    </row>
    <row r="53" spans="1:35" ht="35.1" customHeight="1" x14ac:dyDescent="0.25">
      <c r="A53" s="241" t="s">
        <v>17</v>
      </c>
      <c r="B53" s="241"/>
      <c r="C53" s="241"/>
      <c r="D53" s="241"/>
      <c r="E53" s="241"/>
      <c r="F53" s="241"/>
      <c r="G53" s="241"/>
      <c r="H53" s="241"/>
      <c r="I53" s="242"/>
      <c r="J53" s="16">
        <v>1</v>
      </c>
      <c r="K53" s="20">
        <v>1</v>
      </c>
      <c r="L53" s="11">
        <v>1</v>
      </c>
      <c r="M53" s="20">
        <v>1</v>
      </c>
      <c r="N53" s="11">
        <v>1</v>
      </c>
      <c r="O53" s="20">
        <v>1</v>
      </c>
      <c r="P53" s="11">
        <v>1</v>
      </c>
      <c r="Q53" s="20">
        <v>1</v>
      </c>
      <c r="R53" s="11">
        <v>1</v>
      </c>
      <c r="S53" s="20">
        <v>1</v>
      </c>
      <c r="T53" s="11">
        <v>1</v>
      </c>
      <c r="U53" s="20">
        <v>1</v>
      </c>
      <c r="V53" s="11">
        <v>1</v>
      </c>
      <c r="W53" s="23">
        <v>1</v>
      </c>
      <c r="X53" s="15">
        <f t="shared" si="0"/>
        <v>7</v>
      </c>
      <c r="Y53" s="15">
        <f t="shared" si="0"/>
        <v>7</v>
      </c>
      <c r="Z53" s="227">
        <f t="shared" si="1"/>
        <v>14</v>
      </c>
      <c r="AA53" s="228"/>
      <c r="AB53" s="16">
        <v>5</v>
      </c>
      <c r="AC53" s="20">
        <v>2</v>
      </c>
      <c r="AD53" s="11">
        <v>2</v>
      </c>
      <c r="AE53" s="20">
        <v>5</v>
      </c>
      <c r="AF53" s="15">
        <f t="shared" si="2"/>
        <v>7</v>
      </c>
      <c r="AG53" s="15">
        <f t="shared" si="2"/>
        <v>7</v>
      </c>
      <c r="AH53" s="227">
        <f t="shared" si="3"/>
        <v>14</v>
      </c>
      <c r="AI53" s="228"/>
    </row>
    <row r="54" spans="1:35" ht="35.1" customHeight="1" x14ac:dyDescent="0.25">
      <c r="A54" s="229" t="s">
        <v>18</v>
      </c>
      <c r="B54" s="229"/>
      <c r="C54" s="229"/>
      <c r="D54" s="229"/>
      <c r="E54" s="229"/>
      <c r="F54" s="229"/>
      <c r="G54" s="229"/>
      <c r="H54" s="229"/>
      <c r="I54" s="230"/>
      <c r="J54" s="17">
        <v>1</v>
      </c>
      <c r="K54" s="21">
        <v>1</v>
      </c>
      <c r="L54" s="10">
        <v>1</v>
      </c>
      <c r="M54" s="21">
        <v>1</v>
      </c>
      <c r="N54" s="10">
        <v>1</v>
      </c>
      <c r="O54" s="21">
        <v>1</v>
      </c>
      <c r="P54" s="10">
        <v>1</v>
      </c>
      <c r="Q54" s="21">
        <v>1</v>
      </c>
      <c r="R54" s="10">
        <v>1</v>
      </c>
      <c r="S54" s="21">
        <v>1</v>
      </c>
      <c r="T54" s="10">
        <v>1</v>
      </c>
      <c r="U54" s="21">
        <v>1</v>
      </c>
      <c r="V54" s="10">
        <v>1</v>
      </c>
      <c r="W54" s="24">
        <v>1</v>
      </c>
      <c r="X54" s="15">
        <f t="shared" si="0"/>
        <v>7</v>
      </c>
      <c r="Y54" s="15">
        <f t="shared" si="0"/>
        <v>7</v>
      </c>
      <c r="Z54" s="227">
        <f t="shared" si="1"/>
        <v>14</v>
      </c>
      <c r="AA54" s="228"/>
      <c r="AB54" s="17">
        <v>5</v>
      </c>
      <c r="AC54" s="21">
        <v>2</v>
      </c>
      <c r="AD54" s="10">
        <v>2</v>
      </c>
      <c r="AE54" s="21">
        <v>5</v>
      </c>
      <c r="AF54" s="15">
        <f t="shared" si="2"/>
        <v>7</v>
      </c>
      <c r="AG54" s="15">
        <f t="shared" si="2"/>
        <v>7</v>
      </c>
      <c r="AH54" s="227">
        <f t="shared" si="3"/>
        <v>14</v>
      </c>
      <c r="AI54" s="228"/>
    </row>
    <row r="55" spans="1:35" ht="35.1" customHeight="1" x14ac:dyDescent="0.25">
      <c r="A55" s="241" t="s">
        <v>19</v>
      </c>
      <c r="B55" s="241"/>
      <c r="C55" s="241"/>
      <c r="D55" s="241"/>
      <c r="E55" s="241"/>
      <c r="F55" s="241"/>
      <c r="G55" s="241"/>
      <c r="H55" s="241"/>
      <c r="I55" s="242"/>
      <c r="J55" s="16">
        <v>1</v>
      </c>
      <c r="K55" s="20">
        <v>1</v>
      </c>
      <c r="L55" s="11">
        <v>1</v>
      </c>
      <c r="M55" s="20">
        <v>1</v>
      </c>
      <c r="N55" s="11">
        <v>1</v>
      </c>
      <c r="O55" s="20">
        <v>1</v>
      </c>
      <c r="P55" s="11">
        <v>1</v>
      </c>
      <c r="Q55" s="20">
        <v>1</v>
      </c>
      <c r="R55" s="11">
        <v>1</v>
      </c>
      <c r="S55" s="20">
        <v>1</v>
      </c>
      <c r="T55" s="11">
        <v>1</v>
      </c>
      <c r="U55" s="20">
        <v>1</v>
      </c>
      <c r="V55" s="11">
        <v>1</v>
      </c>
      <c r="W55" s="23">
        <v>1</v>
      </c>
      <c r="X55" s="15">
        <f t="shared" si="0"/>
        <v>7</v>
      </c>
      <c r="Y55" s="15">
        <f t="shared" si="0"/>
        <v>7</v>
      </c>
      <c r="Z55" s="227">
        <f t="shared" si="1"/>
        <v>14</v>
      </c>
      <c r="AA55" s="228"/>
      <c r="AB55" s="16">
        <v>5</v>
      </c>
      <c r="AC55" s="20">
        <v>2</v>
      </c>
      <c r="AD55" s="11">
        <v>2</v>
      </c>
      <c r="AE55" s="20">
        <v>5</v>
      </c>
      <c r="AF55" s="15">
        <f t="shared" si="2"/>
        <v>7</v>
      </c>
      <c r="AG55" s="15">
        <f t="shared" si="2"/>
        <v>7</v>
      </c>
      <c r="AH55" s="227">
        <f t="shared" si="3"/>
        <v>14</v>
      </c>
      <c r="AI55" s="228"/>
    </row>
    <row r="56" spans="1:35" ht="35.1" customHeight="1" x14ac:dyDescent="0.25">
      <c r="A56" s="229" t="s">
        <v>20</v>
      </c>
      <c r="B56" s="229"/>
      <c r="C56" s="229"/>
      <c r="D56" s="229"/>
      <c r="E56" s="229"/>
      <c r="F56" s="229"/>
      <c r="G56" s="229"/>
      <c r="H56" s="229"/>
      <c r="I56" s="230"/>
      <c r="J56" s="17">
        <v>1</v>
      </c>
      <c r="K56" s="21">
        <v>1</v>
      </c>
      <c r="L56" s="10">
        <v>1</v>
      </c>
      <c r="M56" s="21">
        <v>1</v>
      </c>
      <c r="N56" s="10">
        <v>1</v>
      </c>
      <c r="O56" s="21">
        <v>1</v>
      </c>
      <c r="P56" s="10">
        <v>1</v>
      </c>
      <c r="Q56" s="21">
        <v>1</v>
      </c>
      <c r="R56" s="10">
        <v>1</v>
      </c>
      <c r="S56" s="21">
        <v>1</v>
      </c>
      <c r="T56" s="10">
        <v>1</v>
      </c>
      <c r="U56" s="21">
        <v>1</v>
      </c>
      <c r="V56" s="10">
        <v>1</v>
      </c>
      <c r="W56" s="24">
        <v>1</v>
      </c>
      <c r="X56" s="15">
        <f t="shared" si="0"/>
        <v>7</v>
      </c>
      <c r="Y56" s="15">
        <f t="shared" si="0"/>
        <v>7</v>
      </c>
      <c r="Z56" s="227">
        <f t="shared" si="1"/>
        <v>14</v>
      </c>
      <c r="AA56" s="228"/>
      <c r="AB56" s="17">
        <v>5</v>
      </c>
      <c r="AC56" s="21">
        <v>2</v>
      </c>
      <c r="AD56" s="10">
        <v>2</v>
      </c>
      <c r="AE56" s="21">
        <v>5</v>
      </c>
      <c r="AF56" s="15">
        <f t="shared" si="2"/>
        <v>7</v>
      </c>
      <c r="AG56" s="15">
        <f t="shared" si="2"/>
        <v>7</v>
      </c>
      <c r="AH56" s="227">
        <f t="shared" si="3"/>
        <v>14</v>
      </c>
      <c r="AI56" s="228"/>
    </row>
    <row r="57" spans="1:35" ht="35.1" customHeight="1" x14ac:dyDescent="0.25">
      <c r="A57" s="241" t="s">
        <v>25</v>
      </c>
      <c r="B57" s="241"/>
      <c r="C57" s="241"/>
      <c r="D57" s="241"/>
      <c r="E57" s="241"/>
      <c r="F57" s="241"/>
      <c r="G57" s="241"/>
      <c r="H57" s="241"/>
      <c r="I57" s="242"/>
      <c r="J57" s="16">
        <v>1</v>
      </c>
      <c r="K57" s="20">
        <v>1</v>
      </c>
      <c r="L57" s="11">
        <v>1</v>
      </c>
      <c r="M57" s="20">
        <v>1</v>
      </c>
      <c r="N57" s="11">
        <v>1</v>
      </c>
      <c r="O57" s="20">
        <v>1</v>
      </c>
      <c r="P57" s="11">
        <v>1</v>
      </c>
      <c r="Q57" s="20">
        <v>1</v>
      </c>
      <c r="R57" s="11">
        <v>1</v>
      </c>
      <c r="S57" s="20">
        <v>1</v>
      </c>
      <c r="T57" s="11">
        <v>1</v>
      </c>
      <c r="U57" s="20">
        <v>1</v>
      </c>
      <c r="V57" s="11">
        <v>1</v>
      </c>
      <c r="W57" s="23">
        <v>1</v>
      </c>
      <c r="X57" s="15">
        <f t="shared" si="0"/>
        <v>7</v>
      </c>
      <c r="Y57" s="15">
        <f t="shared" si="0"/>
        <v>7</v>
      </c>
      <c r="Z57" s="227">
        <f t="shared" si="1"/>
        <v>14</v>
      </c>
      <c r="AA57" s="228"/>
      <c r="AB57" s="16">
        <v>5</v>
      </c>
      <c r="AC57" s="20">
        <v>2</v>
      </c>
      <c r="AD57" s="11">
        <v>2</v>
      </c>
      <c r="AE57" s="20">
        <v>5</v>
      </c>
      <c r="AF57" s="15">
        <f t="shared" si="2"/>
        <v>7</v>
      </c>
      <c r="AG57" s="15">
        <f t="shared" si="2"/>
        <v>7</v>
      </c>
      <c r="AH57" s="227">
        <f t="shared" si="3"/>
        <v>14</v>
      </c>
      <c r="AI57" s="228"/>
    </row>
    <row r="58" spans="1:35" ht="35.1" customHeight="1" x14ac:dyDescent="0.25">
      <c r="A58" s="229" t="s">
        <v>26</v>
      </c>
      <c r="B58" s="229"/>
      <c r="C58" s="229"/>
      <c r="D58" s="229"/>
      <c r="E58" s="229"/>
      <c r="F58" s="229"/>
      <c r="G58" s="229"/>
      <c r="H58" s="229"/>
      <c r="I58" s="230"/>
      <c r="J58" s="17">
        <v>1</v>
      </c>
      <c r="K58" s="21">
        <v>1</v>
      </c>
      <c r="L58" s="10">
        <v>1</v>
      </c>
      <c r="M58" s="21">
        <v>1</v>
      </c>
      <c r="N58" s="10">
        <v>1</v>
      </c>
      <c r="O58" s="21">
        <v>1</v>
      </c>
      <c r="P58" s="10">
        <v>1</v>
      </c>
      <c r="Q58" s="21">
        <v>1</v>
      </c>
      <c r="R58" s="10">
        <v>1</v>
      </c>
      <c r="S58" s="21">
        <v>1</v>
      </c>
      <c r="T58" s="10">
        <v>1</v>
      </c>
      <c r="U58" s="21">
        <v>1</v>
      </c>
      <c r="V58" s="10">
        <v>1</v>
      </c>
      <c r="W58" s="24">
        <v>1</v>
      </c>
      <c r="X58" s="15">
        <f t="shared" si="0"/>
        <v>7</v>
      </c>
      <c r="Y58" s="15">
        <f t="shared" si="0"/>
        <v>7</v>
      </c>
      <c r="Z58" s="227">
        <f t="shared" si="1"/>
        <v>14</v>
      </c>
      <c r="AA58" s="228"/>
      <c r="AB58" s="17">
        <v>5</v>
      </c>
      <c r="AC58" s="21">
        <v>2</v>
      </c>
      <c r="AD58" s="10">
        <v>2</v>
      </c>
      <c r="AE58" s="21">
        <v>5</v>
      </c>
      <c r="AF58" s="15">
        <f>AB58+AD58</f>
        <v>7</v>
      </c>
      <c r="AG58" s="15">
        <f t="shared" si="2"/>
        <v>7</v>
      </c>
      <c r="AH58" s="227">
        <f t="shared" si="3"/>
        <v>14</v>
      </c>
      <c r="AI58" s="228"/>
    </row>
    <row r="59" spans="1:35" ht="35.1" customHeight="1" thickBot="1" x14ac:dyDescent="0.35">
      <c r="A59" s="223" t="s">
        <v>21</v>
      </c>
      <c r="B59" s="223"/>
      <c r="C59" s="223"/>
      <c r="D59" s="223"/>
      <c r="E59" s="223"/>
      <c r="F59" s="223"/>
      <c r="G59" s="223"/>
      <c r="H59" s="223"/>
      <c r="I59" s="224"/>
      <c r="J59" s="34">
        <f t="shared" ref="J59:W59" si="4">SUM(J51:J58)</f>
        <v>8</v>
      </c>
      <c r="K59" s="35">
        <f t="shared" si="4"/>
        <v>8</v>
      </c>
      <c r="L59" s="36">
        <f t="shared" si="4"/>
        <v>8</v>
      </c>
      <c r="M59" s="35">
        <f t="shared" si="4"/>
        <v>8</v>
      </c>
      <c r="N59" s="36">
        <f t="shared" si="4"/>
        <v>8</v>
      </c>
      <c r="O59" s="35">
        <f t="shared" si="4"/>
        <v>8</v>
      </c>
      <c r="P59" s="36">
        <f t="shared" si="4"/>
        <v>8</v>
      </c>
      <c r="Q59" s="35">
        <f t="shared" si="4"/>
        <v>8</v>
      </c>
      <c r="R59" s="36">
        <f t="shared" si="4"/>
        <v>8</v>
      </c>
      <c r="S59" s="35">
        <f t="shared" si="4"/>
        <v>8</v>
      </c>
      <c r="T59" s="36">
        <f t="shared" si="4"/>
        <v>8</v>
      </c>
      <c r="U59" s="35">
        <f t="shared" si="4"/>
        <v>8</v>
      </c>
      <c r="V59" s="36">
        <f t="shared" si="4"/>
        <v>8</v>
      </c>
      <c r="W59" s="38">
        <f t="shared" si="4"/>
        <v>8</v>
      </c>
      <c r="X59" s="37">
        <f t="shared" si="0"/>
        <v>56</v>
      </c>
      <c r="Y59" s="37">
        <f t="shared" si="0"/>
        <v>56</v>
      </c>
      <c r="Z59" s="225">
        <f>SUM(Z51:Z58)</f>
        <v>112</v>
      </c>
      <c r="AA59" s="226"/>
      <c r="AB59" s="34">
        <f t="shared" ref="AB59:AH59" si="5">SUM(AB51:AB58)</f>
        <v>40</v>
      </c>
      <c r="AC59" s="35">
        <f t="shared" si="5"/>
        <v>16</v>
      </c>
      <c r="AD59" s="36">
        <f t="shared" si="5"/>
        <v>16</v>
      </c>
      <c r="AE59" s="35">
        <f t="shared" si="5"/>
        <v>40</v>
      </c>
      <c r="AF59" s="37">
        <f t="shared" si="5"/>
        <v>56</v>
      </c>
      <c r="AG59" s="37">
        <f t="shared" si="5"/>
        <v>56</v>
      </c>
      <c r="AH59" s="225">
        <f t="shared" si="5"/>
        <v>112</v>
      </c>
      <c r="AI59" s="226"/>
    </row>
    <row r="60" spans="1:35" ht="82.5" customHeight="1" thickTop="1" x14ac:dyDescent="0.25">
      <c r="A60" s="141" t="s">
        <v>237</v>
      </c>
      <c r="B60" s="141"/>
      <c r="C60" s="141"/>
      <c r="D60" s="141"/>
      <c r="E60" s="141"/>
      <c r="F60" s="141"/>
      <c r="G60" s="141"/>
      <c r="H60" s="141"/>
      <c r="I60" s="141"/>
      <c r="J60" s="142" t="s">
        <v>238</v>
      </c>
      <c r="K60" s="142"/>
      <c r="L60" s="142"/>
      <c r="M60" s="142"/>
      <c r="N60" s="142"/>
      <c r="O60" s="142"/>
      <c r="P60" s="142"/>
      <c r="Q60" s="142"/>
      <c r="R60" s="142"/>
      <c r="S60" s="142"/>
      <c r="T60" s="142"/>
      <c r="U60" s="142"/>
      <c r="V60" s="142"/>
      <c r="W60" s="142"/>
      <c r="X60" s="142"/>
      <c r="Y60" s="142"/>
      <c r="Z60" s="142"/>
      <c r="AA60" s="142"/>
      <c r="AB60" s="142"/>
      <c r="AC60" s="142"/>
      <c r="AD60" s="142"/>
      <c r="AE60" s="142"/>
      <c r="AF60" s="142"/>
      <c r="AG60" s="142"/>
      <c r="AH60" s="142"/>
      <c r="AI60" s="142"/>
    </row>
    <row r="61" spans="1:35" ht="84" customHeight="1" x14ac:dyDescent="0.25">
      <c r="A61" s="139" t="s">
        <v>215</v>
      </c>
      <c r="B61" s="139"/>
      <c r="C61" s="139"/>
      <c r="D61" s="139"/>
      <c r="E61" s="139"/>
      <c r="F61" s="139"/>
      <c r="G61" s="139"/>
      <c r="H61" s="139"/>
      <c r="I61" s="139"/>
      <c r="J61" s="140" t="s">
        <v>239</v>
      </c>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row>
    <row r="62" spans="1:35" ht="53.25" customHeight="1" x14ac:dyDescent="0.25">
      <c r="A62" s="139" t="s">
        <v>240</v>
      </c>
      <c r="B62" s="139"/>
      <c r="C62" s="139"/>
      <c r="D62" s="139"/>
      <c r="E62" s="139"/>
      <c r="F62" s="139"/>
      <c r="G62" s="139"/>
      <c r="H62" s="139"/>
      <c r="I62" s="139"/>
      <c r="J62" s="140" t="s">
        <v>241</v>
      </c>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row>
    <row r="63" spans="1:35" ht="60" customHeight="1" x14ac:dyDescent="0.25">
      <c r="A63" s="139" t="s">
        <v>214</v>
      </c>
      <c r="B63" s="139"/>
      <c r="C63" s="139"/>
      <c r="D63" s="139"/>
      <c r="E63" s="139"/>
      <c r="F63" s="139"/>
      <c r="G63" s="139"/>
      <c r="H63" s="139"/>
      <c r="I63" s="139"/>
      <c r="J63" s="140" t="s">
        <v>242</v>
      </c>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row>
    <row r="64" spans="1:35" ht="48" customHeight="1" x14ac:dyDescent="0.25">
      <c r="A64" s="139" t="s">
        <v>213</v>
      </c>
      <c r="B64" s="139"/>
      <c r="C64" s="139"/>
      <c r="D64" s="139"/>
      <c r="E64" s="139"/>
      <c r="F64" s="139"/>
      <c r="G64" s="139"/>
      <c r="H64" s="139"/>
      <c r="I64" s="139"/>
      <c r="J64" s="140" t="s">
        <v>243</v>
      </c>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row>
    <row r="65" spans="1:35" ht="42" customHeight="1" x14ac:dyDescent="0.25">
      <c r="A65" s="139" t="s">
        <v>244</v>
      </c>
      <c r="B65" s="139"/>
      <c r="C65" s="139"/>
      <c r="D65" s="139"/>
      <c r="E65" s="139"/>
      <c r="F65" s="139"/>
      <c r="G65" s="139"/>
      <c r="H65" s="139"/>
      <c r="I65" s="139"/>
      <c r="J65" s="140" t="s">
        <v>245</v>
      </c>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row>
    <row r="66" spans="1:35" ht="65.25" customHeight="1" x14ac:dyDescent="0.25">
      <c r="A66" s="139" t="s">
        <v>218</v>
      </c>
      <c r="B66" s="139"/>
      <c r="C66" s="139"/>
      <c r="D66" s="139"/>
      <c r="E66" s="139"/>
      <c r="F66" s="139"/>
      <c r="G66" s="139"/>
      <c r="H66" s="139"/>
      <c r="I66" s="139"/>
      <c r="J66" s="140" t="s">
        <v>246</v>
      </c>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row>
    <row r="67" spans="1:35" ht="87.75" customHeight="1" x14ac:dyDescent="0.25">
      <c r="A67" s="139" t="s">
        <v>247</v>
      </c>
      <c r="B67" s="139"/>
      <c r="C67" s="139"/>
      <c r="D67" s="139"/>
      <c r="E67" s="139"/>
      <c r="F67" s="139"/>
      <c r="G67" s="139"/>
      <c r="H67" s="139"/>
      <c r="I67" s="139"/>
      <c r="J67" s="140" t="s">
        <v>248</v>
      </c>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row>
  </sheetData>
  <sheetProtection algorithmName="SHA-512" hashValue="rwIzMsAmKHrJUVPEShkRcafYwAXg70ZmB1SJpXF2aJI4puIpi36pqCi0a3vowW2VNHp51WZZRFheLzMj0Cc9lg==" saltValue="8731Y53A25dg23ji8TrY+g==" spinCount="100000" sheet="1" objects="1" scenarios="1"/>
  <mergeCells count="159">
    <mergeCell ref="F36:AL36"/>
    <mergeCell ref="A30:E30"/>
    <mergeCell ref="F30:AL30"/>
    <mergeCell ref="A27:E27"/>
    <mergeCell ref="F27:AL27"/>
    <mergeCell ref="A28:E28"/>
    <mergeCell ref="A22:E22"/>
    <mergeCell ref="A49:I49"/>
    <mergeCell ref="J49:K49"/>
    <mergeCell ref="L49:M49"/>
    <mergeCell ref="N49:O49"/>
    <mergeCell ref="P49:Q49"/>
    <mergeCell ref="A47:AI47"/>
    <mergeCell ref="J48:AA48"/>
    <mergeCell ref="AB48:AI48"/>
    <mergeCell ref="A38:E38"/>
    <mergeCell ref="F38:AL38"/>
    <mergeCell ref="A39:E39"/>
    <mergeCell ref="F28:AL28"/>
    <mergeCell ref="A31:E31"/>
    <mergeCell ref="F31:AL31"/>
    <mergeCell ref="F44:AL44"/>
    <mergeCell ref="U3:Y3"/>
    <mergeCell ref="U4:Y4"/>
    <mergeCell ref="F39:AL39"/>
    <mergeCell ref="A40:E40"/>
    <mergeCell ref="F40:AL40"/>
    <mergeCell ref="A41:E41"/>
    <mergeCell ref="F41:AL41"/>
    <mergeCell ref="A46:E46"/>
    <mergeCell ref="F46:AL46"/>
    <mergeCell ref="A23:E23"/>
    <mergeCell ref="F23:AL23"/>
    <mergeCell ref="A24:E24"/>
    <mergeCell ref="F24:AL24"/>
    <mergeCell ref="A25:E25"/>
    <mergeCell ref="F25:AL25"/>
    <mergeCell ref="A26:E26"/>
    <mergeCell ref="A8:E8"/>
    <mergeCell ref="F8:AL8"/>
    <mergeCell ref="A10:E10"/>
    <mergeCell ref="F10:AL10"/>
    <mergeCell ref="A34:E34"/>
    <mergeCell ref="A35:E35"/>
    <mergeCell ref="A37:E37"/>
    <mergeCell ref="F37:AL37"/>
    <mergeCell ref="AH57:AI57"/>
    <mergeCell ref="A58:I58"/>
    <mergeCell ref="Z58:AA58"/>
    <mergeCell ref="AH58:AI58"/>
    <mergeCell ref="A55:I55"/>
    <mergeCell ref="Z55:AA55"/>
    <mergeCell ref="AH55:AI55"/>
    <mergeCell ref="A56:I56"/>
    <mergeCell ref="Z56:AA56"/>
    <mergeCell ref="AH56:AI56"/>
    <mergeCell ref="Z54:AA54"/>
    <mergeCell ref="AH54:AI54"/>
    <mergeCell ref="A51:I51"/>
    <mergeCell ref="AF16:AL16"/>
    <mergeCell ref="A17:AL17"/>
    <mergeCell ref="A18:E18"/>
    <mergeCell ref="F18:AL18"/>
    <mergeCell ref="A19:E19"/>
    <mergeCell ref="F19:AL19"/>
    <mergeCell ref="A42:E45"/>
    <mergeCell ref="F42:AL42"/>
    <mergeCell ref="F43:AL43"/>
    <mergeCell ref="F45:AL45"/>
    <mergeCell ref="A32:E32"/>
    <mergeCell ref="F32:AL32"/>
    <mergeCell ref="F33:AL33"/>
    <mergeCell ref="F34:AL34"/>
    <mergeCell ref="F35:AL35"/>
    <mergeCell ref="A33:E33"/>
    <mergeCell ref="F26:AL26"/>
    <mergeCell ref="F22:AL22"/>
    <mergeCell ref="A29:E29"/>
    <mergeCell ref="F29:AL29"/>
    <mergeCell ref="A36:E36"/>
    <mergeCell ref="A59:I59"/>
    <mergeCell ref="Z59:AA59"/>
    <mergeCell ref="AH59:AI59"/>
    <mergeCell ref="Z51:AA51"/>
    <mergeCell ref="AH51:AI51"/>
    <mergeCell ref="A52:I52"/>
    <mergeCell ref="Z52:AA52"/>
    <mergeCell ref="AH52:AI52"/>
    <mergeCell ref="AD49:AE49"/>
    <mergeCell ref="AH49:AI49"/>
    <mergeCell ref="A50:I50"/>
    <mergeCell ref="Z50:AA50"/>
    <mergeCell ref="AH50:AI50"/>
    <mergeCell ref="R49:S49"/>
    <mergeCell ref="T49:U49"/>
    <mergeCell ref="V49:W49"/>
    <mergeCell ref="Z49:AA49"/>
    <mergeCell ref="AB49:AC49"/>
    <mergeCell ref="A53:I53"/>
    <mergeCell ref="Z53:AA53"/>
    <mergeCell ref="AH53:AI53"/>
    <mergeCell ref="A54:I54"/>
    <mergeCell ref="A57:I57"/>
    <mergeCell ref="Z57:AA57"/>
    <mergeCell ref="A1:AL1"/>
    <mergeCell ref="A2:AL2"/>
    <mergeCell ref="A3:F3"/>
    <mergeCell ref="A4:F4"/>
    <mergeCell ref="A5:F5"/>
    <mergeCell ref="G3:J3"/>
    <mergeCell ref="G4:J4"/>
    <mergeCell ref="G5:J5"/>
    <mergeCell ref="K3:O3"/>
    <mergeCell ref="K4:O4"/>
    <mergeCell ref="K5:O5"/>
    <mergeCell ref="P3:T3"/>
    <mergeCell ref="P4:T4"/>
    <mergeCell ref="P5:T5"/>
    <mergeCell ref="AD3:AH3"/>
    <mergeCell ref="AD4:AH4"/>
    <mergeCell ref="AD5:AH5"/>
    <mergeCell ref="AI3:AL3"/>
    <mergeCell ref="AI4:AL4"/>
    <mergeCell ref="AI5:AL5"/>
    <mergeCell ref="U5:Y5"/>
    <mergeCell ref="Z3:AC3"/>
    <mergeCell ref="Z4:AC4"/>
    <mergeCell ref="Z5:AC5"/>
    <mergeCell ref="A6:AL6"/>
    <mergeCell ref="F9:AL9"/>
    <mergeCell ref="A11:AL11"/>
    <mergeCell ref="A12:E16"/>
    <mergeCell ref="A20:AL20"/>
    <mergeCell ref="A7:AL7"/>
    <mergeCell ref="N12:V12"/>
    <mergeCell ref="AF12:AL12"/>
    <mergeCell ref="N13:V13"/>
    <mergeCell ref="AF13:AL13"/>
    <mergeCell ref="F14:M15"/>
    <mergeCell ref="N14:V15"/>
    <mergeCell ref="AF14:AL14"/>
    <mergeCell ref="AF15:AL15"/>
    <mergeCell ref="A9:E9"/>
    <mergeCell ref="A65:I65"/>
    <mergeCell ref="J65:AI65"/>
    <mergeCell ref="A66:I66"/>
    <mergeCell ref="J66:AI66"/>
    <mergeCell ref="A67:I67"/>
    <mergeCell ref="J67:AI67"/>
    <mergeCell ref="A60:I60"/>
    <mergeCell ref="J60:AI60"/>
    <mergeCell ref="A61:I61"/>
    <mergeCell ref="J61:AI61"/>
    <mergeCell ref="A62:I62"/>
    <mergeCell ref="J62:AI62"/>
    <mergeCell ref="A63:I63"/>
    <mergeCell ref="J63:AI63"/>
    <mergeCell ref="A64:I64"/>
    <mergeCell ref="J64:AI64"/>
  </mergeCells>
  <hyperlinks>
    <hyperlink ref="A6" r:id="rId1" display="DHHRBBHReporting@wv.gov " xr:uid="{00000000-0004-0000-0000-000000000000}"/>
  </hyperlinks>
  <pageMargins left="0" right="0" top="0.75" bottom="0.75" header="0.3" footer="0.3"/>
  <pageSetup paperSize="5"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BG187"/>
  <sheetViews>
    <sheetView topLeftCell="A42" zoomScaleNormal="100" workbookViewId="0">
      <selection activeCell="E57" sqref="E57:F57"/>
    </sheetView>
  </sheetViews>
  <sheetFormatPr defaultRowHeight="15" x14ac:dyDescent="0.25"/>
  <cols>
    <col min="1" max="1" width="6.42578125" customWidth="1"/>
    <col min="2" max="35" width="5.5703125" customWidth="1"/>
    <col min="36" max="36" width="16.7109375" customWidth="1"/>
    <col min="37" max="37" width="10.140625" customWidth="1"/>
    <col min="38" max="39" width="9.42578125" bestFit="1" customWidth="1"/>
    <col min="41" max="41" width="29.85546875" customWidth="1"/>
    <col min="42" max="42" width="11.7109375" customWidth="1"/>
    <col min="46" max="46" width="27" customWidth="1"/>
    <col min="47" max="47" width="12.28515625" customWidth="1"/>
    <col min="51" max="51" width="27.7109375" customWidth="1"/>
    <col min="52" max="52" width="14.85546875" customWidth="1"/>
    <col min="55" max="55" width="10.42578125" customWidth="1"/>
    <col min="56" max="56" width="27.5703125" customWidth="1"/>
    <col min="57" max="57" width="11.570312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46">
        <f>'SETUP '!X7</f>
        <v>0</v>
      </c>
      <c r="X7" s="547"/>
      <c r="Y7" s="547"/>
      <c r="Z7" s="547"/>
      <c r="AA7" s="547"/>
      <c r="AB7" s="547"/>
      <c r="AC7" s="548"/>
      <c r="AD7" s="58"/>
      <c r="AE7" s="58"/>
      <c r="AF7" s="58"/>
      <c r="AG7" s="58"/>
      <c r="AH7" s="58"/>
      <c r="AI7" s="58"/>
    </row>
    <row r="8" spans="1:59" ht="30" customHeight="1" thickBot="1" x14ac:dyDescent="0.3">
      <c r="A8" s="537" t="s">
        <v>106</v>
      </c>
      <c r="B8" s="538"/>
      <c r="C8" s="538"/>
      <c r="D8" s="538"/>
      <c r="E8" s="538"/>
      <c r="F8" s="539"/>
      <c r="G8" s="540" t="s">
        <v>117</v>
      </c>
      <c r="H8" s="540"/>
      <c r="I8" s="540"/>
      <c r="J8" s="540"/>
      <c r="K8" s="541"/>
      <c r="L8" s="543">
        <v>2025</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January!N15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t="s">
        <v>272</v>
      </c>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January!N13+N13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January!Q17+N17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January!Q18+N18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January!Q19+N19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January!Q20+N20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January!Q22+N22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January!Q23+N23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January!Q24+N24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January!Q26+N26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c r="O27" s="471"/>
      <c r="P27" s="472"/>
      <c r="Q27" s="558">
        <f>January!Q27+N27</f>
        <v>0</v>
      </c>
      <c r="R27" s="559"/>
      <c r="S27" s="559"/>
      <c r="T27" s="95">
        <v>16</v>
      </c>
      <c r="U27" s="389"/>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January!Q29+N29</f>
        <v>0</v>
      </c>
      <c r="R29" s="600"/>
      <c r="S29" s="600"/>
      <c r="T29" s="609" t="s">
        <v>290</v>
      </c>
      <c r="U29" s="609"/>
      <c r="V29" s="609"/>
      <c r="W29" s="609"/>
      <c r="X29" s="609"/>
      <c r="Y29" s="609"/>
      <c r="Z29" s="609"/>
      <c r="AA29" s="609"/>
      <c r="AB29" s="459"/>
      <c r="AC29" s="459"/>
      <c r="AD29" s="618">
        <f>January!AD29+AB29</f>
        <v>0</v>
      </c>
      <c r="AE29" s="619"/>
      <c r="AF29" s="459"/>
      <c r="AG29" s="459"/>
      <c r="AH29" s="618">
        <f>January!AH29+AF29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January!AJ34+Z34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January!AJ35+Z35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January!AJ36+Z36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January!AJ37+Z37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January!AJ38+Z38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January!AJ39+Z39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January!AJ40+Z40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January!AJ41+Z41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COUNTIFS(February!C58:C186,"Medication")</f>
        <v>0</v>
      </c>
      <c r="L46" s="423"/>
      <c r="M46" s="428">
        <f>SUMIFS(February!E58:E186,February!C58:C186,"Medication")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COUNTIFS(February!C58:C186,"Housing related")</f>
        <v>0</v>
      </c>
      <c r="L47" s="423"/>
      <c r="M47" s="428">
        <f>SUMIFS(February!E58:E186,February!C58:C186,"Housing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COUNTIFS(February!C58:C186,"Food")</f>
        <v>0</v>
      </c>
      <c r="L48" s="423"/>
      <c r="M48" s="428">
        <f>SUMIFS(February!E58:E186,February!C58:C186,"Food")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COUNTIFS(February!C58:C186,"Clothing")</f>
        <v>0</v>
      </c>
      <c r="L49" s="423"/>
      <c r="M49" s="428">
        <f>SUMIFS(February!E58:E186,February!C58:C186,"Clothing")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COUNTIFS(February!C58:C186,"Personal Care Items")</f>
        <v>0</v>
      </c>
      <c r="L50" s="423"/>
      <c r="M50" s="428">
        <f>SUMIFS(February!E58:E186,February!C58:C186,"Personal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COUNTIFS(February!C58:C186,"Transportation")</f>
        <v>0</v>
      </c>
      <c r="L51" s="423"/>
      <c r="M51" s="428">
        <f>SUMIFS(February!E58:E186,February!C58:C186,"Transportation")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COUNTIFS(February!C58:C186,"Other commodities ")</f>
        <v>0</v>
      </c>
      <c r="L52" s="423"/>
      <c r="M52" s="428">
        <f>SUMIFS(February!E58:E186,February!C58:C186,"Other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22">
        <v>0</v>
      </c>
      <c r="F58" s="623"/>
      <c r="G58" s="392"/>
      <c r="H58" s="393"/>
      <c r="I58" s="393"/>
      <c r="J58" s="393"/>
      <c r="K58" s="393"/>
      <c r="L58" s="394"/>
    </row>
    <row r="59" spans="1:24" ht="30" customHeight="1" x14ac:dyDescent="0.25">
      <c r="A59" s="412"/>
      <c r="B59" s="413"/>
      <c r="C59" s="412"/>
      <c r="D59" s="413"/>
      <c r="E59" s="622">
        <v>0</v>
      </c>
      <c r="F59" s="623"/>
      <c r="G59" s="392"/>
      <c r="H59" s="393"/>
      <c r="I59" s="393"/>
      <c r="J59" s="393"/>
      <c r="K59" s="393"/>
      <c r="L59" s="394"/>
    </row>
    <row r="60" spans="1:24" ht="30" customHeight="1" x14ac:dyDescent="0.25">
      <c r="A60" s="412"/>
      <c r="B60" s="413"/>
      <c r="C60" s="412"/>
      <c r="D60" s="413"/>
      <c r="E60" s="622">
        <v>0</v>
      </c>
      <c r="F60" s="623"/>
      <c r="G60" s="392"/>
      <c r="H60" s="393"/>
      <c r="I60" s="393"/>
      <c r="J60" s="393"/>
      <c r="K60" s="393"/>
      <c r="L60" s="394"/>
    </row>
    <row r="61" spans="1:24" ht="30" customHeight="1" x14ac:dyDescent="0.25">
      <c r="A61" s="412"/>
      <c r="B61" s="413"/>
      <c r="C61" s="412"/>
      <c r="D61" s="413"/>
      <c r="E61" s="622">
        <v>0</v>
      </c>
      <c r="F61" s="623"/>
      <c r="G61" s="392"/>
      <c r="H61" s="393"/>
      <c r="I61" s="393"/>
      <c r="J61" s="393"/>
      <c r="K61" s="393"/>
      <c r="L61" s="394"/>
    </row>
    <row r="62" spans="1:24" ht="30" customHeight="1" x14ac:dyDescent="0.25">
      <c r="A62" s="412"/>
      <c r="B62" s="413"/>
      <c r="C62" s="412"/>
      <c r="D62" s="413"/>
      <c r="E62" s="405">
        <v>0</v>
      </c>
      <c r="F62" s="406"/>
      <c r="G62" s="392" t="s">
        <v>34</v>
      </c>
      <c r="H62" s="393"/>
      <c r="I62" s="393"/>
      <c r="J62" s="393"/>
      <c r="K62" s="393"/>
      <c r="L62" s="394"/>
    </row>
    <row r="63" spans="1:24" ht="30" customHeight="1" x14ac:dyDescent="0.25">
      <c r="A63" s="412"/>
      <c r="B63" s="413"/>
      <c r="C63" s="412"/>
      <c r="D63" s="413"/>
      <c r="E63" s="405">
        <v>0</v>
      </c>
      <c r="F63" s="406"/>
      <c r="G63" s="392" t="s">
        <v>34</v>
      </c>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eRwMTdQUflcYrkiGiKs4xO6UTxM8QwYYiCv7afVql52FCnM0Ru5rLBuVXqpz24KRqZPW7qJAI7rb3G00StAw0Q==" saltValue="Etq/HRhTl0rGcp1Z2fxibA==" spinCount="100000" sheet="1" objects="1" scenarios="1"/>
  <mergeCells count="805">
    <mergeCell ref="AC13:AD13"/>
    <mergeCell ref="AE13:AF13"/>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85:B185"/>
    <mergeCell ref="C185:D185"/>
    <mergeCell ref="E185:F185"/>
    <mergeCell ref="G185:L185"/>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84:B184"/>
    <mergeCell ref="C184:D184"/>
    <mergeCell ref="E184:F184"/>
    <mergeCell ref="G184:L184"/>
    <mergeCell ref="E174:F174"/>
    <mergeCell ref="G174:L174"/>
    <mergeCell ref="A175:B175"/>
    <mergeCell ref="C175:D175"/>
    <mergeCell ref="E175:F175"/>
    <mergeCell ref="G175:L175"/>
    <mergeCell ref="A176:B176"/>
    <mergeCell ref="C176:D176"/>
    <mergeCell ref="E176:F176"/>
    <mergeCell ref="G176:L176"/>
    <mergeCell ref="A174:B174"/>
    <mergeCell ref="C174:D174"/>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2:B102"/>
    <mergeCell ref="C102:D102"/>
    <mergeCell ref="E102:F102"/>
    <mergeCell ref="G102:L102"/>
    <mergeCell ref="A103:B103"/>
    <mergeCell ref="C103:D103"/>
    <mergeCell ref="E103:F103"/>
    <mergeCell ref="G103:L103"/>
    <mergeCell ref="A104:B104"/>
    <mergeCell ref="C104:D104"/>
    <mergeCell ref="E104:F104"/>
    <mergeCell ref="G104:L104"/>
    <mergeCell ref="A99:B99"/>
    <mergeCell ref="C99:D99"/>
    <mergeCell ref="E99:F99"/>
    <mergeCell ref="G99:L99"/>
    <mergeCell ref="A100:B100"/>
    <mergeCell ref="C100:D100"/>
    <mergeCell ref="E100:F100"/>
    <mergeCell ref="G100:L100"/>
    <mergeCell ref="A101:B101"/>
    <mergeCell ref="C101:D101"/>
    <mergeCell ref="E101:F101"/>
    <mergeCell ref="G101:L101"/>
    <mergeCell ref="A96:B96"/>
    <mergeCell ref="C96:D96"/>
    <mergeCell ref="E96:F96"/>
    <mergeCell ref="G96:L96"/>
    <mergeCell ref="A97:B97"/>
    <mergeCell ref="C97:D97"/>
    <mergeCell ref="E97:F97"/>
    <mergeCell ref="G97:L97"/>
    <mergeCell ref="A98:B98"/>
    <mergeCell ref="C98:D98"/>
    <mergeCell ref="E98:F98"/>
    <mergeCell ref="G98:L98"/>
    <mergeCell ref="A93:B93"/>
    <mergeCell ref="C93:D93"/>
    <mergeCell ref="E93:F93"/>
    <mergeCell ref="G93:L93"/>
    <mergeCell ref="A94:B94"/>
    <mergeCell ref="C94:D94"/>
    <mergeCell ref="E94:F94"/>
    <mergeCell ref="G94:L94"/>
    <mergeCell ref="A95:B95"/>
    <mergeCell ref="C95:D95"/>
    <mergeCell ref="E95:F95"/>
    <mergeCell ref="G95:L95"/>
    <mergeCell ref="A90:B90"/>
    <mergeCell ref="C90:D90"/>
    <mergeCell ref="E90:F90"/>
    <mergeCell ref="G90:L90"/>
    <mergeCell ref="A91:B91"/>
    <mergeCell ref="C91:D91"/>
    <mergeCell ref="E91:F91"/>
    <mergeCell ref="G91:L91"/>
    <mergeCell ref="A92:B92"/>
    <mergeCell ref="C92:D92"/>
    <mergeCell ref="E92:F92"/>
    <mergeCell ref="G92:L92"/>
    <mergeCell ref="A87:B87"/>
    <mergeCell ref="C87:D87"/>
    <mergeCell ref="E87:F87"/>
    <mergeCell ref="G87:L87"/>
    <mergeCell ref="A88:B88"/>
    <mergeCell ref="C88:D88"/>
    <mergeCell ref="E88:F88"/>
    <mergeCell ref="G88:L88"/>
    <mergeCell ref="A89:B89"/>
    <mergeCell ref="C89:D89"/>
    <mergeCell ref="E89:F89"/>
    <mergeCell ref="G89:L89"/>
    <mergeCell ref="A84:B84"/>
    <mergeCell ref="C84:D84"/>
    <mergeCell ref="E84:F84"/>
    <mergeCell ref="G84:L84"/>
    <mergeCell ref="A85:B85"/>
    <mergeCell ref="C85:D85"/>
    <mergeCell ref="E85:F85"/>
    <mergeCell ref="G85:L85"/>
    <mergeCell ref="A86:B86"/>
    <mergeCell ref="C86:D86"/>
    <mergeCell ref="E86:F86"/>
    <mergeCell ref="G86:L86"/>
    <mergeCell ref="A81:B81"/>
    <mergeCell ref="C81:D81"/>
    <mergeCell ref="E81:F81"/>
    <mergeCell ref="G81:L81"/>
    <mergeCell ref="A82:B82"/>
    <mergeCell ref="C82:D82"/>
    <mergeCell ref="E82:F82"/>
    <mergeCell ref="G82:L82"/>
    <mergeCell ref="A83:B83"/>
    <mergeCell ref="C83:D83"/>
    <mergeCell ref="E83:F83"/>
    <mergeCell ref="G83:L83"/>
    <mergeCell ref="A78:B78"/>
    <mergeCell ref="C78:D78"/>
    <mergeCell ref="E78:F78"/>
    <mergeCell ref="G78:L78"/>
    <mergeCell ref="A79:B79"/>
    <mergeCell ref="C79:D79"/>
    <mergeCell ref="E79:F79"/>
    <mergeCell ref="G79:L79"/>
    <mergeCell ref="A80:B80"/>
    <mergeCell ref="C80:D80"/>
    <mergeCell ref="E80:F80"/>
    <mergeCell ref="G80:L80"/>
    <mergeCell ref="A75:B75"/>
    <mergeCell ref="C75:D75"/>
    <mergeCell ref="E75:F75"/>
    <mergeCell ref="G75:L75"/>
    <mergeCell ref="A76:B76"/>
    <mergeCell ref="C76:D76"/>
    <mergeCell ref="E76:F76"/>
    <mergeCell ref="G76:L76"/>
    <mergeCell ref="A77:B77"/>
    <mergeCell ref="C77:D77"/>
    <mergeCell ref="E77:F77"/>
    <mergeCell ref="G77:L77"/>
    <mergeCell ref="A72:B72"/>
    <mergeCell ref="C72:D72"/>
    <mergeCell ref="E72:F72"/>
    <mergeCell ref="G72:L72"/>
    <mergeCell ref="A73:B73"/>
    <mergeCell ref="C73:D73"/>
    <mergeCell ref="E73:F73"/>
    <mergeCell ref="G73:L73"/>
    <mergeCell ref="A74:B74"/>
    <mergeCell ref="C74:D74"/>
    <mergeCell ref="E74:F74"/>
    <mergeCell ref="G74:L74"/>
    <mergeCell ref="A69:B69"/>
    <mergeCell ref="C69:D69"/>
    <mergeCell ref="E69:F69"/>
    <mergeCell ref="G69:L69"/>
    <mergeCell ref="A70:B70"/>
    <mergeCell ref="C70:D70"/>
    <mergeCell ref="E70:F70"/>
    <mergeCell ref="G70:L70"/>
    <mergeCell ref="A71:B71"/>
    <mergeCell ref="C71:D71"/>
    <mergeCell ref="E71:F71"/>
    <mergeCell ref="G71:L71"/>
    <mergeCell ref="A66:B66"/>
    <mergeCell ref="C66:D66"/>
    <mergeCell ref="E66:F66"/>
    <mergeCell ref="G66:L66"/>
    <mergeCell ref="A67:B67"/>
    <mergeCell ref="C67:D67"/>
    <mergeCell ref="E67:F67"/>
    <mergeCell ref="G67:L67"/>
    <mergeCell ref="A68:B68"/>
    <mergeCell ref="C68:D68"/>
    <mergeCell ref="E68:F68"/>
    <mergeCell ref="G68:L68"/>
    <mergeCell ref="A63:B63"/>
    <mergeCell ref="C63:D63"/>
    <mergeCell ref="E63:F63"/>
    <mergeCell ref="G63:L63"/>
    <mergeCell ref="A64:B64"/>
    <mergeCell ref="C64:D64"/>
    <mergeCell ref="E64:F64"/>
    <mergeCell ref="G64:L64"/>
    <mergeCell ref="A65:B65"/>
    <mergeCell ref="C65:D65"/>
    <mergeCell ref="E65:F65"/>
    <mergeCell ref="G65:L65"/>
    <mergeCell ref="A60:B60"/>
    <mergeCell ref="C60:D60"/>
    <mergeCell ref="E60:F60"/>
    <mergeCell ref="G60:L60"/>
    <mergeCell ref="A61:B61"/>
    <mergeCell ref="C61:D61"/>
    <mergeCell ref="E61:F61"/>
    <mergeCell ref="G61:L61"/>
    <mergeCell ref="A62:B62"/>
    <mergeCell ref="C62:D62"/>
    <mergeCell ref="E62:F62"/>
    <mergeCell ref="G62:L62"/>
    <mergeCell ref="A50:J50"/>
    <mergeCell ref="K50:L50"/>
    <mergeCell ref="M50:O50"/>
    <mergeCell ref="A58:B58"/>
    <mergeCell ref="C58:D58"/>
    <mergeCell ref="E58:F58"/>
    <mergeCell ref="G58:L58"/>
    <mergeCell ref="A59:B59"/>
    <mergeCell ref="C59:D59"/>
    <mergeCell ref="E59:F59"/>
    <mergeCell ref="G59:L59"/>
    <mergeCell ref="A47:J47"/>
    <mergeCell ref="K47:L47"/>
    <mergeCell ref="M47:O47"/>
    <mergeCell ref="A48:J48"/>
    <mergeCell ref="K48:L48"/>
    <mergeCell ref="M48:O48"/>
    <mergeCell ref="A49:J49"/>
    <mergeCell ref="K49:L49"/>
    <mergeCell ref="M49:O49"/>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9:P9"/>
    <mergeCell ref="A10:P10"/>
    <mergeCell ref="T9:AM10"/>
    <mergeCell ref="AH11:AJ11"/>
    <mergeCell ref="U12:Z12"/>
    <mergeCell ref="AA12:AB12"/>
    <mergeCell ref="AC12:AD12"/>
    <mergeCell ref="AE12:AF12"/>
    <mergeCell ref="AH12:AJ12"/>
    <mergeCell ref="AH13:AJ13"/>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H14:AJ14"/>
    <mergeCell ref="U15:Z15"/>
    <mergeCell ref="AA15:AB15"/>
    <mergeCell ref="AC15:AD15"/>
    <mergeCell ref="AE15:AF15"/>
    <mergeCell ref="AH15:AJ15"/>
    <mergeCell ref="A11:M11"/>
    <mergeCell ref="N11:P11"/>
    <mergeCell ref="A12:M12"/>
    <mergeCell ref="N12:P12"/>
    <mergeCell ref="A18:M18"/>
    <mergeCell ref="N18:P18"/>
    <mergeCell ref="Q18:S18"/>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D28:AE28"/>
    <mergeCell ref="AD29:AE29"/>
    <mergeCell ref="AF29:AG29"/>
    <mergeCell ref="AH29:AI29"/>
    <mergeCell ref="AH28:AI28"/>
    <mergeCell ref="AF28:AG28"/>
    <mergeCell ref="AB29:AC29"/>
    <mergeCell ref="U26:Z26"/>
    <mergeCell ref="AA26:AB26"/>
    <mergeCell ref="AE26:AF26"/>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A40:I40"/>
    <mergeCell ref="Z40:AA40"/>
    <mergeCell ref="AH40:AI40"/>
    <mergeCell ref="A41:I41"/>
    <mergeCell ref="Z41:AA41"/>
    <mergeCell ref="AH41:AI41"/>
    <mergeCell ref="A38:I38"/>
    <mergeCell ref="Z38:AA38"/>
    <mergeCell ref="AH38:AI38"/>
    <mergeCell ref="A39:I39"/>
    <mergeCell ref="Z39:AA39"/>
    <mergeCell ref="AH39:AI39"/>
    <mergeCell ref="AC16:AD16"/>
    <mergeCell ref="AE16:AF16"/>
    <mergeCell ref="AH16:AJ16"/>
    <mergeCell ref="U17:Z17"/>
    <mergeCell ref="AA17:AB17"/>
    <mergeCell ref="AC17:AD17"/>
    <mergeCell ref="AE17:AF17"/>
    <mergeCell ref="AH17:AJ17"/>
    <mergeCell ref="A53:J53"/>
    <mergeCell ref="K53:L53"/>
    <mergeCell ref="M53:O53"/>
    <mergeCell ref="A51:J51"/>
    <mergeCell ref="K51:L51"/>
    <mergeCell ref="M51:O51"/>
    <mergeCell ref="A52:J52"/>
    <mergeCell ref="K52:L52"/>
    <mergeCell ref="M52:O52"/>
    <mergeCell ref="A42:I42"/>
    <mergeCell ref="Z42:AA42"/>
    <mergeCell ref="AH42:AI42"/>
    <mergeCell ref="X43:AI43"/>
    <mergeCell ref="A21:M21"/>
    <mergeCell ref="A25:M25"/>
    <mergeCell ref="A28:M28"/>
    <mergeCell ref="AC20:AD20"/>
    <mergeCell ref="AE20:AF20"/>
    <mergeCell ref="AH20:AJ20"/>
    <mergeCell ref="U21:Z21"/>
    <mergeCell ref="AA21:AB21"/>
    <mergeCell ref="AC21:AD21"/>
    <mergeCell ref="AE21:AF21"/>
    <mergeCell ref="AH21:AJ21"/>
    <mergeCell ref="AA18:AB18"/>
    <mergeCell ref="AC18:AD18"/>
    <mergeCell ref="AE18:AF18"/>
    <mergeCell ref="AH18:AJ18"/>
    <mergeCell ref="U19:Z19"/>
    <mergeCell ref="AA19:AB19"/>
    <mergeCell ref="AC19:AD19"/>
    <mergeCell ref="AE19:AF19"/>
    <mergeCell ref="AH19:AJ19"/>
    <mergeCell ref="AH27:AJ27"/>
    <mergeCell ref="U24:Z24"/>
    <mergeCell ref="AA24:AB24"/>
    <mergeCell ref="AC24:AD24"/>
    <mergeCell ref="AE24:AF24"/>
    <mergeCell ref="AH24:AJ24"/>
    <mergeCell ref="U25:Z25"/>
    <mergeCell ref="AA25:AB25"/>
    <mergeCell ref="AC25:AD25"/>
    <mergeCell ref="AE25:AF25"/>
    <mergeCell ref="AH25:AJ25"/>
    <mergeCell ref="Q13:S13"/>
    <mergeCell ref="T45:U45"/>
    <mergeCell ref="T47:U47"/>
    <mergeCell ref="T46:U46"/>
    <mergeCell ref="U13:Z13"/>
    <mergeCell ref="AA13:AB13"/>
    <mergeCell ref="AB32:AC32"/>
    <mergeCell ref="AD32:AE32"/>
    <mergeCell ref="AH32:AI32"/>
    <mergeCell ref="AC22:AD22"/>
    <mergeCell ref="AE22:AF22"/>
    <mergeCell ref="AH22:AJ22"/>
    <mergeCell ref="U23:Z23"/>
    <mergeCell ref="AA23:AB23"/>
    <mergeCell ref="AC23:AD23"/>
    <mergeCell ref="AE23:AF23"/>
    <mergeCell ref="AH23:AJ23"/>
    <mergeCell ref="AC26:AD26"/>
    <mergeCell ref="AH26:AJ26"/>
    <mergeCell ref="T32:U32"/>
    <mergeCell ref="V32:W32"/>
    <mergeCell ref="AA27:AB27"/>
    <mergeCell ref="AC27:AD27"/>
    <mergeCell ref="AE27:AF27"/>
    <mergeCell ref="T48:U48"/>
    <mergeCell ref="T49:U49"/>
    <mergeCell ref="T50:U50"/>
    <mergeCell ref="T51:U51"/>
    <mergeCell ref="T52:U52"/>
    <mergeCell ref="U20:Z20"/>
    <mergeCell ref="U18:Z18"/>
    <mergeCell ref="U16:Z16"/>
    <mergeCell ref="Q28:S28"/>
    <mergeCell ref="U27:Z27"/>
    <mergeCell ref="Z32:AA32"/>
    <mergeCell ref="AA20:AB20"/>
    <mergeCell ref="AA16:AB16"/>
    <mergeCell ref="R32:S32"/>
    <mergeCell ref="P47:Q47"/>
    <mergeCell ref="R47:S47"/>
    <mergeCell ref="A187:B187"/>
    <mergeCell ref="C187:D187"/>
    <mergeCell ref="V45:X45"/>
    <mergeCell ref="V46:X46"/>
    <mergeCell ref="V47:X47"/>
    <mergeCell ref="V48:X48"/>
    <mergeCell ref="V49:X49"/>
    <mergeCell ref="V50:X50"/>
    <mergeCell ref="V51:X51"/>
    <mergeCell ref="V52:X52"/>
    <mergeCell ref="V53:X53"/>
    <mergeCell ref="T53:U53"/>
    <mergeCell ref="A55:L55"/>
    <mergeCell ref="A56:L56"/>
    <mergeCell ref="A57:B57"/>
    <mergeCell ref="C57:D57"/>
    <mergeCell ref="E57:F57"/>
    <mergeCell ref="G57:L57"/>
    <mergeCell ref="A45:J45"/>
    <mergeCell ref="K45:L45"/>
    <mergeCell ref="M45:O45"/>
    <mergeCell ref="A46:J46"/>
    <mergeCell ref="K46:L46"/>
    <mergeCell ref="M46:O46"/>
  </mergeCells>
  <dataValidations count="11">
    <dataValidation allowBlank="1" showInputMessage="1" showErrorMessage="1" prompt="auto populates" sqref="N11:P11 N15:P15 Q17:S20 Q22:S24 Q26:S27 Q29:S29 X34:AA42 AF34:AJ42" xr:uid="{00000000-0002-0000-0900-000000000000}"/>
    <dataValidation allowBlank="1" showInputMessage="1" showErrorMessage="1" prompt="give reason for discharges in Line 11, Column R-AC" sqref="N14:P14" xr:uid="{00000000-0002-0000-0900-000001000000}"/>
    <dataValidation allowBlank="1" showInputMessage="1" showErrorMessage="1" prompt="Use a number; DO NOT use alphabet" sqref="N26:N27 N17:N20 N22:N24 N12:P13 Q13:S13" xr:uid="{00000000-0002-0000-0900-000002000000}"/>
    <dataValidation allowBlank="1" showInputMessage="1" showErrorMessage="1" prompt="give reason for discharges in Line 11, Column T-AI" sqref="A14:M14" xr:uid="{00000000-0002-0000-0900-000003000000}"/>
    <dataValidation type="date" allowBlank="1" showInputMessage="1" showErrorMessage="1" prompt="Use MM/DD/YYYY format.  " sqref="AC12:AC27 AV12:AV27 AQ12:AQ27 AL12:AL27 BA12:BA27 BF12:BF27" xr:uid="{00000000-0002-0000-0900-000004000000}">
      <formula1>36708</formula1>
      <formula2>47848</formula2>
    </dataValidation>
    <dataValidation type="whole" allowBlank="1" showInputMessage="1" showErrorMessage="1" prompt="Use a number; DO NOT use alphabet" sqref="N29:P29 AB29:AC29 AF29:AG29" xr:uid="{00000000-0002-0000-0900-000005000000}">
      <formula1>0</formula1>
      <formula2>5000</formula2>
    </dataValidation>
    <dataValidation allowBlank="1" showInputMessage="1" showErrorMessage="1" prompt="Will calculate from admission and discharge date. " sqref="AU12:AU27 AK12:AK27 AP12:AP27 AA12:AA27 AZ12:AZ27 BE12:BE27" xr:uid="{00000000-0002-0000-0900-000006000000}"/>
    <dataValidation type="date" operator="greaterThanOrEqual" allowBlank="1" showInputMessage="1" showErrorMessage="1" prompt="Use MM/DD/YYYY format.  Date must be equal or greater than date in Column AQ. " sqref="AR12:AR27 BB12:BB27" xr:uid="{00000000-0002-0000-0900-000007000000}">
      <formula1>AQ12</formula1>
    </dataValidation>
    <dataValidation type="date" operator="greaterThanOrEqual" allowBlank="1" showInputMessage="1" showErrorMessage="1" prompt="Use MM/DD/YYYY format.  Date must be equal or greater than date in Column AL. " sqref="AM12:AM27" xr:uid="{00000000-0002-0000-0900-000008000000}">
      <formula1>AL12</formula1>
    </dataValidation>
    <dataValidation type="date" operator="greaterThanOrEqual" allowBlank="1" showInputMessage="1" showErrorMessage="1" prompt="Use MM/DD/YYYY format.  Date must be equal or greater than date in Column AV. " sqref="AW12:AW27 BG12:BG27" xr:uid="{00000000-0002-0000-0900-000009000000}">
      <formula1>AV12</formula1>
    </dataValidation>
    <dataValidation type="date" allowBlank="1" showInputMessage="1" showErrorMessage="1" sqref="AE12:AF26" xr:uid="{00000000-0002-0000-09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B000000}">
          <x14:formula1>
            <xm:f>boxes!$B$2:$B$13</xm:f>
          </x14:formula1>
          <xm:sqref>G8:K8</xm:sqref>
        </x14:dataValidation>
        <x14:dataValidation type="list" allowBlank="1" showInputMessage="1" showErrorMessage="1" xr:uid="{C3CECB42-C639-4D79-B54C-C75F1CB7D355}">
          <x14:formula1>
            <xm:f>boxes!$D$5:$D$166</xm:f>
          </x14:formula1>
          <xm:sqref>L8</xm:sqref>
        </x14:dataValidation>
        <x14:dataValidation type="list" allowBlank="1" showInputMessage="1" showErrorMessage="1" xr:uid="{54DA5D4C-92B9-4A3E-A92D-C7839112FA35}">
          <x14:formula1>
            <xm:f>boxes!$H$6:$H$9</xm:f>
          </x14:formula1>
          <xm:sqref>A58:B187</xm:sqref>
        </x14:dataValidation>
        <x14:dataValidation type="list" allowBlank="1" showInputMessage="1" showErrorMessage="1" xr:uid="{806AB7A7-96B4-44AA-84AF-095076C7DD17}">
          <x14:formula1>
            <xm:f>boxes!$G$18:$G$24</xm:f>
          </x14:formula1>
          <xm:sqref>C58:D187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BG187"/>
  <sheetViews>
    <sheetView topLeftCell="A42" zoomScaleNormal="100" workbookViewId="0">
      <selection activeCell="E57" sqref="E57:F57"/>
    </sheetView>
  </sheetViews>
  <sheetFormatPr defaultRowHeight="15" x14ac:dyDescent="0.25"/>
  <cols>
    <col min="1" max="1" width="6.42578125" customWidth="1"/>
    <col min="2" max="35" width="5.5703125" customWidth="1"/>
    <col min="36" max="36" width="17" customWidth="1"/>
    <col min="37" max="37" width="11" customWidth="1"/>
    <col min="38" max="38" width="10.42578125" bestFit="1" customWidth="1"/>
    <col min="39" max="39" width="9.42578125" bestFit="1" customWidth="1"/>
    <col min="41" max="41" width="28.42578125" customWidth="1"/>
    <col min="42" max="42" width="12.85546875" customWidth="1"/>
    <col min="43" max="43" width="10.42578125" bestFit="1" customWidth="1"/>
    <col min="44" max="44" width="9.42578125" bestFit="1" customWidth="1"/>
    <col min="46" max="46" width="27.7109375" customWidth="1"/>
    <col min="47" max="47" width="13.85546875" customWidth="1"/>
    <col min="49" max="49" width="9.42578125" bestFit="1" customWidth="1"/>
    <col min="51" max="51" width="28.42578125" customWidth="1"/>
    <col min="52" max="52" width="12.28515625" customWidth="1"/>
    <col min="55" max="55" width="9.140625" customWidth="1"/>
    <col min="56" max="56" width="27.28515625" customWidth="1"/>
    <col min="57" max="57" width="10.8554687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35">
        <f>'SETUP '!X7</f>
        <v>0</v>
      </c>
      <c r="X7" s="536"/>
      <c r="Y7" s="536"/>
      <c r="Z7" s="536"/>
      <c r="AA7" s="536"/>
      <c r="AB7" s="536"/>
      <c r="AC7" s="589"/>
      <c r="AD7" s="58"/>
      <c r="AE7" s="58"/>
      <c r="AF7" s="58"/>
      <c r="AG7" s="58"/>
      <c r="AH7" s="58"/>
      <c r="AI7" s="58"/>
    </row>
    <row r="8" spans="1:59" ht="30" customHeight="1" thickBot="1" x14ac:dyDescent="0.3">
      <c r="A8" s="537" t="s">
        <v>106</v>
      </c>
      <c r="B8" s="538"/>
      <c r="C8" s="538"/>
      <c r="D8" s="538"/>
      <c r="E8" s="538"/>
      <c r="F8" s="539"/>
      <c r="G8" s="540" t="s">
        <v>47</v>
      </c>
      <c r="H8" s="540"/>
      <c r="I8" s="540"/>
      <c r="J8" s="540"/>
      <c r="K8" s="541"/>
      <c r="L8" s="543">
        <v>2025</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February!N15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t="s">
        <v>252</v>
      </c>
      <c r="V12" s="390"/>
      <c r="W12" s="390"/>
      <c r="X12" s="390"/>
      <c r="Y12" s="390"/>
      <c r="Z12" s="391"/>
      <c r="AA12" s="383">
        <f>AE12-AC12</f>
        <v>0</v>
      </c>
      <c r="AB12" s="383"/>
      <c r="AC12" s="445"/>
      <c r="AD12" s="446"/>
      <c r="AE12" s="384"/>
      <c r="AF12" s="385"/>
      <c r="AG12" s="96">
        <v>17</v>
      </c>
      <c r="AH12" s="386" t="s">
        <v>251</v>
      </c>
      <c r="AI12" s="387"/>
      <c r="AJ12" s="388"/>
      <c r="AK12" s="97">
        <f>AM12-AL12</f>
        <v>0</v>
      </c>
      <c r="AL12" s="98"/>
      <c r="AM12" s="98"/>
      <c r="AN12" s="99">
        <v>33</v>
      </c>
      <c r="AO12" s="100" t="s">
        <v>256</v>
      </c>
      <c r="AP12" s="101">
        <f>AR12-AQ12</f>
        <v>0</v>
      </c>
      <c r="AQ12" s="102"/>
      <c r="AR12" s="102"/>
      <c r="AS12" s="96">
        <v>49</v>
      </c>
      <c r="AT12" s="103" t="s">
        <v>251</v>
      </c>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February!N13+N13</f>
        <v>0</v>
      </c>
      <c r="R13" s="564"/>
      <c r="S13" s="564"/>
      <c r="T13" s="95">
        <v>2</v>
      </c>
      <c r="U13" s="389" t="s">
        <v>253</v>
      </c>
      <c r="V13" s="390"/>
      <c r="W13" s="390"/>
      <c r="X13" s="390"/>
      <c r="Y13" s="390"/>
      <c r="Z13" s="391"/>
      <c r="AA13" s="383">
        <f>AE13-AC13</f>
        <v>0</v>
      </c>
      <c r="AB13" s="383"/>
      <c r="AC13" s="450"/>
      <c r="AD13" s="451"/>
      <c r="AE13" s="384"/>
      <c r="AF13" s="385"/>
      <c r="AG13" s="96">
        <v>18</v>
      </c>
      <c r="AH13" s="386" t="s">
        <v>251</v>
      </c>
      <c r="AI13" s="387"/>
      <c r="AJ13" s="388"/>
      <c r="AK13" s="97">
        <f t="shared" ref="AK13:AK27" si="0">AM13-AL13</f>
        <v>0</v>
      </c>
      <c r="AL13" s="98"/>
      <c r="AM13" s="98"/>
      <c r="AN13" s="99">
        <v>34</v>
      </c>
      <c r="AO13" s="100" t="s">
        <v>256</v>
      </c>
      <c r="AP13" s="101">
        <f t="shared" ref="AP13:AP27" si="1">AR13-AQ13</f>
        <v>0</v>
      </c>
      <c r="AQ13" s="102"/>
      <c r="AR13" s="102"/>
      <c r="AS13" s="96">
        <v>50</v>
      </c>
      <c r="AT13" s="103"/>
      <c r="AU13" s="97">
        <f t="shared" ref="AU13:AU27" si="2">AW13-AV13</f>
        <v>0</v>
      </c>
      <c r="AV13" s="98"/>
      <c r="AW13" s="98"/>
      <c r="AX13" s="99">
        <v>66</v>
      </c>
      <c r="AY13" s="100"/>
      <c r="AZ13" s="101">
        <f t="shared" ref="AZ13:AZ27" si="3">BB13-BA13</f>
        <v>0</v>
      </c>
      <c r="BA13" s="102"/>
      <c r="BB13" s="102"/>
      <c r="BC13" s="96">
        <v>82</v>
      </c>
      <c r="BD13" s="103"/>
      <c r="BE13" s="97">
        <f t="shared" ref="BE13:BE27" si="4">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t="s">
        <v>251</v>
      </c>
      <c r="V14" s="390"/>
      <c r="W14" s="390"/>
      <c r="X14" s="390"/>
      <c r="Y14" s="390"/>
      <c r="Z14" s="391"/>
      <c r="AA14" s="383">
        <f>AE14-AC14</f>
        <v>0</v>
      </c>
      <c r="AB14" s="383"/>
      <c r="AC14" s="450"/>
      <c r="AD14" s="451"/>
      <c r="AE14" s="384"/>
      <c r="AF14" s="385"/>
      <c r="AG14" s="96">
        <v>19</v>
      </c>
      <c r="AH14" s="386" t="s">
        <v>251</v>
      </c>
      <c r="AI14" s="387"/>
      <c r="AJ14" s="388"/>
      <c r="AK14" s="97">
        <f t="shared" si="0"/>
        <v>0</v>
      </c>
      <c r="AL14" s="98"/>
      <c r="AM14" s="98"/>
      <c r="AN14" s="99">
        <v>35</v>
      </c>
      <c r="AO14" s="100" t="s">
        <v>253</v>
      </c>
      <c r="AP14" s="101">
        <f t="shared" si="1"/>
        <v>0</v>
      </c>
      <c r="AQ14" s="102"/>
      <c r="AR14" s="102"/>
      <c r="AS14" s="96">
        <v>51</v>
      </c>
      <c r="AT14" s="103"/>
      <c r="AU14" s="97">
        <f t="shared" si="2"/>
        <v>0</v>
      </c>
      <c r="AV14" s="98"/>
      <c r="AW14" s="98"/>
      <c r="AX14" s="99">
        <v>67</v>
      </c>
      <c r="AY14" s="100"/>
      <c r="AZ14" s="101">
        <f t="shared" si="3"/>
        <v>0</v>
      </c>
      <c r="BA14" s="102"/>
      <c r="BB14" s="102"/>
      <c r="BC14" s="96">
        <v>83</v>
      </c>
      <c r="BD14" s="103"/>
      <c r="BE14" s="97">
        <f t="shared" si="4"/>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t="s">
        <v>253</v>
      </c>
      <c r="V15" s="390"/>
      <c r="W15" s="390"/>
      <c r="X15" s="390"/>
      <c r="Y15" s="390"/>
      <c r="Z15" s="391"/>
      <c r="AA15" s="383">
        <f t="shared" ref="AA15:AA27" si="5">AE15-AC15</f>
        <v>0</v>
      </c>
      <c r="AB15" s="383"/>
      <c r="AC15" s="384"/>
      <c r="AD15" s="385"/>
      <c r="AE15" s="384"/>
      <c r="AF15" s="385"/>
      <c r="AG15" s="96">
        <v>20</v>
      </c>
      <c r="AH15" s="386" t="s">
        <v>257</v>
      </c>
      <c r="AI15" s="387"/>
      <c r="AJ15" s="388"/>
      <c r="AK15" s="97">
        <f t="shared" si="0"/>
        <v>0</v>
      </c>
      <c r="AL15" s="98"/>
      <c r="AM15" s="98"/>
      <c r="AN15" s="99">
        <v>36</v>
      </c>
      <c r="AO15" s="100" t="s">
        <v>256</v>
      </c>
      <c r="AP15" s="101">
        <f t="shared" si="1"/>
        <v>0</v>
      </c>
      <c r="AQ15" s="102"/>
      <c r="AR15" s="102"/>
      <c r="AS15" s="96">
        <v>52</v>
      </c>
      <c r="AT15" s="103"/>
      <c r="AU15" s="97">
        <f t="shared" si="2"/>
        <v>0</v>
      </c>
      <c r="AV15" s="98"/>
      <c r="AW15" s="98"/>
      <c r="AX15" s="99">
        <v>68</v>
      </c>
      <c r="AY15" s="100"/>
      <c r="AZ15" s="101">
        <f t="shared" si="3"/>
        <v>0</v>
      </c>
      <c r="BA15" s="102"/>
      <c r="BB15" s="102"/>
      <c r="BC15" s="96">
        <v>84</v>
      </c>
      <c r="BD15" s="103"/>
      <c r="BE15" s="97">
        <f t="shared" si="4"/>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t="s">
        <v>253</v>
      </c>
      <c r="V16" s="390"/>
      <c r="W16" s="390"/>
      <c r="X16" s="390"/>
      <c r="Y16" s="390"/>
      <c r="Z16" s="391"/>
      <c r="AA16" s="383">
        <f t="shared" si="5"/>
        <v>0</v>
      </c>
      <c r="AB16" s="383"/>
      <c r="AC16" s="384"/>
      <c r="AD16" s="385"/>
      <c r="AE16" s="384"/>
      <c r="AF16" s="385"/>
      <c r="AG16" s="96">
        <v>21</v>
      </c>
      <c r="AH16" s="386" t="s">
        <v>251</v>
      </c>
      <c r="AI16" s="387"/>
      <c r="AJ16" s="388"/>
      <c r="AK16" s="97">
        <f t="shared" si="0"/>
        <v>0</v>
      </c>
      <c r="AL16" s="98"/>
      <c r="AM16" s="98"/>
      <c r="AN16" s="99">
        <v>37</v>
      </c>
      <c r="AO16" s="100" t="s">
        <v>256</v>
      </c>
      <c r="AP16" s="101">
        <f t="shared" si="1"/>
        <v>0</v>
      </c>
      <c r="AQ16" s="102"/>
      <c r="AR16" s="102"/>
      <c r="AS16" s="96">
        <v>53</v>
      </c>
      <c r="AT16" s="103"/>
      <c r="AU16" s="97">
        <f t="shared" si="2"/>
        <v>0</v>
      </c>
      <c r="AV16" s="98"/>
      <c r="AW16" s="98"/>
      <c r="AX16" s="99">
        <v>69</v>
      </c>
      <c r="AY16" s="100"/>
      <c r="AZ16" s="101">
        <f t="shared" si="3"/>
        <v>0</v>
      </c>
      <c r="BA16" s="102"/>
      <c r="BB16" s="102"/>
      <c r="BC16" s="96">
        <v>85</v>
      </c>
      <c r="BD16" s="103"/>
      <c r="BE16" s="97">
        <f t="shared" si="4"/>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February!Q17+N17</f>
        <v>0</v>
      </c>
      <c r="R17" s="559"/>
      <c r="S17" s="559"/>
      <c r="T17" s="95">
        <v>6</v>
      </c>
      <c r="U17" s="389" t="s">
        <v>253</v>
      </c>
      <c r="V17" s="390"/>
      <c r="W17" s="390"/>
      <c r="X17" s="390"/>
      <c r="Y17" s="390"/>
      <c r="Z17" s="391"/>
      <c r="AA17" s="383">
        <f t="shared" si="5"/>
        <v>0</v>
      </c>
      <c r="AB17" s="383"/>
      <c r="AC17" s="384"/>
      <c r="AD17" s="385"/>
      <c r="AE17" s="384"/>
      <c r="AF17" s="385"/>
      <c r="AG17" s="96">
        <v>22</v>
      </c>
      <c r="AH17" s="386" t="s">
        <v>257</v>
      </c>
      <c r="AI17" s="387"/>
      <c r="AJ17" s="388"/>
      <c r="AK17" s="97">
        <f t="shared" si="0"/>
        <v>0</v>
      </c>
      <c r="AL17" s="98"/>
      <c r="AM17" s="98"/>
      <c r="AN17" s="99">
        <v>38</v>
      </c>
      <c r="AO17" s="100" t="s">
        <v>253</v>
      </c>
      <c r="AP17" s="101">
        <f t="shared" si="1"/>
        <v>0</v>
      </c>
      <c r="AQ17" s="102"/>
      <c r="AR17" s="102"/>
      <c r="AS17" s="96">
        <v>54</v>
      </c>
      <c r="AT17" s="103"/>
      <c r="AU17" s="97">
        <f t="shared" si="2"/>
        <v>0</v>
      </c>
      <c r="AV17" s="98"/>
      <c r="AW17" s="98"/>
      <c r="AX17" s="99">
        <v>70</v>
      </c>
      <c r="AY17" s="100"/>
      <c r="AZ17" s="101">
        <f t="shared" si="3"/>
        <v>0</v>
      </c>
      <c r="BA17" s="102"/>
      <c r="BB17" s="102"/>
      <c r="BC17" s="96">
        <v>86</v>
      </c>
      <c r="BD17" s="103"/>
      <c r="BE17" s="97">
        <f t="shared" si="4"/>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February!Q18+N18</f>
        <v>0</v>
      </c>
      <c r="R18" s="561"/>
      <c r="S18" s="561"/>
      <c r="T18" s="95">
        <v>7</v>
      </c>
      <c r="U18" s="389" t="s">
        <v>252</v>
      </c>
      <c r="V18" s="390"/>
      <c r="W18" s="390"/>
      <c r="X18" s="390"/>
      <c r="Y18" s="390"/>
      <c r="Z18" s="391"/>
      <c r="AA18" s="383">
        <f t="shared" si="5"/>
        <v>0</v>
      </c>
      <c r="AB18" s="383"/>
      <c r="AC18" s="384"/>
      <c r="AD18" s="385"/>
      <c r="AE18" s="384"/>
      <c r="AF18" s="385"/>
      <c r="AG18" s="96">
        <v>23</v>
      </c>
      <c r="AH18" s="386" t="s">
        <v>257</v>
      </c>
      <c r="AI18" s="387"/>
      <c r="AJ18" s="388"/>
      <c r="AK18" s="97">
        <f t="shared" si="0"/>
        <v>0</v>
      </c>
      <c r="AL18" s="98"/>
      <c r="AM18" s="98"/>
      <c r="AN18" s="99">
        <v>39</v>
      </c>
      <c r="AO18" s="100" t="s">
        <v>256</v>
      </c>
      <c r="AP18" s="101">
        <f t="shared" si="1"/>
        <v>0</v>
      </c>
      <c r="AQ18" s="102"/>
      <c r="AR18" s="102"/>
      <c r="AS18" s="96">
        <v>55</v>
      </c>
      <c r="AT18" s="103"/>
      <c r="AU18" s="97">
        <f t="shared" si="2"/>
        <v>0</v>
      </c>
      <c r="AV18" s="98"/>
      <c r="AW18" s="98"/>
      <c r="AX18" s="99">
        <v>71</v>
      </c>
      <c r="AY18" s="100"/>
      <c r="AZ18" s="101">
        <f t="shared" si="3"/>
        <v>0</v>
      </c>
      <c r="BA18" s="102"/>
      <c r="BB18" s="102"/>
      <c r="BC18" s="96">
        <v>87</v>
      </c>
      <c r="BD18" s="103"/>
      <c r="BE18" s="97">
        <f t="shared" si="4"/>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February!Q19+N19</f>
        <v>0</v>
      </c>
      <c r="R19" s="559"/>
      <c r="S19" s="559"/>
      <c r="T19" s="95">
        <v>8</v>
      </c>
      <c r="U19" s="389" t="s">
        <v>251</v>
      </c>
      <c r="V19" s="390"/>
      <c r="W19" s="390"/>
      <c r="X19" s="390"/>
      <c r="Y19" s="390"/>
      <c r="Z19" s="391"/>
      <c r="AA19" s="383">
        <f t="shared" si="5"/>
        <v>0</v>
      </c>
      <c r="AB19" s="383"/>
      <c r="AC19" s="384"/>
      <c r="AD19" s="385"/>
      <c r="AE19" s="384"/>
      <c r="AF19" s="385"/>
      <c r="AG19" s="96">
        <v>24</v>
      </c>
      <c r="AH19" s="386" t="s">
        <v>251</v>
      </c>
      <c r="AI19" s="387"/>
      <c r="AJ19" s="388"/>
      <c r="AK19" s="97">
        <f t="shared" si="0"/>
        <v>0</v>
      </c>
      <c r="AL19" s="98"/>
      <c r="AM19" s="98"/>
      <c r="AN19" s="99">
        <v>40</v>
      </c>
      <c r="AO19" s="100" t="s">
        <v>253</v>
      </c>
      <c r="AP19" s="101">
        <f t="shared" si="1"/>
        <v>0</v>
      </c>
      <c r="AQ19" s="102"/>
      <c r="AR19" s="102"/>
      <c r="AS19" s="96">
        <v>56</v>
      </c>
      <c r="AT19" s="103"/>
      <c r="AU19" s="97">
        <f t="shared" si="2"/>
        <v>0</v>
      </c>
      <c r="AV19" s="98"/>
      <c r="AW19" s="98"/>
      <c r="AX19" s="99">
        <v>72</v>
      </c>
      <c r="AY19" s="100"/>
      <c r="AZ19" s="101">
        <f t="shared" si="3"/>
        <v>0</v>
      </c>
      <c r="BA19" s="102"/>
      <c r="BB19" s="102"/>
      <c r="BC19" s="96">
        <v>88</v>
      </c>
      <c r="BD19" s="103"/>
      <c r="BE19" s="97">
        <f t="shared" si="4"/>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February!Q20+N20</f>
        <v>0</v>
      </c>
      <c r="R20" s="561"/>
      <c r="S20" s="561"/>
      <c r="T20" s="95">
        <v>9</v>
      </c>
      <c r="U20" s="389" t="s">
        <v>251</v>
      </c>
      <c r="V20" s="390"/>
      <c r="W20" s="390"/>
      <c r="X20" s="390"/>
      <c r="Y20" s="390"/>
      <c r="Z20" s="391"/>
      <c r="AA20" s="383">
        <f t="shared" si="5"/>
        <v>0</v>
      </c>
      <c r="AB20" s="383"/>
      <c r="AC20" s="384"/>
      <c r="AD20" s="385"/>
      <c r="AE20" s="384"/>
      <c r="AF20" s="385"/>
      <c r="AG20" s="96">
        <v>25</v>
      </c>
      <c r="AH20" s="386" t="s">
        <v>257</v>
      </c>
      <c r="AI20" s="387"/>
      <c r="AJ20" s="388"/>
      <c r="AK20" s="97">
        <f t="shared" si="0"/>
        <v>0</v>
      </c>
      <c r="AL20" s="98"/>
      <c r="AM20" s="98"/>
      <c r="AN20" s="99">
        <v>41</v>
      </c>
      <c r="AO20" s="100" t="s">
        <v>253</v>
      </c>
      <c r="AP20" s="101">
        <f t="shared" si="1"/>
        <v>0</v>
      </c>
      <c r="AQ20" s="102"/>
      <c r="AR20" s="102"/>
      <c r="AS20" s="96">
        <v>57</v>
      </c>
      <c r="AT20" s="103"/>
      <c r="AU20" s="97">
        <f t="shared" si="2"/>
        <v>0</v>
      </c>
      <c r="AV20" s="98"/>
      <c r="AW20" s="98"/>
      <c r="AX20" s="99">
        <v>73</v>
      </c>
      <c r="AY20" s="100"/>
      <c r="AZ20" s="101">
        <f t="shared" si="3"/>
        <v>0</v>
      </c>
      <c r="BA20" s="102"/>
      <c r="BB20" s="102"/>
      <c r="BC20" s="96">
        <v>89</v>
      </c>
      <c r="BD20" s="103"/>
      <c r="BE20" s="97">
        <f t="shared" si="4"/>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t="s">
        <v>253</v>
      </c>
      <c r="V21" s="390"/>
      <c r="W21" s="390"/>
      <c r="X21" s="390"/>
      <c r="Y21" s="390"/>
      <c r="Z21" s="391"/>
      <c r="AA21" s="383">
        <f t="shared" si="5"/>
        <v>0</v>
      </c>
      <c r="AB21" s="383"/>
      <c r="AC21" s="384"/>
      <c r="AD21" s="385"/>
      <c r="AE21" s="384"/>
      <c r="AF21" s="385"/>
      <c r="AG21" s="96">
        <v>26</v>
      </c>
      <c r="AH21" s="386" t="s">
        <v>251</v>
      </c>
      <c r="AI21" s="387"/>
      <c r="AJ21" s="388"/>
      <c r="AK21" s="97">
        <f t="shared" si="0"/>
        <v>0</v>
      </c>
      <c r="AL21" s="98"/>
      <c r="AM21" s="98"/>
      <c r="AN21" s="99">
        <v>42</v>
      </c>
      <c r="AO21" s="100" t="s">
        <v>256</v>
      </c>
      <c r="AP21" s="101">
        <f t="shared" si="1"/>
        <v>0</v>
      </c>
      <c r="AQ21" s="102"/>
      <c r="AR21" s="102"/>
      <c r="AS21" s="96">
        <v>58</v>
      </c>
      <c r="AT21" s="103"/>
      <c r="AU21" s="97">
        <f t="shared" si="2"/>
        <v>0</v>
      </c>
      <c r="AV21" s="98"/>
      <c r="AW21" s="98"/>
      <c r="AX21" s="99">
        <v>74</v>
      </c>
      <c r="AY21" s="100"/>
      <c r="AZ21" s="101">
        <f t="shared" si="3"/>
        <v>0</v>
      </c>
      <c r="BA21" s="102"/>
      <c r="BB21" s="102"/>
      <c r="BC21" s="96">
        <v>90</v>
      </c>
      <c r="BD21" s="103"/>
      <c r="BE21" s="97">
        <f t="shared" si="4"/>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February!Q22+N22</f>
        <v>0</v>
      </c>
      <c r="R22" s="559"/>
      <c r="S22" s="559"/>
      <c r="T22" s="95">
        <v>11</v>
      </c>
      <c r="U22" s="389" t="s">
        <v>253</v>
      </c>
      <c r="V22" s="390"/>
      <c r="W22" s="390"/>
      <c r="X22" s="390"/>
      <c r="Y22" s="390"/>
      <c r="Z22" s="391"/>
      <c r="AA22" s="383">
        <f t="shared" si="5"/>
        <v>0</v>
      </c>
      <c r="AB22" s="383"/>
      <c r="AC22" s="384"/>
      <c r="AD22" s="385"/>
      <c r="AE22" s="384"/>
      <c r="AF22" s="385"/>
      <c r="AG22" s="96">
        <v>27</v>
      </c>
      <c r="AH22" s="386" t="s">
        <v>251</v>
      </c>
      <c r="AI22" s="387"/>
      <c r="AJ22" s="388"/>
      <c r="AK22" s="97">
        <f t="shared" si="0"/>
        <v>0</v>
      </c>
      <c r="AL22" s="98"/>
      <c r="AM22" s="98"/>
      <c r="AN22" s="99">
        <v>43</v>
      </c>
      <c r="AO22" s="100" t="s">
        <v>253</v>
      </c>
      <c r="AP22" s="101">
        <f t="shared" si="1"/>
        <v>0</v>
      </c>
      <c r="AQ22" s="102"/>
      <c r="AR22" s="102"/>
      <c r="AS22" s="96">
        <v>59</v>
      </c>
      <c r="AT22" s="103"/>
      <c r="AU22" s="97">
        <f t="shared" si="2"/>
        <v>0</v>
      </c>
      <c r="AV22" s="98"/>
      <c r="AW22" s="98"/>
      <c r="AX22" s="99">
        <v>75</v>
      </c>
      <c r="AY22" s="100"/>
      <c r="AZ22" s="101">
        <f t="shared" si="3"/>
        <v>0</v>
      </c>
      <c r="BA22" s="102"/>
      <c r="BB22" s="102"/>
      <c r="BC22" s="96">
        <v>91</v>
      </c>
      <c r="BD22" s="103"/>
      <c r="BE22" s="97">
        <f t="shared" si="4"/>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February!Q23+N23</f>
        <v>0</v>
      </c>
      <c r="R23" s="561"/>
      <c r="S23" s="561"/>
      <c r="T23" s="95">
        <v>12</v>
      </c>
      <c r="U23" s="389" t="s">
        <v>251</v>
      </c>
      <c r="V23" s="390"/>
      <c r="W23" s="390"/>
      <c r="X23" s="390"/>
      <c r="Y23" s="390"/>
      <c r="Z23" s="391"/>
      <c r="AA23" s="383">
        <f t="shared" si="5"/>
        <v>0</v>
      </c>
      <c r="AB23" s="383"/>
      <c r="AC23" s="384"/>
      <c r="AD23" s="385"/>
      <c r="AE23" s="384"/>
      <c r="AF23" s="385"/>
      <c r="AG23" s="96">
        <v>28</v>
      </c>
      <c r="AH23" s="386" t="s">
        <v>257</v>
      </c>
      <c r="AI23" s="387"/>
      <c r="AJ23" s="388"/>
      <c r="AK23" s="97">
        <f t="shared" si="0"/>
        <v>0</v>
      </c>
      <c r="AL23" s="98"/>
      <c r="AM23" s="98"/>
      <c r="AN23" s="99">
        <v>44</v>
      </c>
      <c r="AO23" s="100" t="s">
        <v>256</v>
      </c>
      <c r="AP23" s="101">
        <f t="shared" si="1"/>
        <v>0</v>
      </c>
      <c r="AQ23" s="102"/>
      <c r="AR23" s="102"/>
      <c r="AS23" s="96">
        <v>60</v>
      </c>
      <c r="AT23" s="103"/>
      <c r="AU23" s="97">
        <f t="shared" si="2"/>
        <v>0</v>
      </c>
      <c r="AV23" s="98"/>
      <c r="AW23" s="98"/>
      <c r="AX23" s="99">
        <v>76</v>
      </c>
      <c r="AY23" s="100"/>
      <c r="AZ23" s="101">
        <f t="shared" si="3"/>
        <v>0</v>
      </c>
      <c r="BA23" s="102"/>
      <c r="BB23" s="102"/>
      <c r="BC23" s="96">
        <v>92</v>
      </c>
      <c r="BD23" s="103"/>
      <c r="BE23" s="97">
        <f t="shared" si="4"/>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February!Q24+N24</f>
        <v>0</v>
      </c>
      <c r="R24" s="559"/>
      <c r="S24" s="559"/>
      <c r="T24" s="95">
        <v>13</v>
      </c>
      <c r="U24" s="389" t="s">
        <v>251</v>
      </c>
      <c r="V24" s="390"/>
      <c r="W24" s="390"/>
      <c r="X24" s="390"/>
      <c r="Y24" s="390"/>
      <c r="Z24" s="391"/>
      <c r="AA24" s="383">
        <f t="shared" si="5"/>
        <v>0</v>
      </c>
      <c r="AB24" s="383"/>
      <c r="AC24" s="384"/>
      <c r="AD24" s="385"/>
      <c r="AE24" s="384"/>
      <c r="AF24" s="385"/>
      <c r="AG24" s="96">
        <v>29</v>
      </c>
      <c r="AH24" s="386" t="s">
        <v>257</v>
      </c>
      <c r="AI24" s="387"/>
      <c r="AJ24" s="388"/>
      <c r="AK24" s="97">
        <f t="shared" si="0"/>
        <v>0</v>
      </c>
      <c r="AL24" s="98"/>
      <c r="AM24" s="98"/>
      <c r="AN24" s="99">
        <v>45</v>
      </c>
      <c r="AO24" s="100" t="s">
        <v>253</v>
      </c>
      <c r="AP24" s="101">
        <f t="shared" si="1"/>
        <v>0</v>
      </c>
      <c r="AQ24" s="102"/>
      <c r="AR24" s="102"/>
      <c r="AS24" s="96">
        <v>61</v>
      </c>
      <c r="AT24" s="103"/>
      <c r="AU24" s="97">
        <f t="shared" si="2"/>
        <v>0</v>
      </c>
      <c r="AV24" s="98"/>
      <c r="AW24" s="98"/>
      <c r="AX24" s="99">
        <v>77</v>
      </c>
      <c r="AY24" s="100"/>
      <c r="AZ24" s="101">
        <f t="shared" si="3"/>
        <v>0</v>
      </c>
      <c r="BA24" s="102"/>
      <c r="BB24" s="102"/>
      <c r="BC24" s="96">
        <v>93</v>
      </c>
      <c r="BD24" s="103"/>
      <c r="BE24" s="97">
        <f t="shared" si="4"/>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t="s">
        <v>253</v>
      </c>
      <c r="V25" s="390"/>
      <c r="W25" s="390"/>
      <c r="X25" s="390"/>
      <c r="Y25" s="390"/>
      <c r="Z25" s="391"/>
      <c r="AA25" s="383">
        <f t="shared" si="5"/>
        <v>0</v>
      </c>
      <c r="AB25" s="383"/>
      <c r="AC25" s="384"/>
      <c r="AD25" s="385"/>
      <c r="AE25" s="384"/>
      <c r="AF25" s="385"/>
      <c r="AG25" s="96">
        <v>30</v>
      </c>
      <c r="AH25" s="386" t="s">
        <v>257</v>
      </c>
      <c r="AI25" s="387"/>
      <c r="AJ25" s="388"/>
      <c r="AK25" s="97">
        <f t="shared" si="0"/>
        <v>0</v>
      </c>
      <c r="AL25" s="98"/>
      <c r="AM25" s="98"/>
      <c r="AN25" s="99">
        <v>46</v>
      </c>
      <c r="AO25" s="100" t="s">
        <v>253</v>
      </c>
      <c r="AP25" s="101">
        <f t="shared" si="1"/>
        <v>0</v>
      </c>
      <c r="AQ25" s="102"/>
      <c r="AR25" s="102"/>
      <c r="AS25" s="96">
        <v>62</v>
      </c>
      <c r="AT25" s="103"/>
      <c r="AU25" s="97">
        <f t="shared" si="2"/>
        <v>0</v>
      </c>
      <c r="AV25" s="98"/>
      <c r="AW25" s="98"/>
      <c r="AX25" s="99">
        <v>78</v>
      </c>
      <c r="AY25" s="100"/>
      <c r="AZ25" s="101">
        <f t="shared" si="3"/>
        <v>0</v>
      </c>
      <c r="BA25" s="102"/>
      <c r="BB25" s="102"/>
      <c r="BC25" s="96">
        <v>94</v>
      </c>
      <c r="BD25" s="103"/>
      <c r="BE25" s="97">
        <f t="shared" si="4"/>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February!Q26+N26</f>
        <v>0</v>
      </c>
      <c r="R26" s="561"/>
      <c r="S26" s="561"/>
      <c r="T26" s="95">
        <v>15</v>
      </c>
      <c r="U26" s="389" t="s">
        <v>251</v>
      </c>
      <c r="V26" s="390"/>
      <c r="W26" s="390"/>
      <c r="X26" s="390"/>
      <c r="Y26" s="390"/>
      <c r="Z26" s="391"/>
      <c r="AA26" s="383">
        <f t="shared" si="5"/>
        <v>0</v>
      </c>
      <c r="AB26" s="383"/>
      <c r="AC26" s="384"/>
      <c r="AD26" s="385"/>
      <c r="AE26" s="384"/>
      <c r="AF26" s="385"/>
      <c r="AG26" s="96">
        <v>31</v>
      </c>
      <c r="AH26" s="386" t="s">
        <v>251</v>
      </c>
      <c r="AI26" s="387"/>
      <c r="AJ26" s="388"/>
      <c r="AK26" s="97">
        <f t="shared" si="0"/>
        <v>0</v>
      </c>
      <c r="AL26" s="98"/>
      <c r="AM26" s="98"/>
      <c r="AN26" s="99">
        <v>47</v>
      </c>
      <c r="AO26" s="100" t="s">
        <v>256</v>
      </c>
      <c r="AP26" s="101">
        <f t="shared" si="1"/>
        <v>0</v>
      </c>
      <c r="AQ26" s="102"/>
      <c r="AR26" s="102"/>
      <c r="AS26" s="96">
        <v>63</v>
      </c>
      <c r="AT26" s="103"/>
      <c r="AU26" s="97">
        <f t="shared" si="2"/>
        <v>0</v>
      </c>
      <c r="AV26" s="98"/>
      <c r="AW26" s="98"/>
      <c r="AX26" s="99">
        <v>79</v>
      </c>
      <c r="AY26" s="100"/>
      <c r="AZ26" s="101">
        <f t="shared" si="3"/>
        <v>0</v>
      </c>
      <c r="BA26" s="102"/>
      <c r="BB26" s="102"/>
      <c r="BC26" s="96">
        <v>95</v>
      </c>
      <c r="BD26" s="103"/>
      <c r="BE26" s="97">
        <f t="shared" si="4"/>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c r="O27" s="471"/>
      <c r="P27" s="472"/>
      <c r="Q27" s="558">
        <f>February!Q27+N27</f>
        <v>0</v>
      </c>
      <c r="R27" s="559"/>
      <c r="S27" s="559"/>
      <c r="T27" s="95">
        <v>16</v>
      </c>
      <c r="U27" s="389" t="s">
        <v>253</v>
      </c>
      <c r="V27" s="390"/>
      <c r="W27" s="390"/>
      <c r="X27" s="390"/>
      <c r="Y27" s="390"/>
      <c r="Z27" s="391"/>
      <c r="AA27" s="383">
        <f t="shared" si="5"/>
        <v>0</v>
      </c>
      <c r="AB27" s="383"/>
      <c r="AC27" s="384"/>
      <c r="AD27" s="385"/>
      <c r="AE27" s="384"/>
      <c r="AF27" s="385"/>
      <c r="AG27" s="96">
        <v>32</v>
      </c>
      <c r="AH27" s="386" t="s">
        <v>257</v>
      </c>
      <c r="AI27" s="387"/>
      <c r="AJ27" s="388"/>
      <c r="AK27" s="97">
        <f t="shared" si="0"/>
        <v>0</v>
      </c>
      <c r="AL27" s="98"/>
      <c r="AM27" s="98"/>
      <c r="AN27" s="99">
        <v>48</v>
      </c>
      <c r="AO27" s="100" t="s">
        <v>256</v>
      </c>
      <c r="AP27" s="101">
        <f t="shared" si="1"/>
        <v>0</v>
      </c>
      <c r="AQ27" s="102"/>
      <c r="AR27" s="102"/>
      <c r="AS27" s="96">
        <v>64</v>
      </c>
      <c r="AT27" s="103"/>
      <c r="AU27" s="97">
        <f t="shared" si="2"/>
        <v>0</v>
      </c>
      <c r="AV27" s="98"/>
      <c r="AW27" s="98"/>
      <c r="AX27" s="99">
        <v>80</v>
      </c>
      <c r="AY27" s="100"/>
      <c r="AZ27" s="101">
        <f t="shared" si="3"/>
        <v>0</v>
      </c>
      <c r="BA27" s="102"/>
      <c r="BB27" s="102"/>
      <c r="BC27" s="96">
        <v>96</v>
      </c>
      <c r="BD27" s="103"/>
      <c r="BE27" s="97">
        <f t="shared" si="4"/>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February!Q29+N29</f>
        <v>0</v>
      </c>
      <c r="R29" s="600"/>
      <c r="S29" s="600"/>
      <c r="T29" s="609" t="s">
        <v>290</v>
      </c>
      <c r="U29" s="609"/>
      <c r="V29" s="609"/>
      <c r="W29" s="609"/>
      <c r="X29" s="609"/>
      <c r="Y29" s="609"/>
      <c r="Z29" s="609"/>
      <c r="AA29" s="609"/>
      <c r="AB29" s="459"/>
      <c r="AC29" s="459"/>
      <c r="AD29" s="618">
        <f>February!AD29+AB29</f>
        <v>0</v>
      </c>
      <c r="AE29" s="619"/>
      <c r="AF29" s="459"/>
      <c r="AG29" s="459"/>
      <c r="AH29" s="618">
        <f>February!AH29+AF29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February!AJ34+Z34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February!AJ35+Z35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February!AJ36+Z36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February!AJ37+Z37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February!AJ38+Z38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February!AJ39+Z39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February!AJ40+Z40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February!AJ41+Z41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COUNTIFS(March!C58:C186,"Medication")</f>
        <v>0</v>
      </c>
      <c r="L46" s="423"/>
      <c r="M46" s="428">
        <f>SUMIFS(March!E58:E186,March!C58:C186,"Medication")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COUNTIFS(March!C58:C186,"Housing related")</f>
        <v>0</v>
      </c>
      <c r="L47" s="423"/>
      <c r="M47" s="428">
        <f>SUMIFS(March!E58:E186,March!C58:C186,"Housing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COUNTIFS(March!C58:C186,"Food")</f>
        <v>0</v>
      </c>
      <c r="L48" s="423"/>
      <c r="M48" s="428">
        <f>SUMIFS(March!E58:E186,March!C58:C186,"Food")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COUNTIFS(March!C58:C186,"Clothing")</f>
        <v>0</v>
      </c>
      <c r="L49" s="423"/>
      <c r="M49" s="428">
        <f>SUMIFS(March!E58:E186,March!C58:C186,"Clothing")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COUNTIFS(March!C58:C186,"Personal Care Items")</f>
        <v>0</v>
      </c>
      <c r="L50" s="423"/>
      <c r="M50" s="428">
        <f>SUMIFS(March!E58:E186,March!C58:C186,"Personal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COUNTIFS(March!C58:C186,"Transportation")</f>
        <v>0</v>
      </c>
      <c r="L51" s="423"/>
      <c r="M51" s="428">
        <f>SUMIFS(March!E58:E186,March!C58:C186,"Transportation")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COUNTIFS(March!C58:C186,"Other commodities ")</f>
        <v>0</v>
      </c>
      <c r="L52" s="423"/>
      <c r="M52" s="428">
        <f>SUMIFS(March!E58:E186,March!C58:C186,"Other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22">
        <v>0</v>
      </c>
      <c r="F58" s="623"/>
      <c r="G58" s="392"/>
      <c r="H58" s="393"/>
      <c r="I58" s="393"/>
      <c r="J58" s="393"/>
      <c r="K58" s="393"/>
      <c r="L58" s="394"/>
    </row>
    <row r="59" spans="1:24" ht="30" customHeight="1" x14ac:dyDescent="0.25">
      <c r="A59" s="412"/>
      <c r="B59" s="413"/>
      <c r="C59" s="412"/>
      <c r="D59" s="413"/>
      <c r="E59" s="622">
        <v>0</v>
      </c>
      <c r="F59" s="623"/>
      <c r="G59" s="392"/>
      <c r="H59" s="393"/>
      <c r="I59" s="393"/>
      <c r="J59" s="393"/>
      <c r="K59" s="393"/>
      <c r="L59" s="394"/>
    </row>
    <row r="60" spans="1:24" ht="30" customHeight="1" x14ac:dyDescent="0.25">
      <c r="A60" s="412"/>
      <c r="B60" s="413"/>
      <c r="C60" s="412"/>
      <c r="D60" s="413"/>
      <c r="E60" s="622">
        <v>0</v>
      </c>
      <c r="F60" s="623"/>
      <c r="G60" s="392"/>
      <c r="H60" s="393"/>
      <c r="I60" s="393"/>
      <c r="J60" s="393"/>
      <c r="K60" s="393"/>
      <c r="L60" s="394"/>
    </row>
    <row r="61" spans="1:24" ht="30" customHeight="1" x14ac:dyDescent="0.25">
      <c r="A61" s="412"/>
      <c r="B61" s="413"/>
      <c r="C61" s="412"/>
      <c r="D61" s="413"/>
      <c r="E61" s="622">
        <v>0</v>
      </c>
      <c r="F61" s="623"/>
      <c r="G61" s="392"/>
      <c r="H61" s="393"/>
      <c r="I61" s="393"/>
      <c r="J61" s="393"/>
      <c r="K61" s="393"/>
      <c r="L61" s="394"/>
    </row>
    <row r="62" spans="1:24" ht="30" customHeight="1" x14ac:dyDescent="0.25">
      <c r="A62" s="412"/>
      <c r="B62" s="413"/>
      <c r="C62" s="412"/>
      <c r="D62" s="413"/>
      <c r="E62" s="405">
        <v>0</v>
      </c>
      <c r="F62" s="406"/>
      <c r="G62" s="392"/>
      <c r="H62" s="393"/>
      <c r="I62" s="393"/>
      <c r="J62" s="393"/>
      <c r="K62" s="393"/>
      <c r="L62" s="394"/>
    </row>
    <row r="63" spans="1:24" ht="30" customHeight="1" x14ac:dyDescent="0.25">
      <c r="A63" s="412"/>
      <c r="B63" s="413"/>
      <c r="C63" s="412"/>
      <c r="D63" s="413"/>
      <c r="E63" s="405">
        <v>0</v>
      </c>
      <c r="F63" s="406"/>
      <c r="G63" s="392"/>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ht="30" customHeight="1" x14ac:dyDescent="0.25">
      <c r="A187" s="400"/>
      <c r="B187" s="400"/>
      <c r="C187" s="400"/>
      <c r="D187" s="400"/>
    </row>
  </sheetData>
  <sheetProtection algorithmName="SHA-512" hashValue="BK5wf22P9FgQcFIuF1tktC6U6StMo2EYJAZcLrybJrAA/e3JdGMP1/zdho3wmnu39gSU/iRUo2ZxC0XKiGQSww==" saltValue="MtI2YZmcZjBJqjHSNdrM9g==" spinCount="100000" sheet="1" objects="1" scenarios="1"/>
  <mergeCells count="80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183:B183"/>
    <mergeCell ref="C183:D183"/>
    <mergeCell ref="E183:F183"/>
    <mergeCell ref="G183:L183"/>
    <mergeCell ref="A184:B184"/>
    <mergeCell ref="C184:D184"/>
    <mergeCell ref="E184:F184"/>
    <mergeCell ref="G184:L184"/>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74:B174"/>
    <mergeCell ref="C174:D174"/>
    <mergeCell ref="A185:B185"/>
    <mergeCell ref="C185:D185"/>
    <mergeCell ref="E185:F185"/>
    <mergeCell ref="G185:L185"/>
    <mergeCell ref="A180:B180"/>
    <mergeCell ref="C180:D180"/>
    <mergeCell ref="E180:F180"/>
    <mergeCell ref="G180:L180"/>
    <mergeCell ref="A181:B181"/>
    <mergeCell ref="C181:D181"/>
    <mergeCell ref="E181:F181"/>
    <mergeCell ref="G181:L181"/>
    <mergeCell ref="A182:B182"/>
    <mergeCell ref="C182:D182"/>
    <mergeCell ref="E182:F182"/>
    <mergeCell ref="G182:L182"/>
    <mergeCell ref="E174:F174"/>
    <mergeCell ref="G174:L174"/>
    <mergeCell ref="A175:B175"/>
    <mergeCell ref="C175:D175"/>
    <mergeCell ref="E175:F175"/>
    <mergeCell ref="G175:L175"/>
    <mergeCell ref="A176:B176"/>
    <mergeCell ref="C176:D176"/>
    <mergeCell ref="E176:F176"/>
    <mergeCell ref="G176:L176"/>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2:B102"/>
    <mergeCell ref="C102:D102"/>
    <mergeCell ref="E102:F102"/>
    <mergeCell ref="G102:L102"/>
    <mergeCell ref="A103:B103"/>
    <mergeCell ref="C103:D103"/>
    <mergeCell ref="E103:F103"/>
    <mergeCell ref="G103:L103"/>
    <mergeCell ref="A104:B104"/>
    <mergeCell ref="C104:D104"/>
    <mergeCell ref="E104:F104"/>
    <mergeCell ref="G104:L104"/>
    <mergeCell ref="A99:B99"/>
    <mergeCell ref="C99:D99"/>
    <mergeCell ref="E99:F99"/>
    <mergeCell ref="G99:L99"/>
    <mergeCell ref="A100:B100"/>
    <mergeCell ref="C100:D100"/>
    <mergeCell ref="E100:F100"/>
    <mergeCell ref="G100:L100"/>
    <mergeCell ref="A101:B101"/>
    <mergeCell ref="C101:D101"/>
    <mergeCell ref="E101:F101"/>
    <mergeCell ref="G101:L101"/>
    <mergeCell ref="A96:B96"/>
    <mergeCell ref="C96:D96"/>
    <mergeCell ref="E96:F96"/>
    <mergeCell ref="G96:L96"/>
    <mergeCell ref="A97:B97"/>
    <mergeCell ref="C97:D97"/>
    <mergeCell ref="E97:F97"/>
    <mergeCell ref="G97:L97"/>
    <mergeCell ref="A98:B98"/>
    <mergeCell ref="C98:D98"/>
    <mergeCell ref="E98:F98"/>
    <mergeCell ref="G98:L98"/>
    <mergeCell ref="A93:B93"/>
    <mergeCell ref="C93:D93"/>
    <mergeCell ref="E93:F93"/>
    <mergeCell ref="G93:L93"/>
    <mergeCell ref="A94:B94"/>
    <mergeCell ref="C94:D94"/>
    <mergeCell ref="E94:F94"/>
    <mergeCell ref="G94:L94"/>
    <mergeCell ref="A95:B95"/>
    <mergeCell ref="C95:D95"/>
    <mergeCell ref="E95:F95"/>
    <mergeCell ref="G95:L95"/>
    <mergeCell ref="A90:B90"/>
    <mergeCell ref="C90:D90"/>
    <mergeCell ref="E90:F90"/>
    <mergeCell ref="G90:L90"/>
    <mergeCell ref="A91:B91"/>
    <mergeCell ref="C91:D91"/>
    <mergeCell ref="E91:F91"/>
    <mergeCell ref="G91:L91"/>
    <mergeCell ref="A92:B92"/>
    <mergeCell ref="C92:D92"/>
    <mergeCell ref="E92:F92"/>
    <mergeCell ref="G92:L92"/>
    <mergeCell ref="A87:B87"/>
    <mergeCell ref="C87:D87"/>
    <mergeCell ref="E87:F87"/>
    <mergeCell ref="G87:L87"/>
    <mergeCell ref="A88:B88"/>
    <mergeCell ref="C88:D88"/>
    <mergeCell ref="E88:F88"/>
    <mergeCell ref="G88:L88"/>
    <mergeCell ref="A89:B89"/>
    <mergeCell ref="C89:D89"/>
    <mergeCell ref="E89:F89"/>
    <mergeCell ref="G89:L89"/>
    <mergeCell ref="A84:B84"/>
    <mergeCell ref="C84:D84"/>
    <mergeCell ref="E84:F84"/>
    <mergeCell ref="G84:L84"/>
    <mergeCell ref="A85:B85"/>
    <mergeCell ref="C85:D85"/>
    <mergeCell ref="E85:F85"/>
    <mergeCell ref="G85:L85"/>
    <mergeCell ref="A86:B86"/>
    <mergeCell ref="C86:D86"/>
    <mergeCell ref="E86:F86"/>
    <mergeCell ref="G86:L86"/>
    <mergeCell ref="A81:B81"/>
    <mergeCell ref="C81:D81"/>
    <mergeCell ref="E81:F81"/>
    <mergeCell ref="G81:L81"/>
    <mergeCell ref="A82:B82"/>
    <mergeCell ref="C82:D82"/>
    <mergeCell ref="E82:F82"/>
    <mergeCell ref="G82:L82"/>
    <mergeCell ref="A83:B83"/>
    <mergeCell ref="C83:D83"/>
    <mergeCell ref="E83:F83"/>
    <mergeCell ref="G83:L83"/>
    <mergeCell ref="A78:B78"/>
    <mergeCell ref="C78:D78"/>
    <mergeCell ref="E78:F78"/>
    <mergeCell ref="G78:L78"/>
    <mergeCell ref="A79:B79"/>
    <mergeCell ref="C79:D79"/>
    <mergeCell ref="E79:F79"/>
    <mergeCell ref="G79:L79"/>
    <mergeCell ref="A80:B80"/>
    <mergeCell ref="C80:D80"/>
    <mergeCell ref="E80:F80"/>
    <mergeCell ref="G80:L80"/>
    <mergeCell ref="A75:B75"/>
    <mergeCell ref="C75:D75"/>
    <mergeCell ref="E75:F75"/>
    <mergeCell ref="G75:L75"/>
    <mergeCell ref="A76:B76"/>
    <mergeCell ref="C76:D76"/>
    <mergeCell ref="E76:F76"/>
    <mergeCell ref="G76:L76"/>
    <mergeCell ref="A77:B77"/>
    <mergeCell ref="C77:D77"/>
    <mergeCell ref="E77:F77"/>
    <mergeCell ref="G77:L77"/>
    <mergeCell ref="A72:B72"/>
    <mergeCell ref="C72:D72"/>
    <mergeCell ref="E72:F72"/>
    <mergeCell ref="G72:L72"/>
    <mergeCell ref="A73:B73"/>
    <mergeCell ref="C73:D73"/>
    <mergeCell ref="E73:F73"/>
    <mergeCell ref="G73:L73"/>
    <mergeCell ref="A74:B74"/>
    <mergeCell ref="C74:D74"/>
    <mergeCell ref="E74:F74"/>
    <mergeCell ref="G74:L74"/>
    <mergeCell ref="A69:B69"/>
    <mergeCell ref="C69:D69"/>
    <mergeCell ref="E69:F69"/>
    <mergeCell ref="G69:L69"/>
    <mergeCell ref="A70:B70"/>
    <mergeCell ref="C70:D70"/>
    <mergeCell ref="E70:F70"/>
    <mergeCell ref="G70:L70"/>
    <mergeCell ref="A71:B71"/>
    <mergeCell ref="C71:D71"/>
    <mergeCell ref="E71:F71"/>
    <mergeCell ref="G71:L71"/>
    <mergeCell ref="A66:B66"/>
    <mergeCell ref="C66:D66"/>
    <mergeCell ref="E66:F66"/>
    <mergeCell ref="G66:L66"/>
    <mergeCell ref="A67:B67"/>
    <mergeCell ref="C67:D67"/>
    <mergeCell ref="E67:F67"/>
    <mergeCell ref="G67:L67"/>
    <mergeCell ref="A68:B68"/>
    <mergeCell ref="C68:D68"/>
    <mergeCell ref="E68:F68"/>
    <mergeCell ref="G68:L68"/>
    <mergeCell ref="A63:B63"/>
    <mergeCell ref="C63:D63"/>
    <mergeCell ref="E63:F63"/>
    <mergeCell ref="G63:L63"/>
    <mergeCell ref="A64:B64"/>
    <mergeCell ref="C64:D64"/>
    <mergeCell ref="E64:F64"/>
    <mergeCell ref="G64:L64"/>
    <mergeCell ref="A65:B65"/>
    <mergeCell ref="C65:D65"/>
    <mergeCell ref="E65:F65"/>
    <mergeCell ref="G65:L65"/>
    <mergeCell ref="A60:B60"/>
    <mergeCell ref="C60:D60"/>
    <mergeCell ref="E60:F60"/>
    <mergeCell ref="G60:L60"/>
    <mergeCell ref="A61:B61"/>
    <mergeCell ref="C61:D61"/>
    <mergeCell ref="E61:F61"/>
    <mergeCell ref="G61:L61"/>
    <mergeCell ref="A62:B62"/>
    <mergeCell ref="C62:D62"/>
    <mergeCell ref="E62:F62"/>
    <mergeCell ref="G62:L62"/>
    <mergeCell ref="A50:J50"/>
    <mergeCell ref="K50:L50"/>
    <mergeCell ref="M50:O50"/>
    <mergeCell ref="A58:B58"/>
    <mergeCell ref="C58:D58"/>
    <mergeCell ref="E58:F58"/>
    <mergeCell ref="G58:L58"/>
    <mergeCell ref="A59:B59"/>
    <mergeCell ref="C59:D59"/>
    <mergeCell ref="E59:F59"/>
    <mergeCell ref="G59:L59"/>
    <mergeCell ref="A53:J53"/>
    <mergeCell ref="K53:L53"/>
    <mergeCell ref="M53:O53"/>
    <mergeCell ref="A51:J51"/>
    <mergeCell ref="K51:L51"/>
    <mergeCell ref="M51:O51"/>
    <mergeCell ref="A52:J52"/>
    <mergeCell ref="K52:L52"/>
    <mergeCell ref="M52:O52"/>
    <mergeCell ref="A47:J47"/>
    <mergeCell ref="K47:L47"/>
    <mergeCell ref="M47:O47"/>
    <mergeCell ref="A48:J48"/>
    <mergeCell ref="K48:L48"/>
    <mergeCell ref="M48:O48"/>
    <mergeCell ref="A49:J49"/>
    <mergeCell ref="K49:L49"/>
    <mergeCell ref="M49:O49"/>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9:P9"/>
    <mergeCell ref="A10:P10"/>
    <mergeCell ref="T9:AM10"/>
    <mergeCell ref="AH11:AJ11"/>
    <mergeCell ref="U12:Z12"/>
    <mergeCell ref="AA12:AB12"/>
    <mergeCell ref="AC12:AD12"/>
    <mergeCell ref="AE12:AF12"/>
    <mergeCell ref="AH12:AJ12"/>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U15:Z15"/>
    <mergeCell ref="AA15:AB15"/>
    <mergeCell ref="AC15:AD15"/>
    <mergeCell ref="AE15:AF15"/>
    <mergeCell ref="A11:M11"/>
    <mergeCell ref="N11:P11"/>
    <mergeCell ref="A12:M12"/>
    <mergeCell ref="N12:P12"/>
    <mergeCell ref="AC13:AD13"/>
    <mergeCell ref="AE13:AF13"/>
    <mergeCell ref="A18:M18"/>
    <mergeCell ref="N18:P18"/>
    <mergeCell ref="Q18:S18"/>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B29:AC29"/>
    <mergeCell ref="AD28:AE28"/>
    <mergeCell ref="AD29:AE29"/>
    <mergeCell ref="AF28:AG28"/>
    <mergeCell ref="AF29:AG29"/>
    <mergeCell ref="AH28:AI28"/>
    <mergeCell ref="AH29:AI29"/>
    <mergeCell ref="U26:Z26"/>
    <mergeCell ref="AA26:AB26"/>
    <mergeCell ref="AC26:AD26"/>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AH16:AJ16"/>
    <mergeCell ref="U17:Z17"/>
    <mergeCell ref="AA17:AB17"/>
    <mergeCell ref="AC17:AD17"/>
    <mergeCell ref="AE17:AF17"/>
    <mergeCell ref="AH17:AJ17"/>
    <mergeCell ref="A42:I42"/>
    <mergeCell ref="Z42:AA42"/>
    <mergeCell ref="AH42:AI42"/>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H20:AJ20"/>
    <mergeCell ref="U21:Z21"/>
    <mergeCell ref="AA21:AB21"/>
    <mergeCell ref="AC21:AD21"/>
    <mergeCell ref="AE21:AF21"/>
    <mergeCell ref="AH21:AJ21"/>
    <mergeCell ref="AH22:AJ22"/>
    <mergeCell ref="AH23:AJ23"/>
    <mergeCell ref="AC18:AD18"/>
    <mergeCell ref="AE18:AF18"/>
    <mergeCell ref="AH18:AJ18"/>
    <mergeCell ref="U19:Z19"/>
    <mergeCell ref="AA19:AB19"/>
    <mergeCell ref="AC19:AD19"/>
    <mergeCell ref="AE19:AF19"/>
    <mergeCell ref="AH19:AJ19"/>
    <mergeCell ref="AH26:AJ26"/>
    <mergeCell ref="T32:U32"/>
    <mergeCell ref="V32:W32"/>
    <mergeCell ref="AA27:AB27"/>
    <mergeCell ref="AC27:AD27"/>
    <mergeCell ref="AE27:AF27"/>
    <mergeCell ref="AH27:AJ27"/>
    <mergeCell ref="AH24:AJ24"/>
    <mergeCell ref="U25:Z25"/>
    <mergeCell ref="AA25:AB25"/>
    <mergeCell ref="AC25:AD25"/>
    <mergeCell ref="AE25:AF25"/>
    <mergeCell ref="AH25:AJ25"/>
    <mergeCell ref="AH32:AI32"/>
    <mergeCell ref="AC24:AD24"/>
    <mergeCell ref="AE24:AF24"/>
    <mergeCell ref="Q13:S13"/>
    <mergeCell ref="T45:U45"/>
    <mergeCell ref="T46:U46"/>
    <mergeCell ref="Q28:S28"/>
    <mergeCell ref="R32:S32"/>
    <mergeCell ref="U13:Z13"/>
    <mergeCell ref="AA13:AB13"/>
    <mergeCell ref="AB32:AC32"/>
    <mergeCell ref="AD32:AE32"/>
    <mergeCell ref="AC22:AD22"/>
    <mergeCell ref="AE22:AF22"/>
    <mergeCell ref="U23:Z23"/>
    <mergeCell ref="AA23:AB23"/>
    <mergeCell ref="AC23:AD23"/>
    <mergeCell ref="AE23:AF23"/>
    <mergeCell ref="AE26:AF26"/>
    <mergeCell ref="AC20:AD20"/>
    <mergeCell ref="AE20:AF20"/>
    <mergeCell ref="AC16:AD16"/>
    <mergeCell ref="AE16:AF16"/>
    <mergeCell ref="X43:AI43"/>
    <mergeCell ref="AH13:AJ13"/>
    <mergeCell ref="AH14:AJ14"/>
    <mergeCell ref="AH15:AJ15"/>
    <mergeCell ref="T47:U47"/>
    <mergeCell ref="T48:U48"/>
    <mergeCell ref="T49:U49"/>
    <mergeCell ref="T50:U50"/>
    <mergeCell ref="T51:U51"/>
    <mergeCell ref="T52:U52"/>
    <mergeCell ref="U20:Z20"/>
    <mergeCell ref="U18:Z18"/>
    <mergeCell ref="U16:Z16"/>
    <mergeCell ref="U27:Z27"/>
    <mergeCell ref="Z32:AA32"/>
    <mergeCell ref="AA20:AB20"/>
    <mergeCell ref="AA16:AB16"/>
    <mergeCell ref="U24:Z24"/>
    <mergeCell ref="AA24:AB24"/>
    <mergeCell ref="AA18:AB18"/>
    <mergeCell ref="A187:B187"/>
    <mergeCell ref="C187:D187"/>
    <mergeCell ref="V45:X45"/>
    <mergeCell ref="V46:X46"/>
    <mergeCell ref="V47:X47"/>
    <mergeCell ref="V48:X48"/>
    <mergeCell ref="V49:X49"/>
    <mergeCell ref="V50:X50"/>
    <mergeCell ref="V51:X51"/>
    <mergeCell ref="V52:X52"/>
    <mergeCell ref="V53:X53"/>
    <mergeCell ref="T53:U53"/>
    <mergeCell ref="A55:L55"/>
    <mergeCell ref="A56:L56"/>
    <mergeCell ref="A57:B57"/>
    <mergeCell ref="C57:D57"/>
    <mergeCell ref="E57:F57"/>
    <mergeCell ref="G57:L57"/>
    <mergeCell ref="A45:J45"/>
    <mergeCell ref="K45:L45"/>
    <mergeCell ref="M45:O45"/>
    <mergeCell ref="A46:J46"/>
    <mergeCell ref="K46:L46"/>
    <mergeCell ref="M46:O46"/>
  </mergeCells>
  <dataValidations count="13">
    <dataValidation allowBlank="1" showInputMessage="1" showErrorMessage="1" prompt="give reason for discharges in Line 11, Column T-AI" sqref="A14:M14" xr:uid="{00000000-0002-0000-0A00-000000000000}"/>
    <dataValidation allowBlank="1" showInputMessage="1" showErrorMessage="1" prompt="Use a number; DO NOT use alphabet" sqref="N26:N27 N17:N20 N22:N24 N12:P13 Q13:S13" xr:uid="{00000000-0002-0000-0A00-000001000000}"/>
    <dataValidation allowBlank="1" showInputMessage="1" showErrorMessage="1" prompt="give reason for discharges in Line 11, Column R-AC" sqref="N14:P14" xr:uid="{00000000-0002-0000-0A00-000002000000}"/>
    <dataValidation allowBlank="1" showInputMessage="1" showErrorMessage="1" prompt="auto populates" sqref="N11:P11 N15:P15 Q17:S20 Q22:S24 Q26:S27 Q29:S29 X34:AA42 AF34:AJ42" xr:uid="{00000000-0002-0000-0A00-000003000000}"/>
    <dataValidation type="date" allowBlank="1" showInputMessage="1" showErrorMessage="1" prompt="Use MM/DD/YYYY format.  " sqref="AC12:AC27 AV12:AV27 AQ12:AQ27 AL12:AL27 BA12:BA27 BF12:BF27" xr:uid="{00000000-0002-0000-0A00-000004000000}">
      <formula1>36708</formula1>
      <formula2>47848</formula2>
    </dataValidation>
    <dataValidation type="whole" allowBlank="1" showInputMessage="1" showErrorMessage="1" prompt="Use a number; DO NOT use alphabet" sqref="N29:P29 AB29:AC29 AF29:AG29" xr:uid="{00000000-0002-0000-0A00-000005000000}">
      <formula1>0</formula1>
      <formula2>5000</formula2>
    </dataValidation>
    <dataValidation allowBlank="1" showInputMessage="1" showErrorMessage="1" prompt="Will calculate from admission and discharge date. " sqref="AU12:AU27 AK12:AK27 AP12:AP27 AA12:AA27 AZ12:AZ27 BE12:BE27" xr:uid="{00000000-0002-0000-0A00-000006000000}"/>
    <dataValidation type="date" allowBlank="1" showInputMessage="1" showErrorMessage="1" sqref="AE12:AF26" xr:uid="{00000000-0002-0000-0A00-000007000000}">
      <formula1>29403</formula1>
      <formula2>49491</formula2>
    </dataValidation>
    <dataValidation type="date" operator="greaterThanOrEqual" allowBlank="1" showInputMessage="1" showErrorMessage="1" prompt="Use MM/DD/YYYY format.  Date must be equal or greater than date in Column AV. " sqref="AW12:AW27 BG12:BG27" xr:uid="{00000000-0002-0000-0A00-000008000000}">
      <formula1>AV12</formula1>
    </dataValidation>
    <dataValidation type="date" operator="greaterThanOrEqual" allowBlank="1" showInputMessage="1" showErrorMessage="1" prompt="Use MM/DD/YYYY format.  Date must be equal or greater than date in Column AL. " sqref="AM12:AM27" xr:uid="{00000000-0002-0000-0A00-000009000000}">
      <formula1>AL12</formula1>
    </dataValidation>
    <dataValidation type="date" operator="greaterThanOrEqual" allowBlank="1" showInputMessage="1" showErrorMessage="1" prompt="Use MM/DD/YYYY format.  Date must be equal or greater than date in Column AQ. " sqref="AR12:AR27 BB12:BB27" xr:uid="{00000000-0002-0000-0A00-00000A000000}">
      <formula1>AQ12</formula1>
    </dataValidation>
    <dataValidation type="date" operator="greaterThanOrEqual" allowBlank="1" showInputMessage="1" showErrorMessage="1" prompt="Use MM/DD/YYYY format.  Date must be equal or greater than date in Column AJ. " sqref="AE27" xr:uid="{00000000-0002-0000-0A00-00000B000000}">
      <formula1>AC27</formula1>
    </dataValidation>
    <dataValidation type="date" operator="greaterThanOrEqual" allowBlank="1" showInputMessage="1" showErrorMessage="1" prompt="Use MM/DD/YYYY format.  Date must be equal or greater than date in Column AC." sqref="AE27" xr:uid="{00000000-0002-0000-0A00-00000C000000}">
      <formula1>#REF!</formula1>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A00-00000E000000}">
          <x14:formula1>
            <xm:f>boxes!$B$2:$B$13</xm:f>
          </x14:formula1>
          <xm:sqref>G8:K8</xm:sqref>
        </x14:dataValidation>
        <x14:dataValidation type="list" allowBlank="1" showInputMessage="1" showErrorMessage="1" xr:uid="{94D613E7-B139-48BB-9EF5-58510A96A9F1}">
          <x14:formula1>
            <xm:f>boxes!$D$5:$D$166</xm:f>
          </x14:formula1>
          <xm:sqref>L8</xm:sqref>
        </x14:dataValidation>
        <x14:dataValidation type="list" allowBlank="1" showInputMessage="1" showErrorMessage="1" xr:uid="{169B724E-A095-4C36-BCD6-BFB6ADB8CA33}">
          <x14:formula1>
            <xm:f>boxes!$H$6:$H$9</xm:f>
          </x14:formula1>
          <xm:sqref>A58:B187</xm:sqref>
        </x14:dataValidation>
        <x14:dataValidation type="list" allowBlank="1" showInputMessage="1" showErrorMessage="1" xr:uid="{125B5E24-D353-4899-BEAC-B1ADD8AC709C}">
          <x14:formula1>
            <xm:f>boxes!$G$18:$G$24</xm:f>
          </x14:formula1>
          <xm:sqref>C58:D187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BG187"/>
  <sheetViews>
    <sheetView topLeftCell="A42" zoomScaleNormal="100" workbookViewId="0">
      <selection activeCell="E57" sqref="E57:F57"/>
    </sheetView>
  </sheetViews>
  <sheetFormatPr defaultRowHeight="15" x14ac:dyDescent="0.25"/>
  <cols>
    <col min="1" max="1" width="6.42578125" customWidth="1"/>
    <col min="2" max="35" width="5.5703125" customWidth="1"/>
    <col min="36" max="36" width="15.85546875" customWidth="1"/>
    <col min="37" max="37" width="10.5703125" customWidth="1"/>
    <col min="38" max="38" width="10.42578125" bestFit="1" customWidth="1"/>
    <col min="39" max="39" width="9.42578125" bestFit="1" customWidth="1"/>
    <col min="41" max="41" width="26.85546875" customWidth="1"/>
    <col min="42" max="42" width="11.85546875" customWidth="1"/>
    <col min="46" max="46" width="27.28515625" customWidth="1"/>
    <col min="47" max="47" width="11.85546875" customWidth="1"/>
    <col min="51" max="51" width="27.140625" customWidth="1"/>
    <col min="52" max="52" width="12.42578125" customWidth="1"/>
    <col min="56" max="56" width="28.5703125" customWidth="1"/>
    <col min="57" max="57" width="10.2851562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636">
        <f>'SETUP '!X7</f>
        <v>0</v>
      </c>
      <c r="X7" s="637"/>
      <c r="Y7" s="637"/>
      <c r="Z7" s="637"/>
      <c r="AA7" s="637"/>
      <c r="AB7" s="637"/>
      <c r="AC7" s="638"/>
      <c r="AD7" s="58"/>
      <c r="AE7" s="58"/>
      <c r="AF7" s="58"/>
      <c r="AG7" s="58"/>
      <c r="AH7" s="58"/>
      <c r="AI7" s="58"/>
    </row>
    <row r="8" spans="1:59" ht="30" customHeight="1" thickBot="1" x14ac:dyDescent="0.3">
      <c r="A8" s="537" t="s">
        <v>106</v>
      </c>
      <c r="B8" s="538"/>
      <c r="C8" s="538"/>
      <c r="D8" s="538"/>
      <c r="E8" s="538"/>
      <c r="F8" s="539"/>
      <c r="G8" s="540" t="s">
        <v>48</v>
      </c>
      <c r="H8" s="540"/>
      <c r="I8" s="540"/>
      <c r="J8" s="540"/>
      <c r="K8" s="541"/>
      <c r="L8" s="543">
        <v>2025</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March!N15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t="s">
        <v>251</v>
      </c>
      <c r="V12" s="390"/>
      <c r="W12" s="390"/>
      <c r="X12" s="390"/>
      <c r="Y12" s="390"/>
      <c r="Z12" s="391"/>
      <c r="AA12" s="383">
        <f>AE12-AC12</f>
        <v>0</v>
      </c>
      <c r="AB12" s="383"/>
      <c r="AC12" s="445"/>
      <c r="AD12" s="446"/>
      <c r="AE12" s="384"/>
      <c r="AF12" s="385"/>
      <c r="AG12" s="96">
        <v>17</v>
      </c>
      <c r="AH12" s="386" t="s">
        <v>255</v>
      </c>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March!N13+N13</f>
        <v>0</v>
      </c>
      <c r="R13" s="564"/>
      <c r="S13" s="564"/>
      <c r="T13" s="95">
        <v>2</v>
      </c>
      <c r="U13" s="389" t="s">
        <v>251</v>
      </c>
      <c r="V13" s="390"/>
      <c r="W13" s="390"/>
      <c r="X13" s="390"/>
      <c r="Y13" s="390"/>
      <c r="Z13" s="391"/>
      <c r="AA13" s="383">
        <f t="shared" ref="AA13:AA27" si="0">AE13-AC13</f>
        <v>0</v>
      </c>
      <c r="AB13" s="383"/>
      <c r="AC13" s="450"/>
      <c r="AD13" s="451"/>
      <c r="AE13" s="384"/>
      <c r="AF13" s="385"/>
      <c r="AG13" s="96">
        <v>18</v>
      </c>
      <c r="AH13" s="386" t="s">
        <v>253</v>
      </c>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t="s">
        <v>251</v>
      </c>
      <c r="V14" s="390"/>
      <c r="W14" s="390"/>
      <c r="X14" s="390"/>
      <c r="Y14" s="390"/>
      <c r="Z14" s="391"/>
      <c r="AA14" s="383">
        <f t="shared" si="0"/>
        <v>0</v>
      </c>
      <c r="AB14" s="383"/>
      <c r="AC14" s="450"/>
      <c r="AD14" s="451"/>
      <c r="AE14" s="384"/>
      <c r="AF14" s="385"/>
      <c r="AG14" s="96">
        <v>19</v>
      </c>
      <c r="AH14" s="386" t="s">
        <v>253</v>
      </c>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t="s">
        <v>251</v>
      </c>
      <c r="V15" s="390"/>
      <c r="W15" s="390"/>
      <c r="X15" s="390"/>
      <c r="Y15" s="390"/>
      <c r="Z15" s="391"/>
      <c r="AA15" s="383">
        <f t="shared" si="0"/>
        <v>0</v>
      </c>
      <c r="AB15" s="383"/>
      <c r="AC15" s="384"/>
      <c r="AD15" s="385"/>
      <c r="AE15" s="384"/>
      <c r="AF15" s="385"/>
      <c r="AG15" s="96">
        <v>20</v>
      </c>
      <c r="AH15" s="386" t="s">
        <v>255</v>
      </c>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t="s">
        <v>251</v>
      </c>
      <c r="V16" s="390"/>
      <c r="W16" s="390"/>
      <c r="X16" s="390"/>
      <c r="Y16" s="390"/>
      <c r="Z16" s="391"/>
      <c r="AA16" s="383">
        <f t="shared" si="0"/>
        <v>0</v>
      </c>
      <c r="AB16" s="383"/>
      <c r="AC16" s="384"/>
      <c r="AD16" s="385"/>
      <c r="AE16" s="384"/>
      <c r="AF16" s="385"/>
      <c r="AG16" s="96">
        <v>21</v>
      </c>
      <c r="AH16" s="386" t="s">
        <v>253</v>
      </c>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March!Q17+N17</f>
        <v>0</v>
      </c>
      <c r="R17" s="559"/>
      <c r="S17" s="559"/>
      <c r="T17" s="95">
        <v>6</v>
      </c>
      <c r="U17" s="389" t="s">
        <v>253</v>
      </c>
      <c r="V17" s="390"/>
      <c r="W17" s="390"/>
      <c r="X17" s="390"/>
      <c r="Y17" s="390"/>
      <c r="Z17" s="391"/>
      <c r="AA17" s="383">
        <f t="shared" si="0"/>
        <v>0</v>
      </c>
      <c r="AB17" s="383"/>
      <c r="AC17" s="384"/>
      <c r="AD17" s="385"/>
      <c r="AE17" s="384"/>
      <c r="AF17" s="385"/>
      <c r="AG17" s="96">
        <v>22</v>
      </c>
      <c r="AH17" s="386" t="s">
        <v>253</v>
      </c>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March!Q18+N18</f>
        <v>0</v>
      </c>
      <c r="R18" s="561"/>
      <c r="S18" s="561"/>
      <c r="T18" s="95">
        <v>7</v>
      </c>
      <c r="U18" s="389" t="s">
        <v>253</v>
      </c>
      <c r="V18" s="390"/>
      <c r="W18" s="390"/>
      <c r="X18" s="390"/>
      <c r="Y18" s="390"/>
      <c r="Z18" s="391"/>
      <c r="AA18" s="383">
        <f t="shared" si="0"/>
        <v>0</v>
      </c>
      <c r="AB18" s="383"/>
      <c r="AC18" s="384"/>
      <c r="AD18" s="385"/>
      <c r="AE18" s="384"/>
      <c r="AF18" s="385"/>
      <c r="AG18" s="96">
        <v>23</v>
      </c>
      <c r="AH18" s="386" t="s">
        <v>255</v>
      </c>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March!Q19+N19</f>
        <v>0</v>
      </c>
      <c r="R19" s="559"/>
      <c r="S19" s="559"/>
      <c r="T19" s="95">
        <v>8</v>
      </c>
      <c r="U19" s="389" t="s">
        <v>251</v>
      </c>
      <c r="V19" s="390"/>
      <c r="W19" s="390"/>
      <c r="X19" s="390"/>
      <c r="Y19" s="390"/>
      <c r="Z19" s="391"/>
      <c r="AA19" s="383">
        <f t="shared" si="0"/>
        <v>0</v>
      </c>
      <c r="AB19" s="383"/>
      <c r="AC19" s="384"/>
      <c r="AD19" s="385"/>
      <c r="AE19" s="384"/>
      <c r="AF19" s="385"/>
      <c r="AG19" s="96">
        <v>24</v>
      </c>
      <c r="AH19" s="386" t="s">
        <v>255</v>
      </c>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March!Q20+N20</f>
        <v>0</v>
      </c>
      <c r="R20" s="561"/>
      <c r="S20" s="561"/>
      <c r="T20" s="95">
        <v>9</v>
      </c>
      <c r="U20" s="389" t="s">
        <v>253</v>
      </c>
      <c r="V20" s="390"/>
      <c r="W20" s="390"/>
      <c r="X20" s="390"/>
      <c r="Y20" s="390"/>
      <c r="Z20" s="391"/>
      <c r="AA20" s="383">
        <f t="shared" si="0"/>
        <v>0</v>
      </c>
      <c r="AB20" s="383"/>
      <c r="AC20" s="384"/>
      <c r="AD20" s="385"/>
      <c r="AE20" s="384"/>
      <c r="AF20" s="385"/>
      <c r="AG20" s="96">
        <v>25</v>
      </c>
      <c r="AH20" s="386" t="s">
        <v>253</v>
      </c>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t="s">
        <v>251</v>
      </c>
      <c r="V21" s="390"/>
      <c r="W21" s="390"/>
      <c r="X21" s="390"/>
      <c r="Y21" s="390"/>
      <c r="Z21" s="391"/>
      <c r="AA21" s="383">
        <f t="shared" si="0"/>
        <v>0</v>
      </c>
      <c r="AB21" s="383"/>
      <c r="AC21" s="384"/>
      <c r="AD21" s="385"/>
      <c r="AE21" s="384"/>
      <c r="AF21" s="385"/>
      <c r="AG21" s="96">
        <v>26</v>
      </c>
      <c r="AH21" s="386" t="s">
        <v>253</v>
      </c>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March!Q22+N22</f>
        <v>0</v>
      </c>
      <c r="R22" s="559"/>
      <c r="S22" s="559"/>
      <c r="T22" s="95">
        <v>11</v>
      </c>
      <c r="U22" s="389" t="s">
        <v>251</v>
      </c>
      <c r="V22" s="390"/>
      <c r="W22" s="390"/>
      <c r="X22" s="390"/>
      <c r="Y22" s="390"/>
      <c r="Z22" s="391"/>
      <c r="AA22" s="383">
        <f t="shared" si="0"/>
        <v>0</v>
      </c>
      <c r="AB22" s="383"/>
      <c r="AC22" s="384"/>
      <c r="AD22" s="385"/>
      <c r="AE22" s="384"/>
      <c r="AF22" s="385"/>
      <c r="AG22" s="96">
        <v>27</v>
      </c>
      <c r="AH22" s="386" t="s">
        <v>255</v>
      </c>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March!Q23+N23</f>
        <v>0</v>
      </c>
      <c r="R23" s="561"/>
      <c r="S23" s="561"/>
      <c r="T23" s="95">
        <v>12</v>
      </c>
      <c r="U23" s="389" t="s">
        <v>251</v>
      </c>
      <c r="V23" s="390"/>
      <c r="W23" s="390"/>
      <c r="X23" s="390"/>
      <c r="Y23" s="390"/>
      <c r="Z23" s="391"/>
      <c r="AA23" s="383">
        <f t="shared" si="0"/>
        <v>0</v>
      </c>
      <c r="AB23" s="383"/>
      <c r="AC23" s="384"/>
      <c r="AD23" s="385"/>
      <c r="AE23" s="384"/>
      <c r="AF23" s="385"/>
      <c r="AG23" s="96">
        <v>28</v>
      </c>
      <c r="AH23" s="386" t="s">
        <v>254</v>
      </c>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March!Q24+N24</f>
        <v>0</v>
      </c>
      <c r="R24" s="559"/>
      <c r="S24" s="559"/>
      <c r="T24" s="95">
        <v>13</v>
      </c>
      <c r="U24" s="389" t="s">
        <v>251</v>
      </c>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t="s">
        <v>251</v>
      </c>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v>0</v>
      </c>
      <c r="O26" s="453"/>
      <c r="P26" s="454"/>
      <c r="Q26" s="560">
        <f>March!Q26+N26</f>
        <v>0</v>
      </c>
      <c r="R26" s="561"/>
      <c r="S26" s="561"/>
      <c r="T26" s="95">
        <v>15</v>
      </c>
      <c r="U26" s="389" t="s">
        <v>253</v>
      </c>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v>0</v>
      </c>
      <c r="O27" s="471"/>
      <c r="P27" s="472"/>
      <c r="Q27" s="558">
        <f>March!Q27+N27</f>
        <v>0</v>
      </c>
      <c r="R27" s="559"/>
      <c r="S27" s="559"/>
      <c r="T27" s="95">
        <v>16</v>
      </c>
      <c r="U27" s="389" t="s">
        <v>254</v>
      </c>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March!Q29+N29</f>
        <v>0</v>
      </c>
      <c r="R29" s="600"/>
      <c r="S29" s="600"/>
      <c r="T29" s="609" t="s">
        <v>290</v>
      </c>
      <c r="U29" s="609"/>
      <c r="V29" s="609"/>
      <c r="W29" s="609"/>
      <c r="X29" s="609"/>
      <c r="Y29" s="609"/>
      <c r="Z29" s="609"/>
      <c r="AA29" s="609"/>
      <c r="AB29" s="459"/>
      <c r="AC29" s="459"/>
      <c r="AD29" s="618">
        <f>March!AD29+AB29</f>
        <v>0</v>
      </c>
      <c r="AE29" s="619"/>
      <c r="AF29" s="459"/>
      <c r="AG29" s="459"/>
      <c r="AH29" s="618">
        <f>March!AH29+AF29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March!AJ34+Z34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March!AJ35+Z35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March!AJ36+Z36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March!AJ37+Z37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March!AJ38+Z38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March!AJ39+Z39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March!AJ40+Z40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March!AJ41+Z41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COUNTIFS(April!C58:C186,"Medication")</f>
        <v>0</v>
      </c>
      <c r="L46" s="423"/>
      <c r="M46" s="428">
        <f>SUMIFS(April!E58:E186,April!C58:C186,"Medication")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ht="15" customHeight="1" x14ac:dyDescent="0.25">
      <c r="A47" s="419" t="s">
        <v>284</v>
      </c>
      <c r="B47" s="420"/>
      <c r="C47" s="420"/>
      <c r="D47" s="420"/>
      <c r="E47" s="420"/>
      <c r="F47" s="420"/>
      <c r="G47" s="420"/>
      <c r="H47" s="420"/>
      <c r="I47" s="420"/>
      <c r="J47" s="421"/>
      <c r="K47" s="422">
        <f>COUNTIFS(April!C58:C186,"Housing related")</f>
        <v>0</v>
      </c>
      <c r="L47" s="423"/>
      <c r="M47" s="428">
        <f>SUMIFS(April!E58:E186,April!C58:C186,"Housing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COUNTIFS(April!C58:C186,"Food")</f>
        <v>0</v>
      </c>
      <c r="L48" s="423"/>
      <c r="M48" s="428">
        <f>SUMIFS(April!E58:E186,April!C58:C186,"Food")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COUNTIFS(April!C58:C186,"Clothing")</f>
        <v>0</v>
      </c>
      <c r="L49" s="423"/>
      <c r="M49" s="428">
        <f>SUMIFS(April!E58:E186,April!C58:C186,"Clothing")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COUNTIFS(April!C58:C186,"Personal Care Items")</f>
        <v>0</v>
      </c>
      <c r="L50" s="423"/>
      <c r="M50" s="428">
        <f>SUMIFS(April!E58:E186,April!C58:C186,"Personal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COUNTIFS(April!C58:C186,"Transportation")</f>
        <v>0</v>
      </c>
      <c r="L51" s="423"/>
      <c r="M51" s="428">
        <f>SUMIFS(April!E58:E186,April!C58:C186,"Transportation")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COUNTIFS(April!C58:C186,"Other commodities ")</f>
        <v>0</v>
      </c>
      <c r="L52" s="423"/>
      <c r="M52" s="428">
        <f>SUMIFS(April!E58:E186,April!C58:C186,"Other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5" customHeight="1"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39">
        <v>0</v>
      </c>
      <c r="F58" s="639"/>
      <c r="G58" s="605"/>
      <c r="H58" s="605"/>
      <c r="I58" s="605"/>
      <c r="J58" s="605"/>
      <c r="K58" s="605"/>
      <c r="L58" s="605"/>
    </row>
    <row r="59" spans="1:24" ht="30" customHeight="1" x14ac:dyDescent="0.25">
      <c r="A59" s="412"/>
      <c r="B59" s="413"/>
      <c r="C59" s="412"/>
      <c r="D59" s="413"/>
      <c r="E59" s="639">
        <v>0</v>
      </c>
      <c r="F59" s="639"/>
      <c r="G59" s="605"/>
      <c r="H59" s="605"/>
      <c r="I59" s="605"/>
      <c r="J59" s="605"/>
      <c r="K59" s="605"/>
      <c r="L59" s="605"/>
    </row>
    <row r="60" spans="1:24" ht="30" customHeight="1" x14ac:dyDescent="0.25">
      <c r="A60" s="412"/>
      <c r="B60" s="413"/>
      <c r="C60" s="412"/>
      <c r="D60" s="413"/>
      <c r="E60" s="639">
        <v>0</v>
      </c>
      <c r="F60" s="639"/>
      <c r="G60" s="605" t="s">
        <v>34</v>
      </c>
      <c r="H60" s="605"/>
      <c r="I60" s="605"/>
      <c r="J60" s="605"/>
      <c r="K60" s="605"/>
      <c r="L60" s="605"/>
    </row>
    <row r="61" spans="1:24" ht="30" customHeight="1" x14ac:dyDescent="0.25">
      <c r="A61" s="412"/>
      <c r="B61" s="413"/>
      <c r="C61" s="412"/>
      <c r="D61" s="413"/>
      <c r="E61" s="639">
        <v>0</v>
      </c>
      <c r="F61" s="639"/>
      <c r="G61" s="605" t="s">
        <v>34</v>
      </c>
      <c r="H61" s="605"/>
      <c r="I61" s="605"/>
      <c r="J61" s="605"/>
      <c r="K61" s="605"/>
      <c r="L61" s="605"/>
    </row>
    <row r="62" spans="1:24" ht="30" customHeight="1" x14ac:dyDescent="0.25">
      <c r="A62" s="412"/>
      <c r="B62" s="413"/>
      <c r="C62" s="412"/>
      <c r="D62" s="413"/>
      <c r="E62" s="604">
        <v>0</v>
      </c>
      <c r="F62" s="604"/>
      <c r="G62" s="605" t="s">
        <v>34</v>
      </c>
      <c r="H62" s="605"/>
      <c r="I62" s="605"/>
      <c r="J62" s="605"/>
      <c r="K62" s="605"/>
      <c r="L62" s="605"/>
    </row>
    <row r="63" spans="1:24" ht="30" customHeight="1" x14ac:dyDescent="0.25">
      <c r="A63" s="412"/>
      <c r="B63" s="413"/>
      <c r="C63" s="412"/>
      <c r="D63" s="413"/>
      <c r="E63" s="604">
        <v>0</v>
      </c>
      <c r="F63" s="604"/>
      <c r="G63" s="605" t="s">
        <v>34</v>
      </c>
      <c r="H63" s="605"/>
      <c r="I63" s="605"/>
      <c r="J63" s="605"/>
      <c r="K63" s="605"/>
      <c r="L63" s="605"/>
    </row>
    <row r="64" spans="1:24" ht="30" customHeight="1" x14ac:dyDescent="0.25">
      <c r="A64" s="412"/>
      <c r="B64" s="413"/>
      <c r="C64" s="412"/>
      <c r="D64" s="413"/>
      <c r="E64" s="604">
        <v>0</v>
      </c>
      <c r="F64" s="604"/>
      <c r="G64" s="605" t="s">
        <v>34</v>
      </c>
      <c r="H64" s="605"/>
      <c r="I64" s="605"/>
      <c r="J64" s="605"/>
      <c r="K64" s="605"/>
      <c r="L64" s="605"/>
    </row>
    <row r="65" spans="1:12" ht="30" customHeight="1" x14ac:dyDescent="0.25">
      <c r="A65" s="412"/>
      <c r="B65" s="413"/>
      <c r="C65" s="412"/>
      <c r="D65" s="413"/>
      <c r="E65" s="604">
        <v>0</v>
      </c>
      <c r="F65" s="604"/>
      <c r="G65" s="605" t="s">
        <v>34</v>
      </c>
      <c r="H65" s="605"/>
      <c r="I65" s="605"/>
      <c r="J65" s="605"/>
      <c r="K65" s="605"/>
      <c r="L65" s="605"/>
    </row>
    <row r="66" spans="1:12" ht="30" customHeight="1" x14ac:dyDescent="0.25">
      <c r="A66" s="412"/>
      <c r="B66" s="413"/>
      <c r="C66" s="412"/>
      <c r="D66" s="413"/>
      <c r="E66" s="604">
        <v>0</v>
      </c>
      <c r="F66" s="604"/>
      <c r="G66" s="605" t="s">
        <v>34</v>
      </c>
      <c r="H66" s="605"/>
      <c r="I66" s="605"/>
      <c r="J66" s="605"/>
      <c r="K66" s="605"/>
      <c r="L66" s="605"/>
    </row>
    <row r="67" spans="1:12" ht="30" customHeight="1" x14ac:dyDescent="0.25">
      <c r="A67" s="412"/>
      <c r="B67" s="413"/>
      <c r="C67" s="412"/>
      <c r="D67" s="413"/>
      <c r="E67" s="604">
        <v>0</v>
      </c>
      <c r="F67" s="604"/>
      <c r="G67" s="605" t="s">
        <v>34</v>
      </c>
      <c r="H67" s="605"/>
      <c r="I67" s="605"/>
      <c r="J67" s="605"/>
      <c r="K67" s="605"/>
      <c r="L67" s="605"/>
    </row>
    <row r="68" spans="1:12" ht="30" customHeight="1" x14ac:dyDescent="0.25">
      <c r="A68" s="412"/>
      <c r="B68" s="413"/>
      <c r="C68" s="412"/>
      <c r="D68" s="413"/>
      <c r="E68" s="604">
        <v>0</v>
      </c>
      <c r="F68" s="604"/>
      <c r="G68" s="605" t="s">
        <v>34</v>
      </c>
      <c r="H68" s="605"/>
      <c r="I68" s="605"/>
      <c r="J68" s="605"/>
      <c r="K68" s="605"/>
      <c r="L68" s="605"/>
    </row>
    <row r="69" spans="1:12" ht="30" customHeight="1" x14ac:dyDescent="0.25">
      <c r="A69" s="412"/>
      <c r="B69" s="413"/>
      <c r="C69" s="412"/>
      <c r="D69" s="413"/>
      <c r="E69" s="604">
        <v>0</v>
      </c>
      <c r="F69" s="604"/>
      <c r="G69" s="605" t="s">
        <v>34</v>
      </c>
      <c r="H69" s="605"/>
      <c r="I69" s="605"/>
      <c r="J69" s="605"/>
      <c r="K69" s="605"/>
      <c r="L69" s="605"/>
    </row>
    <row r="70" spans="1:12" ht="30" customHeight="1" x14ac:dyDescent="0.25">
      <c r="A70" s="412"/>
      <c r="B70" s="413"/>
      <c r="C70" s="412"/>
      <c r="D70" s="413"/>
      <c r="E70" s="604">
        <v>0</v>
      </c>
      <c r="F70" s="604"/>
      <c r="G70" s="605" t="s">
        <v>34</v>
      </c>
      <c r="H70" s="605"/>
      <c r="I70" s="605"/>
      <c r="J70" s="605"/>
      <c r="K70" s="605"/>
      <c r="L70" s="605"/>
    </row>
    <row r="71" spans="1:12" ht="30" customHeight="1" x14ac:dyDescent="0.25">
      <c r="A71" s="412"/>
      <c r="B71" s="413"/>
      <c r="C71" s="412"/>
      <c r="D71" s="413"/>
      <c r="E71" s="604">
        <v>0</v>
      </c>
      <c r="F71" s="604"/>
      <c r="G71" s="605" t="s">
        <v>34</v>
      </c>
      <c r="H71" s="605"/>
      <c r="I71" s="605"/>
      <c r="J71" s="605"/>
      <c r="K71" s="605"/>
      <c r="L71" s="605"/>
    </row>
    <row r="72" spans="1:12" ht="30" customHeight="1" x14ac:dyDescent="0.25">
      <c r="A72" s="412"/>
      <c r="B72" s="413"/>
      <c r="C72" s="412"/>
      <c r="D72" s="413"/>
      <c r="E72" s="604">
        <v>0</v>
      </c>
      <c r="F72" s="604"/>
      <c r="G72" s="605" t="s">
        <v>34</v>
      </c>
      <c r="H72" s="605"/>
      <c r="I72" s="605"/>
      <c r="J72" s="605"/>
      <c r="K72" s="605"/>
      <c r="L72" s="605"/>
    </row>
    <row r="73" spans="1:12" ht="30" customHeight="1" x14ac:dyDescent="0.25">
      <c r="A73" s="412"/>
      <c r="B73" s="413"/>
      <c r="C73" s="412"/>
      <c r="D73" s="413"/>
      <c r="E73" s="604">
        <v>0</v>
      </c>
      <c r="F73" s="604"/>
      <c r="G73" s="605" t="s">
        <v>34</v>
      </c>
      <c r="H73" s="605"/>
      <c r="I73" s="605"/>
      <c r="J73" s="605"/>
      <c r="K73" s="605"/>
      <c r="L73" s="605"/>
    </row>
    <row r="74" spans="1:12" ht="30" customHeight="1" x14ac:dyDescent="0.25">
      <c r="A74" s="412"/>
      <c r="B74" s="413"/>
      <c r="C74" s="412"/>
      <c r="D74" s="413"/>
      <c r="E74" s="604">
        <v>0</v>
      </c>
      <c r="F74" s="604"/>
      <c r="G74" s="605" t="s">
        <v>34</v>
      </c>
      <c r="H74" s="605"/>
      <c r="I74" s="605"/>
      <c r="J74" s="605"/>
      <c r="K74" s="605"/>
      <c r="L74" s="605"/>
    </row>
    <row r="75" spans="1:12" ht="30" customHeight="1" x14ac:dyDescent="0.25">
      <c r="A75" s="412"/>
      <c r="B75" s="413"/>
      <c r="C75" s="412"/>
      <c r="D75" s="413"/>
      <c r="E75" s="604">
        <v>0</v>
      </c>
      <c r="F75" s="604"/>
      <c r="G75" s="605" t="s">
        <v>34</v>
      </c>
      <c r="H75" s="605"/>
      <c r="I75" s="605"/>
      <c r="J75" s="605"/>
      <c r="K75" s="605"/>
      <c r="L75" s="605"/>
    </row>
    <row r="76" spans="1:12" ht="30" customHeight="1" x14ac:dyDescent="0.25">
      <c r="A76" s="412"/>
      <c r="B76" s="413"/>
      <c r="C76" s="412"/>
      <c r="D76" s="413"/>
      <c r="E76" s="604">
        <v>0</v>
      </c>
      <c r="F76" s="604"/>
      <c r="G76" s="605" t="s">
        <v>34</v>
      </c>
      <c r="H76" s="605"/>
      <c r="I76" s="605"/>
      <c r="J76" s="605"/>
      <c r="K76" s="605"/>
      <c r="L76" s="605"/>
    </row>
    <row r="77" spans="1:12" ht="30" customHeight="1" x14ac:dyDescent="0.25">
      <c r="A77" s="412"/>
      <c r="B77" s="413"/>
      <c r="C77" s="412"/>
      <c r="D77" s="413"/>
      <c r="E77" s="604">
        <v>0</v>
      </c>
      <c r="F77" s="604"/>
      <c r="G77" s="605" t="s">
        <v>34</v>
      </c>
      <c r="H77" s="605"/>
      <c r="I77" s="605"/>
      <c r="J77" s="605"/>
      <c r="K77" s="605"/>
      <c r="L77" s="605"/>
    </row>
    <row r="78" spans="1:12" ht="30" customHeight="1" x14ac:dyDescent="0.25">
      <c r="A78" s="412"/>
      <c r="B78" s="413"/>
      <c r="C78" s="412"/>
      <c r="D78" s="413"/>
      <c r="E78" s="604">
        <v>0</v>
      </c>
      <c r="F78" s="604"/>
      <c r="G78" s="605" t="s">
        <v>34</v>
      </c>
      <c r="H78" s="605"/>
      <c r="I78" s="605"/>
      <c r="J78" s="605"/>
      <c r="K78" s="605"/>
      <c r="L78" s="605"/>
    </row>
    <row r="79" spans="1:12" ht="30" customHeight="1" x14ac:dyDescent="0.25">
      <c r="A79" s="412"/>
      <c r="B79" s="413"/>
      <c r="C79" s="412"/>
      <c r="D79" s="413"/>
      <c r="E79" s="604">
        <v>0</v>
      </c>
      <c r="F79" s="604"/>
      <c r="G79" s="605" t="s">
        <v>34</v>
      </c>
      <c r="H79" s="605"/>
      <c r="I79" s="605"/>
      <c r="J79" s="605"/>
      <c r="K79" s="605"/>
      <c r="L79" s="605"/>
    </row>
    <row r="80" spans="1:12" ht="30" customHeight="1" x14ac:dyDescent="0.25">
      <c r="A80" s="412"/>
      <c r="B80" s="413"/>
      <c r="C80" s="412"/>
      <c r="D80" s="413"/>
      <c r="E80" s="604">
        <v>0</v>
      </c>
      <c r="F80" s="604"/>
      <c r="G80" s="605" t="s">
        <v>34</v>
      </c>
      <c r="H80" s="605"/>
      <c r="I80" s="605"/>
      <c r="J80" s="605"/>
      <c r="K80" s="605"/>
      <c r="L80" s="605"/>
    </row>
    <row r="81" spans="1:12" ht="30" customHeight="1" x14ac:dyDescent="0.25">
      <c r="A81" s="412"/>
      <c r="B81" s="413"/>
      <c r="C81" s="412"/>
      <c r="D81" s="413"/>
      <c r="E81" s="604">
        <v>0</v>
      </c>
      <c r="F81" s="604"/>
      <c r="G81" s="605" t="s">
        <v>34</v>
      </c>
      <c r="H81" s="605"/>
      <c r="I81" s="605"/>
      <c r="J81" s="605"/>
      <c r="K81" s="605"/>
      <c r="L81" s="605"/>
    </row>
    <row r="82" spans="1:12" ht="30" customHeight="1" x14ac:dyDescent="0.25">
      <c r="A82" s="412"/>
      <c r="B82" s="413"/>
      <c r="C82" s="412"/>
      <c r="D82" s="413"/>
      <c r="E82" s="604">
        <v>0</v>
      </c>
      <c r="F82" s="604"/>
      <c r="G82" s="605" t="s">
        <v>34</v>
      </c>
      <c r="H82" s="605"/>
      <c r="I82" s="605"/>
      <c r="J82" s="605"/>
      <c r="K82" s="605"/>
      <c r="L82" s="605"/>
    </row>
    <row r="83" spans="1:12" ht="30" customHeight="1" x14ac:dyDescent="0.25">
      <c r="A83" s="412"/>
      <c r="B83" s="413"/>
      <c r="C83" s="412"/>
      <c r="D83" s="413"/>
      <c r="E83" s="604">
        <v>0</v>
      </c>
      <c r="F83" s="604"/>
      <c r="G83" s="605" t="s">
        <v>34</v>
      </c>
      <c r="H83" s="605"/>
      <c r="I83" s="605"/>
      <c r="J83" s="605"/>
      <c r="K83" s="605"/>
      <c r="L83" s="605"/>
    </row>
    <row r="84" spans="1:12" ht="30" customHeight="1" x14ac:dyDescent="0.25">
      <c r="A84" s="412"/>
      <c r="B84" s="413"/>
      <c r="C84" s="412"/>
      <c r="D84" s="413"/>
      <c r="E84" s="604">
        <v>0</v>
      </c>
      <c r="F84" s="604"/>
      <c r="G84" s="605" t="s">
        <v>34</v>
      </c>
      <c r="H84" s="605"/>
      <c r="I84" s="605"/>
      <c r="J84" s="605"/>
      <c r="K84" s="605"/>
      <c r="L84" s="605"/>
    </row>
    <row r="85" spans="1:12" ht="30" customHeight="1" x14ac:dyDescent="0.25">
      <c r="A85" s="412"/>
      <c r="B85" s="413"/>
      <c r="C85" s="412"/>
      <c r="D85" s="413"/>
      <c r="E85" s="604">
        <v>0</v>
      </c>
      <c r="F85" s="604"/>
      <c r="G85" s="605" t="s">
        <v>34</v>
      </c>
      <c r="H85" s="605"/>
      <c r="I85" s="605"/>
      <c r="J85" s="605"/>
      <c r="K85" s="605"/>
      <c r="L85" s="605"/>
    </row>
    <row r="86" spans="1:12" ht="30" customHeight="1" x14ac:dyDescent="0.25">
      <c r="A86" s="412"/>
      <c r="B86" s="413"/>
      <c r="C86" s="412"/>
      <c r="D86" s="413"/>
      <c r="E86" s="604">
        <v>0</v>
      </c>
      <c r="F86" s="604"/>
      <c r="G86" s="605" t="s">
        <v>34</v>
      </c>
      <c r="H86" s="605"/>
      <c r="I86" s="605"/>
      <c r="J86" s="605"/>
      <c r="K86" s="605"/>
      <c r="L86" s="605"/>
    </row>
    <row r="87" spans="1:12" ht="30" customHeight="1" x14ac:dyDescent="0.25">
      <c r="A87" s="412"/>
      <c r="B87" s="413"/>
      <c r="C87" s="412"/>
      <c r="D87" s="413"/>
      <c r="E87" s="604">
        <v>0</v>
      </c>
      <c r="F87" s="604"/>
      <c r="G87" s="605" t="s">
        <v>34</v>
      </c>
      <c r="H87" s="605"/>
      <c r="I87" s="605"/>
      <c r="J87" s="605"/>
      <c r="K87" s="605"/>
      <c r="L87" s="605"/>
    </row>
    <row r="88" spans="1:12" ht="30" customHeight="1" x14ac:dyDescent="0.25">
      <c r="A88" s="412"/>
      <c r="B88" s="413"/>
      <c r="C88" s="412"/>
      <c r="D88" s="413"/>
      <c r="E88" s="604">
        <v>0</v>
      </c>
      <c r="F88" s="604"/>
      <c r="G88" s="605" t="s">
        <v>34</v>
      </c>
      <c r="H88" s="605"/>
      <c r="I88" s="605"/>
      <c r="J88" s="605"/>
      <c r="K88" s="605"/>
      <c r="L88" s="605"/>
    </row>
    <row r="89" spans="1:12" ht="30" customHeight="1" x14ac:dyDescent="0.25">
      <c r="A89" s="412"/>
      <c r="B89" s="413"/>
      <c r="C89" s="412"/>
      <c r="D89" s="413"/>
      <c r="E89" s="604">
        <v>0</v>
      </c>
      <c r="F89" s="604"/>
      <c r="G89" s="605" t="s">
        <v>34</v>
      </c>
      <c r="H89" s="605"/>
      <c r="I89" s="605"/>
      <c r="J89" s="605"/>
      <c r="K89" s="605"/>
      <c r="L89" s="605"/>
    </row>
    <row r="90" spans="1:12" ht="30" customHeight="1" x14ac:dyDescent="0.25">
      <c r="A90" s="412"/>
      <c r="B90" s="413"/>
      <c r="C90" s="412"/>
      <c r="D90" s="413"/>
      <c r="E90" s="604">
        <v>0</v>
      </c>
      <c r="F90" s="604"/>
      <c r="G90" s="605" t="s">
        <v>34</v>
      </c>
      <c r="H90" s="605"/>
      <c r="I90" s="605"/>
      <c r="J90" s="605"/>
      <c r="K90" s="605"/>
      <c r="L90" s="605"/>
    </row>
    <row r="91" spans="1:12" ht="30" customHeight="1" x14ac:dyDescent="0.25">
      <c r="A91" s="412"/>
      <c r="B91" s="413"/>
      <c r="C91" s="412"/>
      <c r="D91" s="413"/>
      <c r="E91" s="604">
        <v>0</v>
      </c>
      <c r="F91" s="604"/>
      <c r="G91" s="605" t="s">
        <v>34</v>
      </c>
      <c r="H91" s="605"/>
      <c r="I91" s="605"/>
      <c r="J91" s="605"/>
      <c r="K91" s="605"/>
      <c r="L91" s="605"/>
    </row>
    <row r="92" spans="1:12" ht="30" customHeight="1" x14ac:dyDescent="0.25">
      <c r="A92" s="412"/>
      <c r="B92" s="413"/>
      <c r="C92" s="412"/>
      <c r="D92" s="413"/>
      <c r="E92" s="604">
        <v>0</v>
      </c>
      <c r="F92" s="604"/>
      <c r="G92" s="605" t="s">
        <v>34</v>
      </c>
      <c r="H92" s="605"/>
      <c r="I92" s="605"/>
      <c r="J92" s="605"/>
      <c r="K92" s="605"/>
      <c r="L92" s="605"/>
    </row>
    <row r="93" spans="1:12" ht="30" customHeight="1" x14ac:dyDescent="0.25">
      <c r="A93" s="412"/>
      <c r="B93" s="413"/>
      <c r="C93" s="412"/>
      <c r="D93" s="413"/>
      <c r="E93" s="604">
        <v>0</v>
      </c>
      <c r="F93" s="604"/>
      <c r="G93" s="605" t="s">
        <v>34</v>
      </c>
      <c r="H93" s="605"/>
      <c r="I93" s="605"/>
      <c r="J93" s="605"/>
      <c r="K93" s="605"/>
      <c r="L93" s="605"/>
    </row>
    <row r="94" spans="1:12" ht="30" customHeight="1" x14ac:dyDescent="0.25">
      <c r="A94" s="412"/>
      <c r="B94" s="413"/>
      <c r="C94" s="412"/>
      <c r="D94" s="413"/>
      <c r="E94" s="604">
        <v>0</v>
      </c>
      <c r="F94" s="604"/>
      <c r="G94" s="605" t="s">
        <v>34</v>
      </c>
      <c r="H94" s="605"/>
      <c r="I94" s="605"/>
      <c r="J94" s="605"/>
      <c r="K94" s="605"/>
      <c r="L94" s="605"/>
    </row>
    <row r="95" spans="1:12" ht="30" customHeight="1" x14ac:dyDescent="0.25">
      <c r="A95" s="412"/>
      <c r="B95" s="413"/>
      <c r="C95" s="412"/>
      <c r="D95" s="413"/>
      <c r="E95" s="604">
        <v>0</v>
      </c>
      <c r="F95" s="604"/>
      <c r="G95" s="605" t="s">
        <v>34</v>
      </c>
      <c r="H95" s="605"/>
      <c r="I95" s="605"/>
      <c r="J95" s="605"/>
      <c r="K95" s="605"/>
      <c r="L95" s="605"/>
    </row>
    <row r="96" spans="1:12" ht="30" customHeight="1" x14ac:dyDescent="0.25">
      <c r="A96" s="412"/>
      <c r="B96" s="413"/>
      <c r="C96" s="412"/>
      <c r="D96" s="413"/>
      <c r="E96" s="604">
        <v>0</v>
      </c>
      <c r="F96" s="604"/>
      <c r="G96" s="605" t="s">
        <v>34</v>
      </c>
      <c r="H96" s="605"/>
      <c r="I96" s="605"/>
      <c r="J96" s="605"/>
      <c r="K96" s="605"/>
      <c r="L96" s="605"/>
    </row>
    <row r="97" spans="1:12" ht="30" customHeight="1" x14ac:dyDescent="0.25">
      <c r="A97" s="412"/>
      <c r="B97" s="413"/>
      <c r="C97" s="412"/>
      <c r="D97" s="413"/>
      <c r="E97" s="604">
        <v>0</v>
      </c>
      <c r="F97" s="604"/>
      <c r="G97" s="605" t="s">
        <v>34</v>
      </c>
      <c r="H97" s="605"/>
      <c r="I97" s="605"/>
      <c r="J97" s="605"/>
      <c r="K97" s="605"/>
      <c r="L97" s="605"/>
    </row>
    <row r="98" spans="1:12" ht="30" customHeight="1" x14ac:dyDescent="0.25">
      <c r="A98" s="412"/>
      <c r="B98" s="413"/>
      <c r="C98" s="412"/>
      <c r="D98" s="413"/>
      <c r="E98" s="604">
        <v>0</v>
      </c>
      <c r="F98" s="604"/>
      <c r="G98" s="605" t="s">
        <v>34</v>
      </c>
      <c r="H98" s="605"/>
      <c r="I98" s="605"/>
      <c r="J98" s="605"/>
      <c r="K98" s="605"/>
      <c r="L98" s="605"/>
    </row>
    <row r="99" spans="1:12" ht="30" customHeight="1" x14ac:dyDescent="0.25">
      <c r="A99" s="412"/>
      <c r="B99" s="413"/>
      <c r="C99" s="412"/>
      <c r="D99" s="413"/>
      <c r="E99" s="604">
        <v>0</v>
      </c>
      <c r="F99" s="604"/>
      <c r="G99" s="605" t="s">
        <v>34</v>
      </c>
      <c r="H99" s="605"/>
      <c r="I99" s="605"/>
      <c r="J99" s="605"/>
      <c r="K99" s="605"/>
      <c r="L99" s="605"/>
    </row>
    <row r="100" spans="1:12" ht="30" customHeight="1" x14ac:dyDescent="0.25">
      <c r="A100" s="412"/>
      <c r="B100" s="413"/>
      <c r="C100" s="412"/>
      <c r="D100" s="413"/>
      <c r="E100" s="604">
        <v>0</v>
      </c>
      <c r="F100" s="604"/>
      <c r="G100" s="605" t="s">
        <v>34</v>
      </c>
      <c r="H100" s="605"/>
      <c r="I100" s="605"/>
      <c r="J100" s="605"/>
      <c r="K100" s="605"/>
      <c r="L100" s="605"/>
    </row>
    <row r="101" spans="1:12" ht="30" customHeight="1" x14ac:dyDescent="0.25">
      <c r="A101" s="412"/>
      <c r="B101" s="413"/>
      <c r="C101" s="412"/>
      <c r="D101" s="413"/>
      <c r="E101" s="604">
        <v>0</v>
      </c>
      <c r="F101" s="604"/>
      <c r="G101" s="605" t="s">
        <v>34</v>
      </c>
      <c r="H101" s="605"/>
      <c r="I101" s="605"/>
      <c r="J101" s="605"/>
      <c r="K101" s="605"/>
      <c r="L101" s="605"/>
    </row>
    <row r="102" spans="1:12" ht="30" customHeight="1" x14ac:dyDescent="0.25">
      <c r="A102" s="412"/>
      <c r="B102" s="413"/>
      <c r="C102" s="412"/>
      <c r="D102" s="413"/>
      <c r="E102" s="604">
        <v>0</v>
      </c>
      <c r="F102" s="604"/>
      <c r="G102" s="605" t="s">
        <v>34</v>
      </c>
      <c r="H102" s="605"/>
      <c r="I102" s="605"/>
      <c r="J102" s="605"/>
      <c r="K102" s="605"/>
      <c r="L102" s="605"/>
    </row>
    <row r="103" spans="1:12" ht="30" customHeight="1" x14ac:dyDescent="0.25">
      <c r="A103" s="412"/>
      <c r="B103" s="413"/>
      <c r="C103" s="412"/>
      <c r="D103" s="413"/>
      <c r="E103" s="604">
        <v>0</v>
      </c>
      <c r="F103" s="604"/>
      <c r="G103" s="605" t="s">
        <v>34</v>
      </c>
      <c r="H103" s="605"/>
      <c r="I103" s="605"/>
      <c r="J103" s="605"/>
      <c r="K103" s="605"/>
      <c r="L103" s="605"/>
    </row>
    <row r="104" spans="1:12" ht="30" customHeight="1" x14ac:dyDescent="0.25">
      <c r="A104" s="412"/>
      <c r="B104" s="413"/>
      <c r="C104" s="412"/>
      <c r="D104" s="413"/>
      <c r="E104" s="604">
        <v>0</v>
      </c>
      <c r="F104" s="604"/>
      <c r="G104" s="605" t="s">
        <v>34</v>
      </c>
      <c r="H104" s="605"/>
      <c r="I104" s="605"/>
      <c r="J104" s="605"/>
      <c r="K104" s="605"/>
      <c r="L104" s="605"/>
    </row>
    <row r="105" spans="1:12" ht="30" customHeight="1" x14ac:dyDescent="0.25">
      <c r="A105" s="412"/>
      <c r="B105" s="413"/>
      <c r="C105" s="412"/>
      <c r="D105" s="413"/>
      <c r="E105" s="604">
        <v>0</v>
      </c>
      <c r="F105" s="604"/>
      <c r="G105" s="605" t="s">
        <v>34</v>
      </c>
      <c r="H105" s="605"/>
      <c r="I105" s="605"/>
      <c r="J105" s="605"/>
      <c r="K105" s="605"/>
      <c r="L105" s="605"/>
    </row>
    <row r="106" spans="1:12" ht="30" customHeight="1" x14ac:dyDescent="0.25">
      <c r="A106" s="412"/>
      <c r="B106" s="413"/>
      <c r="C106" s="412"/>
      <c r="D106" s="413"/>
      <c r="E106" s="604">
        <v>0</v>
      </c>
      <c r="F106" s="604"/>
      <c r="G106" s="605" t="s">
        <v>34</v>
      </c>
      <c r="H106" s="605"/>
      <c r="I106" s="605"/>
      <c r="J106" s="605"/>
      <c r="K106" s="605"/>
      <c r="L106" s="605"/>
    </row>
    <row r="107" spans="1:12" ht="30" customHeight="1" x14ac:dyDescent="0.25">
      <c r="A107" s="412"/>
      <c r="B107" s="413"/>
      <c r="C107" s="412"/>
      <c r="D107" s="413"/>
      <c r="E107" s="604">
        <v>0</v>
      </c>
      <c r="F107" s="604"/>
      <c r="G107" s="605" t="s">
        <v>34</v>
      </c>
      <c r="H107" s="605"/>
      <c r="I107" s="605"/>
      <c r="J107" s="605"/>
      <c r="K107" s="605"/>
      <c r="L107" s="605"/>
    </row>
    <row r="108" spans="1:12" ht="30" customHeight="1" x14ac:dyDescent="0.25">
      <c r="A108" s="412"/>
      <c r="B108" s="413"/>
      <c r="C108" s="412"/>
      <c r="D108" s="413"/>
      <c r="E108" s="604">
        <v>0</v>
      </c>
      <c r="F108" s="604"/>
      <c r="G108" s="605" t="s">
        <v>34</v>
      </c>
      <c r="H108" s="605"/>
      <c r="I108" s="605"/>
      <c r="J108" s="605"/>
      <c r="K108" s="605"/>
      <c r="L108" s="605"/>
    </row>
    <row r="109" spans="1:12" ht="30" customHeight="1" x14ac:dyDescent="0.25">
      <c r="A109" s="412"/>
      <c r="B109" s="413"/>
      <c r="C109" s="412"/>
      <c r="D109" s="413"/>
      <c r="E109" s="604">
        <v>0</v>
      </c>
      <c r="F109" s="604"/>
      <c r="G109" s="605" t="s">
        <v>34</v>
      </c>
      <c r="H109" s="605"/>
      <c r="I109" s="605"/>
      <c r="J109" s="605"/>
      <c r="K109" s="605"/>
      <c r="L109" s="605"/>
    </row>
    <row r="110" spans="1:12" ht="30" customHeight="1" x14ac:dyDescent="0.25">
      <c r="A110" s="412"/>
      <c r="B110" s="413"/>
      <c r="C110" s="412"/>
      <c r="D110" s="413"/>
      <c r="E110" s="604">
        <v>0</v>
      </c>
      <c r="F110" s="604"/>
      <c r="G110" s="605" t="s">
        <v>34</v>
      </c>
      <c r="H110" s="605"/>
      <c r="I110" s="605"/>
      <c r="J110" s="605"/>
      <c r="K110" s="605"/>
      <c r="L110" s="605"/>
    </row>
    <row r="111" spans="1:12" ht="30" customHeight="1" x14ac:dyDescent="0.25">
      <c r="A111" s="412"/>
      <c r="B111" s="413"/>
      <c r="C111" s="412"/>
      <c r="D111" s="413"/>
      <c r="E111" s="604">
        <v>0</v>
      </c>
      <c r="F111" s="604"/>
      <c r="G111" s="605" t="s">
        <v>34</v>
      </c>
      <c r="H111" s="605"/>
      <c r="I111" s="605"/>
      <c r="J111" s="605"/>
      <c r="K111" s="605"/>
      <c r="L111" s="605"/>
    </row>
    <row r="112" spans="1:12" ht="30" customHeight="1" x14ac:dyDescent="0.25">
      <c r="A112" s="412"/>
      <c r="B112" s="413"/>
      <c r="C112" s="412"/>
      <c r="D112" s="413"/>
      <c r="E112" s="604">
        <v>0</v>
      </c>
      <c r="F112" s="604"/>
      <c r="G112" s="605" t="s">
        <v>34</v>
      </c>
      <c r="H112" s="605"/>
      <c r="I112" s="605"/>
      <c r="J112" s="605"/>
      <c r="K112" s="605"/>
      <c r="L112" s="605"/>
    </row>
    <row r="113" spans="1:12" ht="30" customHeight="1" x14ac:dyDescent="0.25">
      <c r="A113" s="412"/>
      <c r="B113" s="413"/>
      <c r="C113" s="412"/>
      <c r="D113" s="413"/>
      <c r="E113" s="604">
        <v>0</v>
      </c>
      <c r="F113" s="604"/>
      <c r="G113" s="605" t="s">
        <v>34</v>
      </c>
      <c r="H113" s="605"/>
      <c r="I113" s="605"/>
      <c r="J113" s="605"/>
      <c r="K113" s="605"/>
      <c r="L113" s="605"/>
    </row>
    <row r="114" spans="1:12" ht="30" customHeight="1" x14ac:dyDescent="0.25">
      <c r="A114" s="412"/>
      <c r="B114" s="413"/>
      <c r="C114" s="412"/>
      <c r="D114" s="413"/>
      <c r="E114" s="604">
        <v>0</v>
      </c>
      <c r="F114" s="604"/>
      <c r="G114" s="605" t="s">
        <v>34</v>
      </c>
      <c r="H114" s="605"/>
      <c r="I114" s="605"/>
      <c r="J114" s="605"/>
      <c r="K114" s="605"/>
      <c r="L114" s="605"/>
    </row>
    <row r="115" spans="1:12" ht="30" customHeight="1" x14ac:dyDescent="0.25">
      <c r="A115" s="412"/>
      <c r="B115" s="413"/>
      <c r="C115" s="412"/>
      <c r="D115" s="413"/>
      <c r="E115" s="604">
        <v>0</v>
      </c>
      <c r="F115" s="604"/>
      <c r="G115" s="605" t="s">
        <v>34</v>
      </c>
      <c r="H115" s="605"/>
      <c r="I115" s="605"/>
      <c r="J115" s="605"/>
      <c r="K115" s="605"/>
      <c r="L115" s="605"/>
    </row>
    <row r="116" spans="1:12" ht="30" customHeight="1" x14ac:dyDescent="0.25">
      <c r="A116" s="412"/>
      <c r="B116" s="413"/>
      <c r="C116" s="412"/>
      <c r="D116" s="413"/>
      <c r="E116" s="604">
        <v>0</v>
      </c>
      <c r="F116" s="604"/>
      <c r="G116" s="605" t="s">
        <v>34</v>
      </c>
      <c r="H116" s="605"/>
      <c r="I116" s="605"/>
      <c r="J116" s="605"/>
      <c r="K116" s="605"/>
      <c r="L116" s="605"/>
    </row>
    <row r="117" spans="1:12" ht="30" customHeight="1" x14ac:dyDescent="0.25">
      <c r="A117" s="412"/>
      <c r="B117" s="413"/>
      <c r="C117" s="412"/>
      <c r="D117" s="413"/>
      <c r="E117" s="604">
        <v>0</v>
      </c>
      <c r="F117" s="604"/>
      <c r="G117" s="605" t="s">
        <v>34</v>
      </c>
      <c r="H117" s="605"/>
      <c r="I117" s="605"/>
      <c r="J117" s="605"/>
      <c r="K117" s="605"/>
      <c r="L117" s="605"/>
    </row>
    <row r="118" spans="1:12" ht="30" customHeight="1" x14ac:dyDescent="0.25">
      <c r="A118" s="412"/>
      <c r="B118" s="413"/>
      <c r="C118" s="412"/>
      <c r="D118" s="413"/>
      <c r="E118" s="604">
        <v>0</v>
      </c>
      <c r="F118" s="604"/>
      <c r="G118" s="605" t="s">
        <v>34</v>
      </c>
      <c r="H118" s="605"/>
      <c r="I118" s="605"/>
      <c r="J118" s="605"/>
      <c r="K118" s="605"/>
      <c r="L118" s="605"/>
    </row>
    <row r="119" spans="1:12" ht="30" customHeight="1" x14ac:dyDescent="0.25">
      <c r="A119" s="412"/>
      <c r="B119" s="413"/>
      <c r="C119" s="412"/>
      <c r="D119" s="413"/>
      <c r="E119" s="604">
        <v>0</v>
      </c>
      <c r="F119" s="604"/>
      <c r="G119" s="605" t="s">
        <v>34</v>
      </c>
      <c r="H119" s="605"/>
      <c r="I119" s="605"/>
      <c r="J119" s="605"/>
      <c r="K119" s="605"/>
      <c r="L119" s="605"/>
    </row>
    <row r="120" spans="1:12" ht="30" customHeight="1" x14ac:dyDescent="0.25">
      <c r="A120" s="412"/>
      <c r="B120" s="413"/>
      <c r="C120" s="412"/>
      <c r="D120" s="413"/>
      <c r="E120" s="604">
        <v>0</v>
      </c>
      <c r="F120" s="604"/>
      <c r="G120" s="605" t="s">
        <v>34</v>
      </c>
      <c r="H120" s="605"/>
      <c r="I120" s="605"/>
      <c r="J120" s="605"/>
      <c r="K120" s="605"/>
      <c r="L120" s="605"/>
    </row>
    <row r="121" spans="1:12" ht="30" customHeight="1" x14ac:dyDescent="0.25">
      <c r="A121" s="412"/>
      <c r="B121" s="413"/>
      <c r="C121" s="412"/>
      <c r="D121" s="413"/>
      <c r="E121" s="604">
        <v>0</v>
      </c>
      <c r="F121" s="604"/>
      <c r="G121" s="605" t="s">
        <v>34</v>
      </c>
      <c r="H121" s="605"/>
      <c r="I121" s="605"/>
      <c r="J121" s="605"/>
      <c r="K121" s="605"/>
      <c r="L121" s="605"/>
    </row>
    <row r="122" spans="1:12" ht="30" customHeight="1" x14ac:dyDescent="0.25">
      <c r="A122" s="412"/>
      <c r="B122" s="413"/>
      <c r="C122" s="412"/>
      <c r="D122" s="413"/>
      <c r="E122" s="604">
        <v>0</v>
      </c>
      <c r="F122" s="604"/>
      <c r="G122" s="605" t="s">
        <v>34</v>
      </c>
      <c r="H122" s="605"/>
      <c r="I122" s="605"/>
      <c r="J122" s="605"/>
      <c r="K122" s="605"/>
      <c r="L122" s="605"/>
    </row>
    <row r="123" spans="1:12" ht="30" customHeight="1" x14ac:dyDescent="0.25">
      <c r="A123" s="412"/>
      <c r="B123" s="413"/>
      <c r="C123" s="412"/>
      <c r="D123" s="413"/>
      <c r="E123" s="604">
        <v>0</v>
      </c>
      <c r="F123" s="604"/>
      <c r="G123" s="605" t="s">
        <v>34</v>
      </c>
      <c r="H123" s="605"/>
      <c r="I123" s="605"/>
      <c r="J123" s="605"/>
      <c r="K123" s="605"/>
      <c r="L123" s="605"/>
    </row>
    <row r="124" spans="1:12" ht="30" customHeight="1" x14ac:dyDescent="0.25">
      <c r="A124" s="412"/>
      <c r="B124" s="413"/>
      <c r="C124" s="412"/>
      <c r="D124" s="413"/>
      <c r="E124" s="604">
        <v>0</v>
      </c>
      <c r="F124" s="604"/>
      <c r="G124" s="605" t="s">
        <v>34</v>
      </c>
      <c r="H124" s="605"/>
      <c r="I124" s="605"/>
      <c r="J124" s="605"/>
      <c r="K124" s="605"/>
      <c r="L124" s="605"/>
    </row>
    <row r="125" spans="1:12" ht="30" customHeight="1" x14ac:dyDescent="0.25">
      <c r="A125" s="412"/>
      <c r="B125" s="413"/>
      <c r="C125" s="412"/>
      <c r="D125" s="413"/>
      <c r="E125" s="604">
        <v>0</v>
      </c>
      <c r="F125" s="604"/>
      <c r="G125" s="605" t="s">
        <v>34</v>
      </c>
      <c r="H125" s="605"/>
      <c r="I125" s="605"/>
      <c r="J125" s="605"/>
      <c r="K125" s="605"/>
      <c r="L125" s="605"/>
    </row>
    <row r="126" spans="1:12" ht="30" customHeight="1" x14ac:dyDescent="0.25">
      <c r="A126" s="412"/>
      <c r="B126" s="413"/>
      <c r="C126" s="412"/>
      <c r="D126" s="413"/>
      <c r="E126" s="604">
        <v>0</v>
      </c>
      <c r="F126" s="604"/>
      <c r="G126" s="605" t="s">
        <v>34</v>
      </c>
      <c r="H126" s="605"/>
      <c r="I126" s="605"/>
      <c r="J126" s="605"/>
      <c r="K126" s="605"/>
      <c r="L126" s="605"/>
    </row>
    <row r="127" spans="1:12" ht="30" customHeight="1" x14ac:dyDescent="0.25">
      <c r="A127" s="412"/>
      <c r="B127" s="413"/>
      <c r="C127" s="412"/>
      <c r="D127" s="413"/>
      <c r="E127" s="604">
        <v>0</v>
      </c>
      <c r="F127" s="604"/>
      <c r="G127" s="605" t="s">
        <v>34</v>
      </c>
      <c r="H127" s="605"/>
      <c r="I127" s="605"/>
      <c r="J127" s="605"/>
      <c r="K127" s="605"/>
      <c r="L127" s="605"/>
    </row>
    <row r="128" spans="1:12" ht="30" customHeight="1" x14ac:dyDescent="0.25">
      <c r="A128" s="412"/>
      <c r="B128" s="413"/>
      <c r="C128" s="412"/>
      <c r="D128" s="413"/>
      <c r="E128" s="604">
        <v>0</v>
      </c>
      <c r="F128" s="604"/>
      <c r="G128" s="605" t="s">
        <v>34</v>
      </c>
      <c r="H128" s="605"/>
      <c r="I128" s="605"/>
      <c r="J128" s="605"/>
      <c r="K128" s="605"/>
      <c r="L128" s="605"/>
    </row>
    <row r="129" spans="1:12" ht="30" customHeight="1" x14ac:dyDescent="0.25">
      <c r="A129" s="412"/>
      <c r="B129" s="413"/>
      <c r="C129" s="412"/>
      <c r="D129" s="413"/>
      <c r="E129" s="604">
        <v>0</v>
      </c>
      <c r="F129" s="604"/>
      <c r="G129" s="605" t="s">
        <v>34</v>
      </c>
      <c r="H129" s="605"/>
      <c r="I129" s="605"/>
      <c r="J129" s="605"/>
      <c r="K129" s="605"/>
      <c r="L129" s="605"/>
    </row>
    <row r="130" spans="1:12" ht="30" customHeight="1" x14ac:dyDescent="0.25">
      <c r="A130" s="412"/>
      <c r="B130" s="413"/>
      <c r="C130" s="412"/>
      <c r="D130" s="413"/>
      <c r="E130" s="604">
        <v>0</v>
      </c>
      <c r="F130" s="604"/>
      <c r="G130" s="605" t="s">
        <v>34</v>
      </c>
      <c r="H130" s="605"/>
      <c r="I130" s="605"/>
      <c r="J130" s="605"/>
      <c r="K130" s="605"/>
      <c r="L130" s="605"/>
    </row>
    <row r="131" spans="1:12" ht="30" customHeight="1" x14ac:dyDescent="0.25">
      <c r="A131" s="412"/>
      <c r="B131" s="413"/>
      <c r="C131" s="412"/>
      <c r="D131" s="413"/>
      <c r="E131" s="604">
        <v>0</v>
      </c>
      <c r="F131" s="604"/>
      <c r="G131" s="605" t="s">
        <v>34</v>
      </c>
      <c r="H131" s="605"/>
      <c r="I131" s="605"/>
      <c r="J131" s="605"/>
      <c r="K131" s="605"/>
      <c r="L131" s="605"/>
    </row>
    <row r="132" spans="1:12" ht="30" customHeight="1" x14ac:dyDescent="0.25">
      <c r="A132" s="412"/>
      <c r="B132" s="413"/>
      <c r="C132" s="412"/>
      <c r="D132" s="413"/>
      <c r="E132" s="604">
        <v>0</v>
      </c>
      <c r="F132" s="604"/>
      <c r="G132" s="605" t="s">
        <v>34</v>
      </c>
      <c r="H132" s="605"/>
      <c r="I132" s="605"/>
      <c r="J132" s="605"/>
      <c r="K132" s="605"/>
      <c r="L132" s="605"/>
    </row>
    <row r="133" spans="1:12" ht="30" customHeight="1" x14ac:dyDescent="0.25">
      <c r="A133" s="412"/>
      <c r="B133" s="413"/>
      <c r="C133" s="412"/>
      <c r="D133" s="413"/>
      <c r="E133" s="604">
        <v>0</v>
      </c>
      <c r="F133" s="604"/>
      <c r="G133" s="605" t="s">
        <v>34</v>
      </c>
      <c r="H133" s="605"/>
      <c r="I133" s="605"/>
      <c r="J133" s="605"/>
      <c r="K133" s="605"/>
      <c r="L133" s="605"/>
    </row>
    <row r="134" spans="1:12" ht="30" customHeight="1" x14ac:dyDescent="0.25">
      <c r="A134" s="412"/>
      <c r="B134" s="413"/>
      <c r="C134" s="412"/>
      <c r="D134" s="413"/>
      <c r="E134" s="604">
        <v>0</v>
      </c>
      <c r="F134" s="604"/>
      <c r="G134" s="605" t="s">
        <v>34</v>
      </c>
      <c r="H134" s="605"/>
      <c r="I134" s="605"/>
      <c r="J134" s="605"/>
      <c r="K134" s="605"/>
      <c r="L134" s="605"/>
    </row>
    <row r="135" spans="1:12" ht="30" customHeight="1" x14ac:dyDescent="0.25">
      <c r="A135" s="412"/>
      <c r="B135" s="413"/>
      <c r="C135" s="412"/>
      <c r="D135" s="413"/>
      <c r="E135" s="604">
        <v>0</v>
      </c>
      <c r="F135" s="604"/>
      <c r="G135" s="605" t="s">
        <v>34</v>
      </c>
      <c r="H135" s="605"/>
      <c r="I135" s="605"/>
      <c r="J135" s="605"/>
      <c r="K135" s="605"/>
      <c r="L135" s="605"/>
    </row>
    <row r="136" spans="1:12" ht="30" customHeight="1" x14ac:dyDescent="0.25">
      <c r="A136" s="412"/>
      <c r="B136" s="413"/>
      <c r="C136" s="412"/>
      <c r="D136" s="413"/>
      <c r="E136" s="604">
        <v>0</v>
      </c>
      <c r="F136" s="604"/>
      <c r="G136" s="605" t="s">
        <v>34</v>
      </c>
      <c r="H136" s="605"/>
      <c r="I136" s="605"/>
      <c r="J136" s="605"/>
      <c r="K136" s="605"/>
      <c r="L136" s="605"/>
    </row>
    <row r="137" spans="1:12" ht="30" customHeight="1" x14ac:dyDescent="0.25">
      <c r="A137" s="412"/>
      <c r="B137" s="413"/>
      <c r="C137" s="412"/>
      <c r="D137" s="413"/>
      <c r="E137" s="604">
        <v>0</v>
      </c>
      <c r="F137" s="604"/>
      <c r="G137" s="605" t="s">
        <v>34</v>
      </c>
      <c r="H137" s="605"/>
      <c r="I137" s="605"/>
      <c r="J137" s="605"/>
      <c r="K137" s="605"/>
      <c r="L137" s="605"/>
    </row>
    <row r="138" spans="1:12" ht="30" customHeight="1" x14ac:dyDescent="0.25">
      <c r="A138" s="412"/>
      <c r="B138" s="413"/>
      <c r="C138" s="412"/>
      <c r="D138" s="413"/>
      <c r="E138" s="604">
        <v>0</v>
      </c>
      <c r="F138" s="604"/>
      <c r="G138" s="605" t="s">
        <v>34</v>
      </c>
      <c r="H138" s="605"/>
      <c r="I138" s="605"/>
      <c r="J138" s="605"/>
      <c r="K138" s="605"/>
      <c r="L138" s="605"/>
    </row>
    <row r="139" spans="1:12" ht="30" customHeight="1" x14ac:dyDescent="0.25">
      <c r="A139" s="412"/>
      <c r="B139" s="413"/>
      <c r="C139" s="412"/>
      <c r="D139" s="413"/>
      <c r="E139" s="604">
        <v>0</v>
      </c>
      <c r="F139" s="604"/>
      <c r="G139" s="605" t="s">
        <v>34</v>
      </c>
      <c r="H139" s="605"/>
      <c r="I139" s="605"/>
      <c r="J139" s="605"/>
      <c r="K139" s="605"/>
      <c r="L139" s="605"/>
    </row>
    <row r="140" spans="1:12" ht="30" customHeight="1" x14ac:dyDescent="0.25">
      <c r="A140" s="412"/>
      <c r="B140" s="413"/>
      <c r="C140" s="412"/>
      <c r="D140" s="413"/>
      <c r="E140" s="604">
        <v>0</v>
      </c>
      <c r="F140" s="604"/>
      <c r="G140" s="605" t="s">
        <v>34</v>
      </c>
      <c r="H140" s="605"/>
      <c r="I140" s="605"/>
      <c r="J140" s="605"/>
      <c r="K140" s="605"/>
      <c r="L140" s="605"/>
    </row>
    <row r="141" spans="1:12" ht="30" customHeight="1" x14ac:dyDescent="0.25">
      <c r="A141" s="412"/>
      <c r="B141" s="413"/>
      <c r="C141" s="412"/>
      <c r="D141" s="413"/>
      <c r="E141" s="604">
        <v>0</v>
      </c>
      <c r="F141" s="604"/>
      <c r="G141" s="605" t="s">
        <v>34</v>
      </c>
      <c r="H141" s="605"/>
      <c r="I141" s="605"/>
      <c r="J141" s="605"/>
      <c r="K141" s="605"/>
      <c r="L141" s="605"/>
    </row>
    <row r="142" spans="1:12" ht="30" customHeight="1" x14ac:dyDescent="0.25">
      <c r="A142" s="412"/>
      <c r="B142" s="413"/>
      <c r="C142" s="412"/>
      <c r="D142" s="413"/>
      <c r="E142" s="604">
        <v>0</v>
      </c>
      <c r="F142" s="604"/>
      <c r="G142" s="605" t="s">
        <v>34</v>
      </c>
      <c r="H142" s="605"/>
      <c r="I142" s="605"/>
      <c r="J142" s="605"/>
      <c r="K142" s="605"/>
      <c r="L142" s="605"/>
    </row>
    <row r="143" spans="1:12" ht="30" customHeight="1" x14ac:dyDescent="0.25">
      <c r="A143" s="412"/>
      <c r="B143" s="413"/>
      <c r="C143" s="412"/>
      <c r="D143" s="413"/>
      <c r="E143" s="604">
        <v>0</v>
      </c>
      <c r="F143" s="604"/>
      <c r="G143" s="605" t="s">
        <v>34</v>
      </c>
      <c r="H143" s="605"/>
      <c r="I143" s="605"/>
      <c r="J143" s="605"/>
      <c r="K143" s="605"/>
      <c r="L143" s="605"/>
    </row>
    <row r="144" spans="1:12" ht="30" customHeight="1" x14ac:dyDescent="0.25">
      <c r="A144" s="412"/>
      <c r="B144" s="413"/>
      <c r="C144" s="412"/>
      <c r="D144" s="413"/>
      <c r="E144" s="604">
        <v>0</v>
      </c>
      <c r="F144" s="604"/>
      <c r="G144" s="605" t="s">
        <v>34</v>
      </c>
      <c r="H144" s="605"/>
      <c r="I144" s="605"/>
      <c r="J144" s="605"/>
      <c r="K144" s="605"/>
      <c r="L144" s="605"/>
    </row>
    <row r="145" spans="1:12" ht="30" customHeight="1" x14ac:dyDescent="0.25">
      <c r="A145" s="412"/>
      <c r="B145" s="413"/>
      <c r="C145" s="412"/>
      <c r="D145" s="413"/>
      <c r="E145" s="604">
        <v>0</v>
      </c>
      <c r="F145" s="604"/>
      <c r="G145" s="605" t="s">
        <v>34</v>
      </c>
      <c r="H145" s="605"/>
      <c r="I145" s="605"/>
      <c r="J145" s="605"/>
      <c r="K145" s="605"/>
      <c r="L145" s="605"/>
    </row>
    <row r="146" spans="1:12" ht="30" customHeight="1" x14ac:dyDescent="0.25">
      <c r="A146" s="412"/>
      <c r="B146" s="413"/>
      <c r="C146" s="412"/>
      <c r="D146" s="413"/>
      <c r="E146" s="604">
        <v>0</v>
      </c>
      <c r="F146" s="604"/>
      <c r="G146" s="605" t="s">
        <v>34</v>
      </c>
      <c r="H146" s="605"/>
      <c r="I146" s="605"/>
      <c r="J146" s="605"/>
      <c r="K146" s="605"/>
      <c r="L146" s="605"/>
    </row>
    <row r="147" spans="1:12" ht="30" customHeight="1" x14ac:dyDescent="0.25">
      <c r="A147" s="412"/>
      <c r="B147" s="413"/>
      <c r="C147" s="412"/>
      <c r="D147" s="413"/>
      <c r="E147" s="604">
        <v>0</v>
      </c>
      <c r="F147" s="604"/>
      <c r="G147" s="605" t="s">
        <v>34</v>
      </c>
      <c r="H147" s="605"/>
      <c r="I147" s="605"/>
      <c r="J147" s="605"/>
      <c r="K147" s="605"/>
      <c r="L147" s="605"/>
    </row>
    <row r="148" spans="1:12" ht="30" customHeight="1" x14ac:dyDescent="0.25">
      <c r="A148" s="412"/>
      <c r="B148" s="413"/>
      <c r="C148" s="412"/>
      <c r="D148" s="413"/>
      <c r="E148" s="604">
        <v>0</v>
      </c>
      <c r="F148" s="604"/>
      <c r="G148" s="605" t="s">
        <v>34</v>
      </c>
      <c r="H148" s="605"/>
      <c r="I148" s="605"/>
      <c r="J148" s="605"/>
      <c r="K148" s="605"/>
      <c r="L148" s="605"/>
    </row>
    <row r="149" spans="1:12" ht="30" customHeight="1" x14ac:dyDescent="0.25">
      <c r="A149" s="412"/>
      <c r="B149" s="413"/>
      <c r="C149" s="412"/>
      <c r="D149" s="413"/>
      <c r="E149" s="604">
        <v>0</v>
      </c>
      <c r="F149" s="604"/>
      <c r="G149" s="605" t="s">
        <v>34</v>
      </c>
      <c r="H149" s="605"/>
      <c r="I149" s="605"/>
      <c r="J149" s="605"/>
      <c r="K149" s="605"/>
      <c r="L149" s="605"/>
    </row>
    <row r="150" spans="1:12" ht="30" customHeight="1" x14ac:dyDescent="0.25">
      <c r="A150" s="412"/>
      <c r="B150" s="413"/>
      <c r="C150" s="412"/>
      <c r="D150" s="413"/>
      <c r="E150" s="604">
        <v>0</v>
      </c>
      <c r="F150" s="604"/>
      <c r="G150" s="605" t="s">
        <v>34</v>
      </c>
      <c r="H150" s="605"/>
      <c r="I150" s="605"/>
      <c r="J150" s="605"/>
      <c r="K150" s="605"/>
      <c r="L150" s="605"/>
    </row>
    <row r="151" spans="1:12" ht="30" customHeight="1" x14ac:dyDescent="0.25">
      <c r="A151" s="412"/>
      <c r="B151" s="413"/>
      <c r="C151" s="412"/>
      <c r="D151" s="413"/>
      <c r="E151" s="604">
        <v>0</v>
      </c>
      <c r="F151" s="604"/>
      <c r="G151" s="605" t="s">
        <v>34</v>
      </c>
      <c r="H151" s="605"/>
      <c r="I151" s="605"/>
      <c r="J151" s="605"/>
      <c r="K151" s="605"/>
      <c r="L151" s="605"/>
    </row>
    <row r="152" spans="1:12" ht="30" customHeight="1" x14ac:dyDescent="0.25">
      <c r="A152" s="412"/>
      <c r="B152" s="413"/>
      <c r="C152" s="412"/>
      <c r="D152" s="413"/>
      <c r="E152" s="604">
        <v>0</v>
      </c>
      <c r="F152" s="604"/>
      <c r="G152" s="605" t="s">
        <v>34</v>
      </c>
      <c r="H152" s="605"/>
      <c r="I152" s="605"/>
      <c r="J152" s="605"/>
      <c r="K152" s="605"/>
      <c r="L152" s="605"/>
    </row>
    <row r="153" spans="1:12" ht="30" customHeight="1" x14ac:dyDescent="0.25">
      <c r="A153" s="412"/>
      <c r="B153" s="413"/>
      <c r="C153" s="412"/>
      <c r="D153" s="413"/>
      <c r="E153" s="604">
        <v>0</v>
      </c>
      <c r="F153" s="604"/>
      <c r="G153" s="605" t="s">
        <v>34</v>
      </c>
      <c r="H153" s="605"/>
      <c r="I153" s="605"/>
      <c r="J153" s="605"/>
      <c r="K153" s="605"/>
      <c r="L153" s="605"/>
    </row>
    <row r="154" spans="1:12" ht="30" customHeight="1" x14ac:dyDescent="0.25">
      <c r="A154" s="412"/>
      <c r="B154" s="413"/>
      <c r="C154" s="412"/>
      <c r="D154" s="413"/>
      <c r="E154" s="604">
        <v>0</v>
      </c>
      <c r="F154" s="604"/>
      <c r="G154" s="605" t="s">
        <v>34</v>
      </c>
      <c r="H154" s="605"/>
      <c r="I154" s="605"/>
      <c r="J154" s="605"/>
      <c r="K154" s="605"/>
      <c r="L154" s="605"/>
    </row>
    <row r="155" spans="1:12" ht="30" customHeight="1" x14ac:dyDescent="0.25">
      <c r="A155" s="412"/>
      <c r="B155" s="413"/>
      <c r="C155" s="412"/>
      <c r="D155" s="413"/>
      <c r="E155" s="604">
        <v>0</v>
      </c>
      <c r="F155" s="604"/>
      <c r="G155" s="605" t="s">
        <v>34</v>
      </c>
      <c r="H155" s="605"/>
      <c r="I155" s="605"/>
      <c r="J155" s="605"/>
      <c r="K155" s="605"/>
      <c r="L155" s="605"/>
    </row>
    <row r="156" spans="1:12" ht="30" customHeight="1" x14ac:dyDescent="0.25">
      <c r="A156" s="412"/>
      <c r="B156" s="413"/>
      <c r="C156" s="412"/>
      <c r="D156" s="413"/>
      <c r="E156" s="604">
        <v>0</v>
      </c>
      <c r="F156" s="604"/>
      <c r="G156" s="605" t="s">
        <v>34</v>
      </c>
      <c r="H156" s="605"/>
      <c r="I156" s="605"/>
      <c r="J156" s="605"/>
      <c r="K156" s="605"/>
      <c r="L156" s="605"/>
    </row>
    <row r="157" spans="1:12" ht="30" customHeight="1" x14ac:dyDescent="0.25">
      <c r="A157" s="412"/>
      <c r="B157" s="413"/>
      <c r="C157" s="412"/>
      <c r="D157" s="413"/>
      <c r="E157" s="604">
        <v>0</v>
      </c>
      <c r="F157" s="604"/>
      <c r="G157" s="605" t="s">
        <v>34</v>
      </c>
      <c r="H157" s="605"/>
      <c r="I157" s="605"/>
      <c r="J157" s="605"/>
      <c r="K157" s="605"/>
      <c r="L157" s="605"/>
    </row>
    <row r="158" spans="1:12" ht="30" customHeight="1" x14ac:dyDescent="0.25">
      <c r="A158" s="412"/>
      <c r="B158" s="413"/>
      <c r="C158" s="412"/>
      <c r="D158" s="413"/>
      <c r="E158" s="604">
        <v>0</v>
      </c>
      <c r="F158" s="604"/>
      <c r="G158" s="605" t="s">
        <v>34</v>
      </c>
      <c r="H158" s="605"/>
      <c r="I158" s="605"/>
      <c r="J158" s="605"/>
      <c r="K158" s="605"/>
      <c r="L158" s="605"/>
    </row>
    <row r="159" spans="1:12" ht="30" customHeight="1" x14ac:dyDescent="0.25">
      <c r="A159" s="412"/>
      <c r="B159" s="413"/>
      <c r="C159" s="412"/>
      <c r="D159" s="413"/>
      <c r="E159" s="604">
        <v>0</v>
      </c>
      <c r="F159" s="604"/>
      <c r="G159" s="605" t="s">
        <v>34</v>
      </c>
      <c r="H159" s="605"/>
      <c r="I159" s="605"/>
      <c r="J159" s="605"/>
      <c r="K159" s="605"/>
      <c r="L159" s="605"/>
    </row>
    <row r="160" spans="1:12" ht="30" customHeight="1" x14ac:dyDescent="0.25">
      <c r="A160" s="412"/>
      <c r="B160" s="413"/>
      <c r="C160" s="412"/>
      <c r="D160" s="413"/>
      <c r="E160" s="604">
        <v>0</v>
      </c>
      <c r="F160" s="604"/>
      <c r="G160" s="605" t="s">
        <v>34</v>
      </c>
      <c r="H160" s="605"/>
      <c r="I160" s="605"/>
      <c r="J160" s="605"/>
      <c r="K160" s="605"/>
      <c r="L160" s="605"/>
    </row>
    <row r="161" spans="1:12" ht="30" customHeight="1" x14ac:dyDescent="0.25">
      <c r="A161" s="412"/>
      <c r="B161" s="413"/>
      <c r="C161" s="412"/>
      <c r="D161" s="413"/>
      <c r="E161" s="604">
        <v>0</v>
      </c>
      <c r="F161" s="604"/>
      <c r="G161" s="605" t="s">
        <v>34</v>
      </c>
      <c r="H161" s="605"/>
      <c r="I161" s="605"/>
      <c r="J161" s="605"/>
      <c r="K161" s="605"/>
      <c r="L161" s="605"/>
    </row>
    <row r="162" spans="1:12" ht="30" customHeight="1" x14ac:dyDescent="0.25">
      <c r="A162" s="412"/>
      <c r="B162" s="413"/>
      <c r="C162" s="412"/>
      <c r="D162" s="413"/>
      <c r="E162" s="604">
        <v>0</v>
      </c>
      <c r="F162" s="604"/>
      <c r="G162" s="605" t="s">
        <v>34</v>
      </c>
      <c r="H162" s="605"/>
      <c r="I162" s="605"/>
      <c r="J162" s="605"/>
      <c r="K162" s="605"/>
      <c r="L162" s="605"/>
    </row>
    <row r="163" spans="1:12" ht="30" customHeight="1" x14ac:dyDescent="0.25">
      <c r="A163" s="412"/>
      <c r="B163" s="413"/>
      <c r="C163" s="412"/>
      <c r="D163" s="413"/>
      <c r="E163" s="604">
        <v>0</v>
      </c>
      <c r="F163" s="604"/>
      <c r="G163" s="605" t="s">
        <v>34</v>
      </c>
      <c r="H163" s="605"/>
      <c r="I163" s="605"/>
      <c r="J163" s="605"/>
      <c r="K163" s="605"/>
      <c r="L163" s="605"/>
    </row>
    <row r="164" spans="1:12" ht="30" customHeight="1" x14ac:dyDescent="0.25">
      <c r="A164" s="412"/>
      <c r="B164" s="413"/>
      <c r="C164" s="412"/>
      <c r="D164" s="413"/>
      <c r="E164" s="604">
        <v>0</v>
      </c>
      <c r="F164" s="604"/>
      <c r="G164" s="605" t="s">
        <v>34</v>
      </c>
      <c r="H164" s="605"/>
      <c r="I164" s="605"/>
      <c r="J164" s="605"/>
      <c r="K164" s="605"/>
      <c r="L164" s="605"/>
    </row>
    <row r="165" spans="1:12" ht="30" customHeight="1" x14ac:dyDescent="0.25">
      <c r="A165" s="412"/>
      <c r="B165" s="413"/>
      <c r="C165" s="412"/>
      <c r="D165" s="413"/>
      <c r="E165" s="604">
        <v>0</v>
      </c>
      <c r="F165" s="604"/>
      <c r="G165" s="605" t="s">
        <v>34</v>
      </c>
      <c r="H165" s="605"/>
      <c r="I165" s="605"/>
      <c r="J165" s="605"/>
      <c r="K165" s="605"/>
      <c r="L165" s="605"/>
    </row>
    <row r="166" spans="1:12" ht="30" customHeight="1" x14ac:dyDescent="0.25">
      <c r="A166" s="412"/>
      <c r="B166" s="413"/>
      <c r="C166" s="412"/>
      <c r="D166" s="413"/>
      <c r="E166" s="604">
        <v>0</v>
      </c>
      <c r="F166" s="604"/>
      <c r="G166" s="605" t="s">
        <v>34</v>
      </c>
      <c r="H166" s="605"/>
      <c r="I166" s="605"/>
      <c r="J166" s="605"/>
      <c r="K166" s="605"/>
      <c r="L166" s="605"/>
    </row>
    <row r="167" spans="1:12" ht="30" customHeight="1" x14ac:dyDescent="0.25">
      <c r="A167" s="412"/>
      <c r="B167" s="413"/>
      <c r="C167" s="412"/>
      <c r="D167" s="413"/>
      <c r="E167" s="604">
        <v>0</v>
      </c>
      <c r="F167" s="604"/>
      <c r="G167" s="605" t="s">
        <v>34</v>
      </c>
      <c r="H167" s="605"/>
      <c r="I167" s="605"/>
      <c r="J167" s="605"/>
      <c r="K167" s="605"/>
      <c r="L167" s="605"/>
    </row>
    <row r="168" spans="1:12" ht="30" customHeight="1" x14ac:dyDescent="0.25">
      <c r="A168" s="412"/>
      <c r="B168" s="413"/>
      <c r="C168" s="412"/>
      <c r="D168" s="413"/>
      <c r="E168" s="604">
        <v>0</v>
      </c>
      <c r="F168" s="604"/>
      <c r="G168" s="605" t="s">
        <v>34</v>
      </c>
      <c r="H168" s="605"/>
      <c r="I168" s="605"/>
      <c r="J168" s="605"/>
      <c r="K168" s="605"/>
      <c r="L168" s="605"/>
    </row>
    <row r="169" spans="1:12" ht="30" customHeight="1" x14ac:dyDescent="0.25">
      <c r="A169" s="412"/>
      <c r="B169" s="413"/>
      <c r="C169" s="412"/>
      <c r="D169" s="413"/>
      <c r="E169" s="604">
        <v>0</v>
      </c>
      <c r="F169" s="604"/>
      <c r="G169" s="605" t="s">
        <v>34</v>
      </c>
      <c r="H169" s="605"/>
      <c r="I169" s="605"/>
      <c r="J169" s="605"/>
      <c r="K169" s="605"/>
      <c r="L169" s="605"/>
    </row>
    <row r="170" spans="1:12" ht="30" customHeight="1" x14ac:dyDescent="0.25">
      <c r="A170" s="412"/>
      <c r="B170" s="413"/>
      <c r="C170" s="412"/>
      <c r="D170" s="413"/>
      <c r="E170" s="604">
        <v>0</v>
      </c>
      <c r="F170" s="604"/>
      <c r="G170" s="605" t="s">
        <v>34</v>
      </c>
      <c r="H170" s="605"/>
      <c r="I170" s="605"/>
      <c r="J170" s="605"/>
      <c r="K170" s="605"/>
      <c r="L170" s="605"/>
    </row>
    <row r="171" spans="1:12" ht="30" customHeight="1" x14ac:dyDescent="0.25">
      <c r="A171" s="412"/>
      <c r="B171" s="413"/>
      <c r="C171" s="412"/>
      <c r="D171" s="413"/>
      <c r="E171" s="604">
        <v>0</v>
      </c>
      <c r="F171" s="604"/>
      <c r="G171" s="605" t="s">
        <v>34</v>
      </c>
      <c r="H171" s="605"/>
      <c r="I171" s="605"/>
      <c r="J171" s="605"/>
      <c r="K171" s="605"/>
      <c r="L171" s="605"/>
    </row>
    <row r="172" spans="1:12" ht="30" customHeight="1" x14ac:dyDescent="0.25">
      <c r="A172" s="412"/>
      <c r="B172" s="413"/>
      <c r="C172" s="412"/>
      <c r="D172" s="413"/>
      <c r="E172" s="604">
        <v>0</v>
      </c>
      <c r="F172" s="604"/>
      <c r="G172" s="605" t="s">
        <v>34</v>
      </c>
      <c r="H172" s="605"/>
      <c r="I172" s="605"/>
      <c r="J172" s="605"/>
      <c r="K172" s="605"/>
      <c r="L172" s="605"/>
    </row>
    <row r="173" spans="1:12" ht="30" customHeight="1" x14ac:dyDescent="0.25">
      <c r="A173" s="412"/>
      <c r="B173" s="413"/>
      <c r="C173" s="412"/>
      <c r="D173" s="413"/>
      <c r="E173" s="604">
        <v>0</v>
      </c>
      <c r="F173" s="604"/>
      <c r="G173" s="605" t="s">
        <v>34</v>
      </c>
      <c r="H173" s="605"/>
      <c r="I173" s="605"/>
      <c r="J173" s="605"/>
      <c r="K173" s="605"/>
      <c r="L173" s="605"/>
    </row>
    <row r="174" spans="1:12" ht="30" customHeight="1" x14ac:dyDescent="0.25">
      <c r="A174" s="412"/>
      <c r="B174" s="413"/>
      <c r="C174" s="412"/>
      <c r="D174" s="413"/>
      <c r="E174" s="604">
        <v>0</v>
      </c>
      <c r="F174" s="604"/>
      <c r="G174" s="605" t="s">
        <v>34</v>
      </c>
      <c r="H174" s="605"/>
      <c r="I174" s="605"/>
      <c r="J174" s="605"/>
      <c r="K174" s="605"/>
      <c r="L174" s="605"/>
    </row>
    <row r="175" spans="1:12" ht="30" customHeight="1" x14ac:dyDescent="0.25">
      <c r="A175" s="412"/>
      <c r="B175" s="413"/>
      <c r="C175" s="412"/>
      <c r="D175" s="413"/>
      <c r="E175" s="604">
        <v>0</v>
      </c>
      <c r="F175" s="604"/>
      <c r="G175" s="605" t="s">
        <v>34</v>
      </c>
      <c r="H175" s="605"/>
      <c r="I175" s="605"/>
      <c r="J175" s="605"/>
      <c r="K175" s="605"/>
      <c r="L175" s="605"/>
    </row>
    <row r="176" spans="1:12" ht="30" customHeight="1" x14ac:dyDescent="0.25">
      <c r="A176" s="412"/>
      <c r="B176" s="413"/>
      <c r="C176" s="412"/>
      <c r="D176" s="413"/>
      <c r="E176" s="604">
        <v>0</v>
      </c>
      <c r="F176" s="604"/>
      <c r="G176" s="605" t="s">
        <v>34</v>
      </c>
      <c r="H176" s="605"/>
      <c r="I176" s="605"/>
      <c r="J176" s="605"/>
      <c r="K176" s="605"/>
      <c r="L176" s="605"/>
    </row>
    <row r="177" spans="1:12" ht="30" customHeight="1" x14ac:dyDescent="0.25">
      <c r="A177" s="412"/>
      <c r="B177" s="413"/>
      <c r="C177" s="412"/>
      <c r="D177" s="413"/>
      <c r="E177" s="604">
        <v>0</v>
      </c>
      <c r="F177" s="604"/>
      <c r="G177" s="605" t="s">
        <v>34</v>
      </c>
      <c r="H177" s="605"/>
      <c r="I177" s="605"/>
      <c r="J177" s="605"/>
      <c r="K177" s="605"/>
      <c r="L177" s="605"/>
    </row>
    <row r="178" spans="1:12" ht="30" customHeight="1" x14ac:dyDescent="0.25">
      <c r="A178" s="412"/>
      <c r="B178" s="413"/>
      <c r="C178" s="412"/>
      <c r="D178" s="413"/>
      <c r="E178" s="604">
        <v>0</v>
      </c>
      <c r="F178" s="604"/>
      <c r="G178" s="605" t="s">
        <v>34</v>
      </c>
      <c r="H178" s="605"/>
      <c r="I178" s="605"/>
      <c r="J178" s="605"/>
      <c r="K178" s="605"/>
      <c r="L178" s="605"/>
    </row>
    <row r="179" spans="1:12" ht="30" customHeight="1" x14ac:dyDescent="0.25">
      <c r="A179" s="412"/>
      <c r="B179" s="413"/>
      <c r="C179" s="412"/>
      <c r="D179" s="413"/>
      <c r="E179" s="604">
        <v>0</v>
      </c>
      <c r="F179" s="604"/>
      <c r="G179" s="605" t="s">
        <v>34</v>
      </c>
      <c r="H179" s="605"/>
      <c r="I179" s="605"/>
      <c r="J179" s="605"/>
      <c r="K179" s="605"/>
      <c r="L179" s="605"/>
    </row>
    <row r="180" spans="1:12" ht="30" customHeight="1" x14ac:dyDescent="0.25">
      <c r="A180" s="412"/>
      <c r="B180" s="413"/>
      <c r="C180" s="412"/>
      <c r="D180" s="413"/>
      <c r="E180" s="604">
        <v>0</v>
      </c>
      <c r="F180" s="604"/>
      <c r="G180" s="605" t="s">
        <v>34</v>
      </c>
      <c r="H180" s="605"/>
      <c r="I180" s="605"/>
      <c r="J180" s="605"/>
      <c r="K180" s="605"/>
      <c r="L180" s="605"/>
    </row>
    <row r="181" spans="1:12" ht="30" customHeight="1" x14ac:dyDescent="0.25">
      <c r="A181" s="412"/>
      <c r="B181" s="413"/>
      <c r="C181" s="412"/>
      <c r="D181" s="413"/>
      <c r="E181" s="604">
        <v>0</v>
      </c>
      <c r="F181" s="604"/>
      <c r="G181" s="605" t="s">
        <v>34</v>
      </c>
      <c r="H181" s="605"/>
      <c r="I181" s="605"/>
      <c r="J181" s="605"/>
      <c r="K181" s="605"/>
      <c r="L181" s="605"/>
    </row>
    <row r="182" spans="1:12" ht="30" customHeight="1" x14ac:dyDescent="0.25">
      <c r="A182" s="412"/>
      <c r="B182" s="413"/>
      <c r="C182" s="412"/>
      <c r="D182" s="413"/>
      <c r="E182" s="604">
        <v>0</v>
      </c>
      <c r="F182" s="604"/>
      <c r="G182" s="605" t="s">
        <v>34</v>
      </c>
      <c r="H182" s="605"/>
      <c r="I182" s="605"/>
      <c r="J182" s="605"/>
      <c r="K182" s="605"/>
      <c r="L182" s="605"/>
    </row>
    <row r="183" spans="1:12" ht="30" customHeight="1" x14ac:dyDescent="0.25">
      <c r="A183" s="412"/>
      <c r="B183" s="413"/>
      <c r="C183" s="412"/>
      <c r="D183" s="413"/>
      <c r="E183" s="604">
        <v>0</v>
      </c>
      <c r="F183" s="604"/>
      <c r="G183" s="605" t="s">
        <v>34</v>
      </c>
      <c r="H183" s="605"/>
      <c r="I183" s="605"/>
      <c r="J183" s="605"/>
      <c r="K183" s="605"/>
      <c r="L183" s="605"/>
    </row>
    <row r="184" spans="1:12" ht="30" customHeight="1" x14ac:dyDescent="0.25">
      <c r="A184" s="412"/>
      <c r="B184" s="413"/>
      <c r="C184" s="412"/>
      <c r="D184" s="413"/>
      <c r="E184" s="604">
        <v>0</v>
      </c>
      <c r="F184" s="604"/>
      <c r="G184" s="605" t="s">
        <v>34</v>
      </c>
      <c r="H184" s="605"/>
      <c r="I184" s="605"/>
      <c r="J184" s="605"/>
      <c r="K184" s="605"/>
      <c r="L184" s="605"/>
    </row>
    <row r="185" spans="1:12" ht="30" customHeight="1" x14ac:dyDescent="0.25">
      <c r="A185" s="412"/>
      <c r="B185" s="413"/>
      <c r="C185" s="412"/>
      <c r="D185" s="413"/>
      <c r="E185" s="604">
        <v>0</v>
      </c>
      <c r="F185" s="604"/>
      <c r="G185" s="605" t="s">
        <v>34</v>
      </c>
      <c r="H185" s="605"/>
      <c r="I185" s="605"/>
      <c r="J185" s="605"/>
      <c r="K185" s="605"/>
      <c r="L185" s="605"/>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8ElH2SGcBCt62j14l4O7D/dJz56Djb2S0MBGSSkuuhhn+OfMVCvP3x6lgL9PpAa0Zd+qAnQjDBUCvBIKVVzdMw==" saltValue="gacOxmMIyYGOxYAcYDcYJA==" spinCount="100000" sheet="1" objects="1" scenarios="1"/>
  <mergeCells count="805">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H16:AJ16"/>
    <mergeCell ref="AH17:AJ17"/>
    <mergeCell ref="AH18:AJ18"/>
    <mergeCell ref="AA17:AB17"/>
    <mergeCell ref="A184:B184"/>
    <mergeCell ref="C184:D184"/>
    <mergeCell ref="E184:F184"/>
    <mergeCell ref="G184:L184"/>
    <mergeCell ref="A185:B185"/>
    <mergeCell ref="C185:D185"/>
    <mergeCell ref="E185:F185"/>
    <mergeCell ref="G185:L185"/>
    <mergeCell ref="A186:B186"/>
    <mergeCell ref="C186:D186"/>
    <mergeCell ref="E186:F186"/>
    <mergeCell ref="G186:L186"/>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0:B100"/>
    <mergeCell ref="C100:D100"/>
    <mergeCell ref="E100:F100"/>
    <mergeCell ref="G100:L100"/>
    <mergeCell ref="A101:B101"/>
    <mergeCell ref="C101:D101"/>
    <mergeCell ref="E101:F101"/>
    <mergeCell ref="G101:L101"/>
    <mergeCell ref="A102:B102"/>
    <mergeCell ref="C102:D102"/>
    <mergeCell ref="E102:F102"/>
    <mergeCell ref="G102:L102"/>
    <mergeCell ref="A97:B97"/>
    <mergeCell ref="C97:D97"/>
    <mergeCell ref="E97:F97"/>
    <mergeCell ref="G97:L97"/>
    <mergeCell ref="A98:B98"/>
    <mergeCell ref="C98:D98"/>
    <mergeCell ref="E98:F98"/>
    <mergeCell ref="G98:L98"/>
    <mergeCell ref="A99:B99"/>
    <mergeCell ref="C99:D99"/>
    <mergeCell ref="E99:F99"/>
    <mergeCell ref="G99:L99"/>
    <mergeCell ref="A94:B94"/>
    <mergeCell ref="C94:D94"/>
    <mergeCell ref="E94:F94"/>
    <mergeCell ref="G94:L94"/>
    <mergeCell ref="A95:B95"/>
    <mergeCell ref="C95:D95"/>
    <mergeCell ref="E95:F95"/>
    <mergeCell ref="G95:L95"/>
    <mergeCell ref="A96:B96"/>
    <mergeCell ref="C96:D96"/>
    <mergeCell ref="E96:F96"/>
    <mergeCell ref="G96:L96"/>
    <mergeCell ref="A91:B91"/>
    <mergeCell ref="C91:D91"/>
    <mergeCell ref="E91:F91"/>
    <mergeCell ref="G91:L91"/>
    <mergeCell ref="A92:B92"/>
    <mergeCell ref="C92:D92"/>
    <mergeCell ref="E92:F92"/>
    <mergeCell ref="G92:L92"/>
    <mergeCell ref="A93:B93"/>
    <mergeCell ref="C93:D93"/>
    <mergeCell ref="E93:F93"/>
    <mergeCell ref="G93:L93"/>
    <mergeCell ref="A88:B88"/>
    <mergeCell ref="C88:D88"/>
    <mergeCell ref="E88:F88"/>
    <mergeCell ref="G88:L88"/>
    <mergeCell ref="A89:B89"/>
    <mergeCell ref="C89:D89"/>
    <mergeCell ref="E89:F89"/>
    <mergeCell ref="G89:L89"/>
    <mergeCell ref="A90:B90"/>
    <mergeCell ref="C90:D90"/>
    <mergeCell ref="E90:F90"/>
    <mergeCell ref="G90:L90"/>
    <mergeCell ref="A85:B85"/>
    <mergeCell ref="C85:D85"/>
    <mergeCell ref="E85:F85"/>
    <mergeCell ref="G85:L85"/>
    <mergeCell ref="A86:B86"/>
    <mergeCell ref="C86:D86"/>
    <mergeCell ref="E86:F86"/>
    <mergeCell ref="G86:L86"/>
    <mergeCell ref="A87:B87"/>
    <mergeCell ref="C87:D87"/>
    <mergeCell ref="E87:F87"/>
    <mergeCell ref="G87:L87"/>
    <mergeCell ref="A82:B82"/>
    <mergeCell ref="C82:D82"/>
    <mergeCell ref="E82:F82"/>
    <mergeCell ref="G82:L82"/>
    <mergeCell ref="A83:B83"/>
    <mergeCell ref="C83:D83"/>
    <mergeCell ref="E83:F83"/>
    <mergeCell ref="G83:L83"/>
    <mergeCell ref="A84:B84"/>
    <mergeCell ref="C84:D84"/>
    <mergeCell ref="E84:F84"/>
    <mergeCell ref="G84:L84"/>
    <mergeCell ref="A79:B79"/>
    <mergeCell ref="C79:D79"/>
    <mergeCell ref="E79:F79"/>
    <mergeCell ref="G79:L79"/>
    <mergeCell ref="A80:B80"/>
    <mergeCell ref="C80:D80"/>
    <mergeCell ref="E80:F80"/>
    <mergeCell ref="G80:L80"/>
    <mergeCell ref="A81:B81"/>
    <mergeCell ref="C81:D81"/>
    <mergeCell ref="E81:F81"/>
    <mergeCell ref="G81:L81"/>
    <mergeCell ref="A76:B76"/>
    <mergeCell ref="C76:D76"/>
    <mergeCell ref="E76:F76"/>
    <mergeCell ref="G76:L76"/>
    <mergeCell ref="A77:B77"/>
    <mergeCell ref="C77:D77"/>
    <mergeCell ref="E77:F77"/>
    <mergeCell ref="G77:L77"/>
    <mergeCell ref="A78:B78"/>
    <mergeCell ref="C78:D78"/>
    <mergeCell ref="E78:F78"/>
    <mergeCell ref="G78:L78"/>
    <mergeCell ref="A73:B73"/>
    <mergeCell ref="C73:D73"/>
    <mergeCell ref="E73:F73"/>
    <mergeCell ref="G73:L73"/>
    <mergeCell ref="A74:B74"/>
    <mergeCell ref="C74:D74"/>
    <mergeCell ref="E74:F74"/>
    <mergeCell ref="G74:L74"/>
    <mergeCell ref="A75:B75"/>
    <mergeCell ref="C75:D75"/>
    <mergeCell ref="E75:F75"/>
    <mergeCell ref="G75:L75"/>
    <mergeCell ref="A70:B70"/>
    <mergeCell ref="C70:D70"/>
    <mergeCell ref="E70:F70"/>
    <mergeCell ref="G70:L70"/>
    <mergeCell ref="A71:B71"/>
    <mergeCell ref="C71:D71"/>
    <mergeCell ref="E71:F71"/>
    <mergeCell ref="G71:L71"/>
    <mergeCell ref="A72:B72"/>
    <mergeCell ref="C72:D72"/>
    <mergeCell ref="E72:F72"/>
    <mergeCell ref="G72:L72"/>
    <mergeCell ref="A67:B67"/>
    <mergeCell ref="C67:D67"/>
    <mergeCell ref="E67:F67"/>
    <mergeCell ref="G67:L67"/>
    <mergeCell ref="A68:B68"/>
    <mergeCell ref="C68:D68"/>
    <mergeCell ref="E68:F68"/>
    <mergeCell ref="G68:L68"/>
    <mergeCell ref="A69:B69"/>
    <mergeCell ref="C69:D69"/>
    <mergeCell ref="E69:F69"/>
    <mergeCell ref="G69:L69"/>
    <mergeCell ref="A64:B64"/>
    <mergeCell ref="C64:D64"/>
    <mergeCell ref="E64:F64"/>
    <mergeCell ref="G64:L64"/>
    <mergeCell ref="A65:B65"/>
    <mergeCell ref="C65:D65"/>
    <mergeCell ref="E65:F65"/>
    <mergeCell ref="G65:L65"/>
    <mergeCell ref="A66:B66"/>
    <mergeCell ref="C66:D66"/>
    <mergeCell ref="E66:F66"/>
    <mergeCell ref="G66:L66"/>
    <mergeCell ref="A61:B61"/>
    <mergeCell ref="C61:D61"/>
    <mergeCell ref="E61:F61"/>
    <mergeCell ref="G61:L61"/>
    <mergeCell ref="A62:B62"/>
    <mergeCell ref="C62:D62"/>
    <mergeCell ref="E62:F62"/>
    <mergeCell ref="G62:L62"/>
    <mergeCell ref="A63:B63"/>
    <mergeCell ref="C63:D63"/>
    <mergeCell ref="E63:F63"/>
    <mergeCell ref="G63:L63"/>
    <mergeCell ref="A58:B58"/>
    <mergeCell ref="C58:D58"/>
    <mergeCell ref="E58:F58"/>
    <mergeCell ref="G58:L58"/>
    <mergeCell ref="A59:B59"/>
    <mergeCell ref="C59:D59"/>
    <mergeCell ref="E59:F59"/>
    <mergeCell ref="G59:L59"/>
    <mergeCell ref="A60:B60"/>
    <mergeCell ref="C60:D60"/>
    <mergeCell ref="E60:F60"/>
    <mergeCell ref="G60:L60"/>
    <mergeCell ref="A55:L55"/>
    <mergeCell ref="A56:L56"/>
    <mergeCell ref="A57:B57"/>
    <mergeCell ref="C57:D57"/>
    <mergeCell ref="E57:F57"/>
    <mergeCell ref="G57:L57"/>
    <mergeCell ref="K51:L51"/>
    <mergeCell ref="M51:O51"/>
    <mergeCell ref="A52:J52"/>
    <mergeCell ref="K52:L52"/>
    <mergeCell ref="M52:O52"/>
    <mergeCell ref="A53:J53"/>
    <mergeCell ref="K53:L53"/>
    <mergeCell ref="M53:O53"/>
    <mergeCell ref="A30:AI30"/>
    <mergeCell ref="T28:AA28"/>
    <mergeCell ref="T29:AA29"/>
    <mergeCell ref="AB28:AC28"/>
    <mergeCell ref="AB29:AC29"/>
    <mergeCell ref="AD28:AE28"/>
    <mergeCell ref="AD29:AE29"/>
    <mergeCell ref="AF28:AG28"/>
    <mergeCell ref="AF29:AG29"/>
    <mergeCell ref="AH28:AI28"/>
    <mergeCell ref="AH29:AI29"/>
    <mergeCell ref="AC17:AD17"/>
    <mergeCell ref="AE17:AF17"/>
    <mergeCell ref="U18:Z18"/>
    <mergeCell ref="AA18:AB18"/>
    <mergeCell ref="AC18:AD18"/>
    <mergeCell ref="AE18:AF18"/>
    <mergeCell ref="U19:Z19"/>
    <mergeCell ref="AA19:AB19"/>
    <mergeCell ref="AC19:AD19"/>
    <mergeCell ref="AE19:AF19"/>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11:M11"/>
    <mergeCell ref="N11:P11"/>
    <mergeCell ref="A12:M12"/>
    <mergeCell ref="N12:P12"/>
    <mergeCell ref="A9:P9"/>
    <mergeCell ref="A10:P10"/>
    <mergeCell ref="A13:M13"/>
    <mergeCell ref="N13:P13"/>
    <mergeCell ref="U12:Z12"/>
    <mergeCell ref="Q13:S13"/>
    <mergeCell ref="AA12:AB12"/>
    <mergeCell ref="AC12:AD12"/>
    <mergeCell ref="AE12:AF12"/>
    <mergeCell ref="AH12:AJ12"/>
    <mergeCell ref="U13:Z13"/>
    <mergeCell ref="AA13:AB13"/>
    <mergeCell ref="AC13:AD13"/>
    <mergeCell ref="AE13:AF13"/>
    <mergeCell ref="T9:AM10"/>
    <mergeCell ref="U11:Z11"/>
    <mergeCell ref="AA11:AB11"/>
    <mergeCell ref="AC11:AD11"/>
    <mergeCell ref="AE11:AF11"/>
    <mergeCell ref="AH11:AJ11"/>
    <mergeCell ref="AH13:AJ13"/>
    <mergeCell ref="A14:M14"/>
    <mergeCell ref="N14:P14"/>
    <mergeCell ref="A15:M15"/>
    <mergeCell ref="A18:M18"/>
    <mergeCell ref="N18:P18"/>
    <mergeCell ref="Q18:S18"/>
    <mergeCell ref="A19:M19"/>
    <mergeCell ref="N19:P19"/>
    <mergeCell ref="Q19:S19"/>
    <mergeCell ref="N15:P15"/>
    <mergeCell ref="A16:P16"/>
    <mergeCell ref="Q16:S16"/>
    <mergeCell ref="A17:M17"/>
    <mergeCell ref="N17:P17"/>
    <mergeCell ref="Q17:S17"/>
    <mergeCell ref="A20:M20"/>
    <mergeCell ref="N20:P20"/>
    <mergeCell ref="Q20:S20"/>
    <mergeCell ref="Q21:S21"/>
    <mergeCell ref="A22:M22"/>
    <mergeCell ref="N22:P22"/>
    <mergeCell ref="Q22:S22"/>
    <mergeCell ref="Q28:S28"/>
    <mergeCell ref="A29:M29"/>
    <mergeCell ref="N29:P29"/>
    <mergeCell ref="Q29:S29"/>
    <mergeCell ref="Q25:S25"/>
    <mergeCell ref="A26:M26"/>
    <mergeCell ref="N26:P26"/>
    <mergeCell ref="Q26:S26"/>
    <mergeCell ref="A27:M27"/>
    <mergeCell ref="N27:P27"/>
    <mergeCell ref="Q27:S27"/>
    <mergeCell ref="A23:M23"/>
    <mergeCell ref="N23:P23"/>
    <mergeCell ref="Q23:S23"/>
    <mergeCell ref="A24:M24"/>
    <mergeCell ref="N24:P24"/>
    <mergeCell ref="Q24:S24"/>
    <mergeCell ref="AH37:AI37"/>
    <mergeCell ref="A34:I34"/>
    <mergeCell ref="Z34:AA34"/>
    <mergeCell ref="AH34:AI34"/>
    <mergeCell ref="A35:I35"/>
    <mergeCell ref="Z35:AA35"/>
    <mergeCell ref="AH35:AI35"/>
    <mergeCell ref="AH32:AI32"/>
    <mergeCell ref="A33:I33"/>
    <mergeCell ref="Z33:AA33"/>
    <mergeCell ref="AH33:AI33"/>
    <mergeCell ref="A32:I32"/>
    <mergeCell ref="J32:K32"/>
    <mergeCell ref="L32:M32"/>
    <mergeCell ref="N32:O32"/>
    <mergeCell ref="P32:Q32"/>
    <mergeCell ref="R32:S32"/>
    <mergeCell ref="T32:U32"/>
    <mergeCell ref="V32:W32"/>
    <mergeCell ref="Z32:AA32"/>
    <mergeCell ref="AB32:AC32"/>
    <mergeCell ref="AD32:AE3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U27:Z27"/>
    <mergeCell ref="AA27:AB27"/>
    <mergeCell ref="A37:I37"/>
    <mergeCell ref="Z37:AA37"/>
    <mergeCell ref="U16:Z16"/>
    <mergeCell ref="AA16:AB16"/>
    <mergeCell ref="AC16:AD16"/>
    <mergeCell ref="AE16:AF16"/>
    <mergeCell ref="U17:Z17"/>
    <mergeCell ref="A50:J50"/>
    <mergeCell ref="K50:L50"/>
    <mergeCell ref="M50:O50"/>
    <mergeCell ref="A51:J51"/>
    <mergeCell ref="K46:L46"/>
    <mergeCell ref="M46:O46"/>
    <mergeCell ref="A47:J47"/>
    <mergeCell ref="K47:L47"/>
    <mergeCell ref="M47:O47"/>
    <mergeCell ref="A48:J48"/>
    <mergeCell ref="K48:L48"/>
    <mergeCell ref="M48:O48"/>
    <mergeCell ref="A49:J49"/>
    <mergeCell ref="K49:L49"/>
    <mergeCell ref="M49:O49"/>
    <mergeCell ref="A42:I42"/>
    <mergeCell ref="Z42:AA42"/>
    <mergeCell ref="J31:AA31"/>
    <mergeCell ref="AB31:AI31"/>
    <mergeCell ref="U14:Z14"/>
    <mergeCell ref="AA14:AB14"/>
    <mergeCell ref="AC14:AD14"/>
    <mergeCell ref="AE14:AF14"/>
    <mergeCell ref="AH14:AJ14"/>
    <mergeCell ref="U15:Z15"/>
    <mergeCell ref="AA15:AB15"/>
    <mergeCell ref="AC15:AD15"/>
    <mergeCell ref="AE15:AF15"/>
    <mergeCell ref="AH15:AJ15"/>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U26:Z26"/>
    <mergeCell ref="AA26:AB26"/>
    <mergeCell ref="AC26:AD26"/>
    <mergeCell ref="AE26:AF26"/>
    <mergeCell ref="AH26:AJ26"/>
    <mergeCell ref="AH19:AJ19"/>
    <mergeCell ref="U20:Z20"/>
    <mergeCell ref="AA20:AB20"/>
    <mergeCell ref="U22:Z22"/>
    <mergeCell ref="AA22:AB22"/>
    <mergeCell ref="AC22:AD22"/>
    <mergeCell ref="AE22:AF22"/>
    <mergeCell ref="AH22:AJ22"/>
    <mergeCell ref="U23:Z23"/>
    <mergeCell ref="AA23:AB23"/>
    <mergeCell ref="AC23:AD23"/>
    <mergeCell ref="AE23:AF23"/>
    <mergeCell ref="AH23:AJ23"/>
    <mergeCell ref="AC20:AD20"/>
    <mergeCell ref="AE20:AF20"/>
    <mergeCell ref="AH20:AJ20"/>
    <mergeCell ref="U21:Z21"/>
    <mergeCell ref="AA21:AB21"/>
    <mergeCell ref="AC21:AD21"/>
    <mergeCell ref="AE21:AF21"/>
    <mergeCell ref="AH21:AJ21"/>
    <mergeCell ref="A187:B187"/>
    <mergeCell ref="C187:D187"/>
    <mergeCell ref="V45:X45"/>
    <mergeCell ref="V46:X46"/>
    <mergeCell ref="V47:X47"/>
    <mergeCell ref="V48:X48"/>
    <mergeCell ref="V49:X49"/>
    <mergeCell ref="V50:X50"/>
    <mergeCell ref="V51:X51"/>
    <mergeCell ref="V52:X52"/>
    <mergeCell ref="V53:X53"/>
    <mergeCell ref="T45:U45"/>
    <mergeCell ref="T46:U46"/>
    <mergeCell ref="T47:U47"/>
    <mergeCell ref="T48:U48"/>
    <mergeCell ref="T49:U49"/>
    <mergeCell ref="T50:U50"/>
    <mergeCell ref="T51:U51"/>
    <mergeCell ref="T52:U52"/>
    <mergeCell ref="T53:U53"/>
    <mergeCell ref="A45:J45"/>
    <mergeCell ref="K45:L45"/>
    <mergeCell ref="M45:O45"/>
    <mergeCell ref="A46:J46"/>
  </mergeCells>
  <dataValidations count="11">
    <dataValidation allowBlank="1" showInputMessage="1" showErrorMessage="1" prompt="auto populates" sqref="N11:P11 N15:P15 Q17:S20 Q22:S24 Q26:S27 Q29:S29 X34:AA42 AF34:AJ42" xr:uid="{00000000-0002-0000-0B00-000000000000}"/>
    <dataValidation allowBlank="1" showInputMessage="1" showErrorMessage="1" prompt="give reason for discharges in Line 11, Column R-AC" sqref="N14:P14" xr:uid="{00000000-0002-0000-0B00-000001000000}"/>
    <dataValidation allowBlank="1" showInputMessage="1" showErrorMessage="1" prompt="Use a number; DO NOT use alphabet" sqref="N26:N27 N17:N20 N22:N24 N12:P13 Q13:S13" xr:uid="{00000000-0002-0000-0B00-000002000000}"/>
    <dataValidation allowBlank="1" showInputMessage="1" showErrorMessage="1" prompt="give reason for discharges in Line 11, Column T-AI" sqref="A14:M14" xr:uid="{00000000-0002-0000-0B00-000003000000}"/>
    <dataValidation type="date" allowBlank="1" showInputMessage="1" showErrorMessage="1" prompt="Use MM/DD/YYYY format.  " sqref="AC12:AC27 AV12:AV27 AQ12:AQ27 AL12:AL27 BA12:BA27 BF12:BF27" xr:uid="{00000000-0002-0000-0B00-000004000000}">
      <formula1>36708</formula1>
      <formula2>47848</formula2>
    </dataValidation>
    <dataValidation type="whole" allowBlank="1" showInputMessage="1" showErrorMessage="1" prompt="Use a number; DO NOT use alphabet" sqref="N29:P29 AB29:AC29 AF29:AG29" xr:uid="{00000000-0002-0000-0B00-000005000000}">
      <formula1>0</formula1>
      <formula2>5000</formula2>
    </dataValidation>
    <dataValidation allowBlank="1" showInputMessage="1" showErrorMessage="1" prompt="Will calculate from admission and discharge date. " sqref="AU12:AU27 AK12:AK27 AP12:AP27 AA12:AA27 AZ12:AZ27 BE12:BE27" xr:uid="{00000000-0002-0000-0B00-000006000000}"/>
    <dataValidation type="date" allowBlank="1" showInputMessage="1" showErrorMessage="1" sqref="AE12:AF26" xr:uid="{00000000-0002-0000-0B00-000007000000}">
      <formula1>29403</formula1>
      <formula2>49491</formula2>
    </dataValidation>
    <dataValidation type="date" operator="greaterThanOrEqual" allowBlank="1" showInputMessage="1" showErrorMessage="1" prompt="Use MM/DD/YYYY format.  Date must be equal or greater than date in Column AV. " sqref="AW12:AW27 BG12:BG27" xr:uid="{00000000-0002-0000-0B00-000008000000}">
      <formula1>AV12</formula1>
    </dataValidation>
    <dataValidation type="date" operator="greaterThanOrEqual" allowBlank="1" showInputMessage="1" showErrorMessage="1" prompt="Use MM/DD/YYYY format.  Date must be equal or greater than date in Column AL. " sqref="AM12:AM27" xr:uid="{00000000-0002-0000-0B00-000009000000}">
      <formula1>AL12</formula1>
    </dataValidation>
    <dataValidation type="date" operator="greaterThanOrEqual" allowBlank="1" showInputMessage="1" showErrorMessage="1" prompt="Use MM/DD/YYYY format.  Date must be equal or greater than date in Column AQ. " sqref="AR12:AR27 BB12:BB27" xr:uid="{00000000-0002-0000-0B00-00000A000000}">
      <formula1>AQ12</formula1>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B00-00000B000000}">
          <x14:formula1>
            <xm:f>boxes!$B$2:$B$13</xm:f>
          </x14:formula1>
          <xm:sqref>G8:K8</xm:sqref>
        </x14:dataValidation>
        <x14:dataValidation type="list" allowBlank="1" showInputMessage="1" showErrorMessage="1" xr:uid="{09603BB1-E4DC-4520-9E6D-AEFC3898AA51}">
          <x14:formula1>
            <xm:f>boxes!$D$5:$D$166</xm:f>
          </x14:formula1>
          <xm:sqref>L8</xm:sqref>
        </x14:dataValidation>
        <x14:dataValidation type="list" allowBlank="1" showInputMessage="1" showErrorMessage="1" xr:uid="{B6B86FDA-C310-459C-9125-B5F6CE318412}">
          <x14:formula1>
            <xm:f>boxes!$H$6:$H$9</xm:f>
          </x14:formula1>
          <xm:sqref>A58:B187</xm:sqref>
        </x14:dataValidation>
        <x14:dataValidation type="list" allowBlank="1" showInputMessage="1" showErrorMessage="1" xr:uid="{4CD21C58-6937-495A-A8C4-938B892126F5}">
          <x14:formula1>
            <xm:f>boxes!$G$18:$G$24</xm:f>
          </x14:formula1>
          <xm:sqref>C58:D187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BG187"/>
  <sheetViews>
    <sheetView topLeftCell="A42" zoomScaleNormal="100" workbookViewId="0">
      <selection activeCell="C57" sqref="C57:D57"/>
    </sheetView>
  </sheetViews>
  <sheetFormatPr defaultRowHeight="15" x14ac:dyDescent="0.25"/>
  <cols>
    <col min="1" max="1" width="6.42578125" customWidth="1"/>
    <col min="2" max="35" width="5.5703125" customWidth="1"/>
    <col min="36" max="36" width="17.140625" customWidth="1"/>
    <col min="37" max="37" width="11" customWidth="1"/>
    <col min="41" max="41" width="28.28515625" customWidth="1"/>
    <col min="42" max="42" width="12.85546875" customWidth="1"/>
    <col min="46" max="46" width="28" customWidth="1"/>
    <col min="47" max="47" width="10.7109375" customWidth="1"/>
    <col min="51" max="51" width="30.140625" customWidth="1"/>
    <col min="52" max="52" width="11.85546875" customWidth="1"/>
    <col min="56" max="56" width="26.5703125" customWidth="1"/>
    <col min="57" max="57" width="11"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35">
        <f>'SETUP '!X7</f>
        <v>0</v>
      </c>
      <c r="X7" s="536"/>
      <c r="Y7" s="536"/>
      <c r="Z7" s="536"/>
      <c r="AA7" s="536"/>
      <c r="AB7" s="536"/>
      <c r="AC7" s="589"/>
      <c r="AD7" s="58"/>
      <c r="AE7" s="58"/>
      <c r="AF7" s="58"/>
      <c r="AG7" s="58"/>
      <c r="AH7" s="58"/>
      <c r="AI7" s="58"/>
    </row>
    <row r="8" spans="1:59" ht="30" customHeight="1" thickBot="1" x14ac:dyDescent="0.3">
      <c r="A8" s="537" t="s">
        <v>106</v>
      </c>
      <c r="B8" s="538"/>
      <c r="C8" s="538"/>
      <c r="D8" s="538"/>
      <c r="E8" s="538"/>
      <c r="F8" s="539"/>
      <c r="G8" s="540" t="s">
        <v>49</v>
      </c>
      <c r="H8" s="540"/>
      <c r="I8" s="540"/>
      <c r="J8" s="540"/>
      <c r="K8" s="541"/>
      <c r="L8" s="543">
        <v>2025</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9"/>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104"/>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April!N15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v>0</v>
      </c>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April!N13+N13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v>0</v>
      </c>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v>0</v>
      </c>
      <c r="O17" s="495"/>
      <c r="P17" s="496"/>
      <c r="Q17" s="558">
        <f>April!Q17+N17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v>0</v>
      </c>
      <c r="O18" s="468"/>
      <c r="P18" s="469"/>
      <c r="Q18" s="560">
        <f>April!Q18+N18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v>0</v>
      </c>
      <c r="O19" s="468"/>
      <c r="P19" s="469"/>
      <c r="Q19" s="558">
        <f>April!Q19+N19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v>0</v>
      </c>
      <c r="O20" s="519"/>
      <c r="P20" s="520"/>
      <c r="Q20" s="560">
        <f>April!Q20+N20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v>0</v>
      </c>
      <c r="O22" s="481"/>
      <c r="P22" s="482"/>
      <c r="Q22" s="558">
        <f>April!Q22+N22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v>0</v>
      </c>
      <c r="O23" s="481"/>
      <c r="P23" s="482"/>
      <c r="Q23" s="560">
        <f>April!Q23+N23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v>0</v>
      </c>
      <c r="O24" s="506"/>
      <c r="P24" s="507"/>
      <c r="Q24" s="558">
        <f>April!Q24+N24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v>0</v>
      </c>
      <c r="O26" s="453"/>
      <c r="P26" s="454"/>
      <c r="Q26" s="560">
        <f>April!Q26+N26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v>0</v>
      </c>
      <c r="O27" s="471"/>
      <c r="P27" s="472"/>
      <c r="Q27" s="558">
        <f>April!Q27+N27</f>
        <v>0</v>
      </c>
      <c r="R27" s="559"/>
      <c r="S27" s="559"/>
      <c r="T27" s="95">
        <v>16</v>
      </c>
      <c r="U27" s="389"/>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v>0</v>
      </c>
      <c r="O29" s="453"/>
      <c r="P29" s="454"/>
      <c r="Q29" s="599">
        <f>April!Q29+N29</f>
        <v>0</v>
      </c>
      <c r="R29" s="600"/>
      <c r="S29" s="600"/>
      <c r="T29" s="609" t="s">
        <v>290</v>
      </c>
      <c r="U29" s="609"/>
      <c r="V29" s="609"/>
      <c r="W29" s="609"/>
      <c r="X29" s="609"/>
      <c r="Y29" s="609"/>
      <c r="Z29" s="609"/>
      <c r="AA29" s="609"/>
      <c r="AB29" s="459">
        <v>0</v>
      </c>
      <c r="AC29" s="459"/>
      <c r="AD29" s="618">
        <f>April!AD29+AB29</f>
        <v>0</v>
      </c>
      <c r="AE29" s="619"/>
      <c r="AF29" s="459">
        <v>0</v>
      </c>
      <c r="AG29" s="459"/>
      <c r="AH29" s="618">
        <f>April!AH29+AF29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April!AJ34+Z34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April!AJ35+Z35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April!AJ36+Z36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April!AJ37+Z37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April!AJ38+Z38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April!AJ39+Z39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April!AJ40+Z40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April!AJ41+Z41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COUNTIFS(May!C58:C186,"Medication")</f>
        <v>0</v>
      </c>
      <c r="L46" s="423"/>
      <c r="M46" s="428">
        <f>SUMIFS(May!E58:E186,May!C58:C186,"Medication")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COUNTIFS(May!C58:C186,"Housing related")</f>
        <v>0</v>
      </c>
      <c r="L47" s="423"/>
      <c r="M47" s="428">
        <f>SUMIFS(May!E58:E186,May!C58:C186,"Housing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COUNTIFS(May!C58:C186,"Food")</f>
        <v>0</v>
      </c>
      <c r="L48" s="423"/>
      <c r="M48" s="428">
        <f>SUMIFS(May!E58:E186,May!C58:C186,"Food")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COUNTIFS(May!C58:C186,"Clothing")</f>
        <v>0</v>
      </c>
      <c r="L49" s="423"/>
      <c r="M49" s="428">
        <f>SUMIFS(May!E58:E186,May!C58:C186,"Clothing")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COUNTIFS(May!C58:C186,"Personal Care Items")</f>
        <v>0</v>
      </c>
      <c r="L50" s="423"/>
      <c r="M50" s="428">
        <f>SUMIFS(May!E58:E186,May!C58:C186,"Personal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COUNTIFS(May!C58:C186,"Transportation")</f>
        <v>0</v>
      </c>
      <c r="L51" s="423"/>
      <c r="M51" s="428">
        <f>SUMIFS(May!E58:E186,May!C58:C186,"Transportation")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COUNTIFS(May!C58:C186,"Other commodities ")</f>
        <v>0</v>
      </c>
      <c r="L52" s="423"/>
      <c r="M52" s="428">
        <f>SUMIFS(May!E58:E186,May!C58:C186,"Other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22">
        <v>0</v>
      </c>
      <c r="F58" s="623"/>
      <c r="G58" s="392" t="s">
        <v>34</v>
      </c>
      <c r="H58" s="393"/>
      <c r="I58" s="393"/>
      <c r="J58" s="393"/>
      <c r="K58" s="393"/>
      <c r="L58" s="394"/>
    </row>
    <row r="59" spans="1:24" ht="30" customHeight="1" x14ac:dyDescent="0.25">
      <c r="A59" s="412"/>
      <c r="B59" s="413"/>
      <c r="C59" s="412"/>
      <c r="D59" s="413"/>
      <c r="E59" s="622">
        <v>0</v>
      </c>
      <c r="F59" s="623"/>
      <c r="G59" s="392" t="s">
        <v>34</v>
      </c>
      <c r="H59" s="393"/>
      <c r="I59" s="393"/>
      <c r="J59" s="393"/>
      <c r="K59" s="393"/>
      <c r="L59" s="394"/>
    </row>
    <row r="60" spans="1:24" ht="30" customHeight="1" x14ac:dyDescent="0.25">
      <c r="A60" s="412"/>
      <c r="B60" s="413"/>
      <c r="C60" s="412"/>
      <c r="D60" s="413"/>
      <c r="E60" s="622">
        <v>0</v>
      </c>
      <c r="F60" s="623"/>
      <c r="G60" s="392" t="s">
        <v>34</v>
      </c>
      <c r="H60" s="393"/>
      <c r="I60" s="393"/>
      <c r="J60" s="393"/>
      <c r="K60" s="393"/>
      <c r="L60" s="394"/>
    </row>
    <row r="61" spans="1:24" ht="30" customHeight="1" x14ac:dyDescent="0.25">
      <c r="A61" s="412"/>
      <c r="B61" s="413"/>
      <c r="C61" s="412"/>
      <c r="D61" s="413"/>
      <c r="E61" s="622">
        <v>0</v>
      </c>
      <c r="F61" s="623"/>
      <c r="G61" s="392" t="s">
        <v>34</v>
      </c>
      <c r="H61" s="393"/>
      <c r="I61" s="393"/>
      <c r="J61" s="393"/>
      <c r="K61" s="393"/>
      <c r="L61" s="394"/>
    </row>
    <row r="62" spans="1:24" ht="30" customHeight="1" x14ac:dyDescent="0.25">
      <c r="A62" s="412"/>
      <c r="B62" s="413"/>
      <c r="C62" s="412"/>
      <c r="D62" s="413"/>
      <c r="E62" s="405">
        <v>0</v>
      </c>
      <c r="F62" s="406"/>
      <c r="G62" s="392" t="s">
        <v>34</v>
      </c>
      <c r="H62" s="393"/>
      <c r="I62" s="393"/>
      <c r="J62" s="393"/>
      <c r="K62" s="393"/>
      <c r="L62" s="394"/>
    </row>
    <row r="63" spans="1:24" ht="30" customHeight="1" x14ac:dyDescent="0.25">
      <c r="A63" s="412"/>
      <c r="B63" s="413"/>
      <c r="C63" s="412"/>
      <c r="D63" s="413"/>
      <c r="E63" s="405">
        <v>0</v>
      </c>
      <c r="F63" s="406"/>
      <c r="G63" s="392" t="s">
        <v>34</v>
      </c>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aLePtB1DuYAGRklunLLUMbZXqTqYzITV8m934rsaCyEPusKfxrm5OM6QwR15my6QGxnugn3kwi6EG3ajWYLPBA==" saltValue="meNfbXR+9LDhqg0teXTj3w==" spinCount="100000" sheet="1" objects="1" scenarios="1"/>
  <mergeCells count="80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183:B183"/>
    <mergeCell ref="C183:D183"/>
    <mergeCell ref="E183:F183"/>
    <mergeCell ref="G183:L183"/>
    <mergeCell ref="A184:B184"/>
    <mergeCell ref="C184:D184"/>
    <mergeCell ref="E184:F184"/>
    <mergeCell ref="G184:L184"/>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74:B174"/>
    <mergeCell ref="C174:D174"/>
    <mergeCell ref="A185:B185"/>
    <mergeCell ref="C185:D185"/>
    <mergeCell ref="E185:F185"/>
    <mergeCell ref="G185:L185"/>
    <mergeCell ref="A180:B180"/>
    <mergeCell ref="C180:D180"/>
    <mergeCell ref="E180:F180"/>
    <mergeCell ref="G180:L180"/>
    <mergeCell ref="A181:B181"/>
    <mergeCell ref="C181:D181"/>
    <mergeCell ref="E181:F181"/>
    <mergeCell ref="G181:L181"/>
    <mergeCell ref="A182:B182"/>
    <mergeCell ref="C182:D182"/>
    <mergeCell ref="E182:F182"/>
    <mergeCell ref="G182:L182"/>
    <mergeCell ref="E174:F174"/>
    <mergeCell ref="G174:L174"/>
    <mergeCell ref="A175:B175"/>
    <mergeCell ref="C175:D175"/>
    <mergeCell ref="E175:F175"/>
    <mergeCell ref="G175:L175"/>
    <mergeCell ref="A176:B176"/>
    <mergeCell ref="C176:D176"/>
    <mergeCell ref="E176:F176"/>
    <mergeCell ref="G176:L176"/>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2:B102"/>
    <mergeCell ref="C102:D102"/>
    <mergeCell ref="E102:F102"/>
    <mergeCell ref="G102:L102"/>
    <mergeCell ref="A103:B103"/>
    <mergeCell ref="C103:D103"/>
    <mergeCell ref="E103:F103"/>
    <mergeCell ref="G103:L103"/>
    <mergeCell ref="A104:B104"/>
    <mergeCell ref="C104:D104"/>
    <mergeCell ref="E104:F104"/>
    <mergeCell ref="G104:L104"/>
    <mergeCell ref="A99:B99"/>
    <mergeCell ref="C99:D99"/>
    <mergeCell ref="E99:F99"/>
    <mergeCell ref="G99:L99"/>
    <mergeCell ref="A100:B100"/>
    <mergeCell ref="C100:D100"/>
    <mergeCell ref="E100:F100"/>
    <mergeCell ref="G100:L100"/>
    <mergeCell ref="A101:B101"/>
    <mergeCell ref="C101:D101"/>
    <mergeCell ref="E101:F101"/>
    <mergeCell ref="G101:L101"/>
    <mergeCell ref="A96:B96"/>
    <mergeCell ref="C96:D96"/>
    <mergeCell ref="E96:F96"/>
    <mergeCell ref="G96:L96"/>
    <mergeCell ref="A97:B97"/>
    <mergeCell ref="C97:D97"/>
    <mergeCell ref="E97:F97"/>
    <mergeCell ref="G97:L97"/>
    <mergeCell ref="A98:B98"/>
    <mergeCell ref="C98:D98"/>
    <mergeCell ref="E98:F98"/>
    <mergeCell ref="G98:L98"/>
    <mergeCell ref="A93:B93"/>
    <mergeCell ref="C93:D93"/>
    <mergeCell ref="E93:F93"/>
    <mergeCell ref="G93:L93"/>
    <mergeCell ref="A94:B94"/>
    <mergeCell ref="C94:D94"/>
    <mergeCell ref="E94:F94"/>
    <mergeCell ref="G94:L94"/>
    <mergeCell ref="A95:B95"/>
    <mergeCell ref="C95:D95"/>
    <mergeCell ref="E95:F95"/>
    <mergeCell ref="G95:L95"/>
    <mergeCell ref="A90:B90"/>
    <mergeCell ref="C90:D90"/>
    <mergeCell ref="E90:F90"/>
    <mergeCell ref="G90:L90"/>
    <mergeCell ref="A91:B91"/>
    <mergeCell ref="C91:D91"/>
    <mergeCell ref="E91:F91"/>
    <mergeCell ref="G91:L91"/>
    <mergeCell ref="A92:B92"/>
    <mergeCell ref="C92:D92"/>
    <mergeCell ref="E92:F92"/>
    <mergeCell ref="G92:L92"/>
    <mergeCell ref="A87:B87"/>
    <mergeCell ref="C87:D87"/>
    <mergeCell ref="E87:F87"/>
    <mergeCell ref="G87:L87"/>
    <mergeCell ref="A88:B88"/>
    <mergeCell ref="C88:D88"/>
    <mergeCell ref="E88:F88"/>
    <mergeCell ref="G88:L88"/>
    <mergeCell ref="A89:B89"/>
    <mergeCell ref="C89:D89"/>
    <mergeCell ref="E89:F89"/>
    <mergeCell ref="G89:L89"/>
    <mergeCell ref="A84:B84"/>
    <mergeCell ref="C84:D84"/>
    <mergeCell ref="E84:F84"/>
    <mergeCell ref="G84:L84"/>
    <mergeCell ref="A85:B85"/>
    <mergeCell ref="C85:D85"/>
    <mergeCell ref="E85:F85"/>
    <mergeCell ref="G85:L85"/>
    <mergeCell ref="A86:B86"/>
    <mergeCell ref="C86:D86"/>
    <mergeCell ref="E86:F86"/>
    <mergeCell ref="G86:L86"/>
    <mergeCell ref="A81:B81"/>
    <mergeCell ref="C81:D81"/>
    <mergeCell ref="E81:F81"/>
    <mergeCell ref="G81:L81"/>
    <mergeCell ref="A82:B82"/>
    <mergeCell ref="C82:D82"/>
    <mergeCell ref="E82:F82"/>
    <mergeCell ref="G82:L82"/>
    <mergeCell ref="A83:B83"/>
    <mergeCell ref="C83:D83"/>
    <mergeCell ref="E83:F83"/>
    <mergeCell ref="G83:L83"/>
    <mergeCell ref="A78:B78"/>
    <mergeCell ref="C78:D78"/>
    <mergeCell ref="E78:F78"/>
    <mergeCell ref="G78:L78"/>
    <mergeCell ref="A79:B79"/>
    <mergeCell ref="C79:D79"/>
    <mergeCell ref="E79:F79"/>
    <mergeCell ref="G79:L79"/>
    <mergeCell ref="A80:B80"/>
    <mergeCell ref="C80:D80"/>
    <mergeCell ref="E80:F80"/>
    <mergeCell ref="G80:L80"/>
    <mergeCell ref="A75:B75"/>
    <mergeCell ref="C75:D75"/>
    <mergeCell ref="E75:F75"/>
    <mergeCell ref="G75:L75"/>
    <mergeCell ref="A76:B76"/>
    <mergeCell ref="C76:D76"/>
    <mergeCell ref="E76:F76"/>
    <mergeCell ref="G76:L76"/>
    <mergeCell ref="A77:B77"/>
    <mergeCell ref="C77:D77"/>
    <mergeCell ref="E77:F77"/>
    <mergeCell ref="G77:L77"/>
    <mergeCell ref="A72:B72"/>
    <mergeCell ref="C72:D72"/>
    <mergeCell ref="E72:F72"/>
    <mergeCell ref="G72:L72"/>
    <mergeCell ref="A73:B73"/>
    <mergeCell ref="C73:D73"/>
    <mergeCell ref="E73:F73"/>
    <mergeCell ref="G73:L73"/>
    <mergeCell ref="A74:B74"/>
    <mergeCell ref="C74:D74"/>
    <mergeCell ref="E74:F74"/>
    <mergeCell ref="G74:L74"/>
    <mergeCell ref="A69:B69"/>
    <mergeCell ref="C69:D69"/>
    <mergeCell ref="E69:F69"/>
    <mergeCell ref="G69:L69"/>
    <mergeCell ref="A70:B70"/>
    <mergeCell ref="C70:D70"/>
    <mergeCell ref="E70:F70"/>
    <mergeCell ref="G70:L70"/>
    <mergeCell ref="A71:B71"/>
    <mergeCell ref="C71:D71"/>
    <mergeCell ref="E71:F71"/>
    <mergeCell ref="G71:L71"/>
    <mergeCell ref="A66:B66"/>
    <mergeCell ref="C66:D66"/>
    <mergeCell ref="E66:F66"/>
    <mergeCell ref="G66:L66"/>
    <mergeCell ref="A67:B67"/>
    <mergeCell ref="C67:D67"/>
    <mergeCell ref="E67:F67"/>
    <mergeCell ref="G67:L67"/>
    <mergeCell ref="A68:B68"/>
    <mergeCell ref="C68:D68"/>
    <mergeCell ref="E68:F68"/>
    <mergeCell ref="G68:L68"/>
    <mergeCell ref="A63:B63"/>
    <mergeCell ref="C63:D63"/>
    <mergeCell ref="E63:F63"/>
    <mergeCell ref="G63:L63"/>
    <mergeCell ref="A64:B64"/>
    <mergeCell ref="C64:D64"/>
    <mergeCell ref="E64:F64"/>
    <mergeCell ref="G64:L64"/>
    <mergeCell ref="A65:B65"/>
    <mergeCell ref="C65:D65"/>
    <mergeCell ref="E65:F65"/>
    <mergeCell ref="G65:L65"/>
    <mergeCell ref="A60:B60"/>
    <mergeCell ref="C60:D60"/>
    <mergeCell ref="E60:F60"/>
    <mergeCell ref="G60:L60"/>
    <mergeCell ref="A61:B61"/>
    <mergeCell ref="C61:D61"/>
    <mergeCell ref="E61:F61"/>
    <mergeCell ref="G61:L61"/>
    <mergeCell ref="A62:B62"/>
    <mergeCell ref="C62:D62"/>
    <mergeCell ref="E62:F62"/>
    <mergeCell ref="G62:L62"/>
    <mergeCell ref="A50:J50"/>
    <mergeCell ref="K50:L50"/>
    <mergeCell ref="M50:O50"/>
    <mergeCell ref="A58:B58"/>
    <mergeCell ref="C58:D58"/>
    <mergeCell ref="E58:F58"/>
    <mergeCell ref="G58:L58"/>
    <mergeCell ref="A59:B59"/>
    <mergeCell ref="C59:D59"/>
    <mergeCell ref="E59:F59"/>
    <mergeCell ref="G59:L59"/>
    <mergeCell ref="A53:J53"/>
    <mergeCell ref="K53:L53"/>
    <mergeCell ref="M53:O53"/>
    <mergeCell ref="A51:J51"/>
    <mergeCell ref="K51:L51"/>
    <mergeCell ref="M51:O51"/>
    <mergeCell ref="A52:J52"/>
    <mergeCell ref="K52:L52"/>
    <mergeCell ref="M52:O52"/>
    <mergeCell ref="A47:J47"/>
    <mergeCell ref="K47:L47"/>
    <mergeCell ref="M47:O47"/>
    <mergeCell ref="A48:J48"/>
    <mergeCell ref="K48:L48"/>
    <mergeCell ref="M48:O48"/>
    <mergeCell ref="A49:J49"/>
    <mergeCell ref="K49:L49"/>
    <mergeCell ref="M49:O49"/>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9:P9"/>
    <mergeCell ref="A10:P10"/>
    <mergeCell ref="T9:AM10"/>
    <mergeCell ref="AH11:AJ11"/>
    <mergeCell ref="U12:Z12"/>
    <mergeCell ref="AA12:AB12"/>
    <mergeCell ref="AC12:AD12"/>
    <mergeCell ref="AE12:AF12"/>
    <mergeCell ref="AH12:AJ12"/>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U15:Z15"/>
    <mergeCell ref="AA15:AB15"/>
    <mergeCell ref="AC15:AD15"/>
    <mergeCell ref="AE15:AF15"/>
    <mergeCell ref="A11:M11"/>
    <mergeCell ref="N11:P11"/>
    <mergeCell ref="A12:M12"/>
    <mergeCell ref="N12:P12"/>
    <mergeCell ref="AC13:AD13"/>
    <mergeCell ref="AE13:AF13"/>
    <mergeCell ref="A18:M18"/>
    <mergeCell ref="N18:P18"/>
    <mergeCell ref="Q18:S18"/>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D28:AE28"/>
    <mergeCell ref="AF28:AG28"/>
    <mergeCell ref="AB29:AC29"/>
    <mergeCell ref="AD29:AE29"/>
    <mergeCell ref="AF29:AG29"/>
    <mergeCell ref="AH29:AI29"/>
    <mergeCell ref="AH28:AI28"/>
    <mergeCell ref="U26:Z26"/>
    <mergeCell ref="AA26:AB26"/>
    <mergeCell ref="AC26:AD26"/>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AH16:AJ16"/>
    <mergeCell ref="U17:Z17"/>
    <mergeCell ref="AA17:AB17"/>
    <mergeCell ref="AC17:AD17"/>
    <mergeCell ref="AE17:AF17"/>
    <mergeCell ref="AH17:AJ17"/>
    <mergeCell ref="A42:I42"/>
    <mergeCell ref="Z42:AA42"/>
    <mergeCell ref="AH42:AI42"/>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H20:AJ20"/>
    <mergeCell ref="U21:Z21"/>
    <mergeCell ref="AA21:AB21"/>
    <mergeCell ref="AC21:AD21"/>
    <mergeCell ref="AE21:AF21"/>
    <mergeCell ref="AH21:AJ21"/>
    <mergeCell ref="AH22:AJ22"/>
    <mergeCell ref="AH23:AJ23"/>
    <mergeCell ref="AC18:AD18"/>
    <mergeCell ref="AE18:AF18"/>
    <mergeCell ref="AH18:AJ18"/>
    <mergeCell ref="U19:Z19"/>
    <mergeCell ref="AA19:AB19"/>
    <mergeCell ref="AC19:AD19"/>
    <mergeCell ref="AE19:AF19"/>
    <mergeCell ref="AH19:AJ19"/>
    <mergeCell ref="AH26:AJ26"/>
    <mergeCell ref="T32:U32"/>
    <mergeCell ref="V32:W32"/>
    <mergeCell ref="AA27:AB27"/>
    <mergeCell ref="AC27:AD27"/>
    <mergeCell ref="AE27:AF27"/>
    <mergeCell ref="AH27:AJ27"/>
    <mergeCell ref="AH24:AJ24"/>
    <mergeCell ref="U25:Z25"/>
    <mergeCell ref="AA25:AB25"/>
    <mergeCell ref="AC25:AD25"/>
    <mergeCell ref="AE25:AF25"/>
    <mergeCell ref="AH25:AJ25"/>
    <mergeCell ref="AH32:AI32"/>
    <mergeCell ref="AC24:AD24"/>
    <mergeCell ref="AE24:AF24"/>
    <mergeCell ref="Q13:S13"/>
    <mergeCell ref="T45:U45"/>
    <mergeCell ref="T46:U46"/>
    <mergeCell ref="Q28:S28"/>
    <mergeCell ref="R32:S32"/>
    <mergeCell ref="U13:Z13"/>
    <mergeCell ref="AA13:AB13"/>
    <mergeCell ref="AB32:AC32"/>
    <mergeCell ref="AD32:AE32"/>
    <mergeCell ref="AC22:AD22"/>
    <mergeCell ref="AE22:AF22"/>
    <mergeCell ref="U23:Z23"/>
    <mergeCell ref="AA23:AB23"/>
    <mergeCell ref="AC23:AD23"/>
    <mergeCell ref="AE23:AF23"/>
    <mergeCell ref="AE26:AF26"/>
    <mergeCell ref="AC20:AD20"/>
    <mergeCell ref="AE20:AF20"/>
    <mergeCell ref="AC16:AD16"/>
    <mergeCell ref="AE16:AF16"/>
    <mergeCell ref="X43:AI43"/>
    <mergeCell ref="AH13:AJ13"/>
    <mergeCell ref="AH14:AJ14"/>
    <mergeCell ref="AH15:AJ15"/>
    <mergeCell ref="T47:U47"/>
    <mergeCell ref="T48:U48"/>
    <mergeCell ref="T49:U49"/>
    <mergeCell ref="T50:U50"/>
    <mergeCell ref="T51:U51"/>
    <mergeCell ref="T52:U52"/>
    <mergeCell ref="U20:Z20"/>
    <mergeCell ref="U18:Z18"/>
    <mergeCell ref="U16:Z16"/>
    <mergeCell ref="U27:Z27"/>
    <mergeCell ref="Z32:AA32"/>
    <mergeCell ref="AA20:AB20"/>
    <mergeCell ref="AA16:AB16"/>
    <mergeCell ref="U24:Z24"/>
    <mergeCell ref="AA24:AB24"/>
    <mergeCell ref="AA18:AB18"/>
    <mergeCell ref="A187:B187"/>
    <mergeCell ref="C187:D187"/>
    <mergeCell ref="V45:X45"/>
    <mergeCell ref="V46:X46"/>
    <mergeCell ref="V47:X47"/>
    <mergeCell ref="V48:X48"/>
    <mergeCell ref="V49:X49"/>
    <mergeCell ref="V50:X50"/>
    <mergeCell ref="V51:X51"/>
    <mergeCell ref="V52:X52"/>
    <mergeCell ref="V53:X53"/>
    <mergeCell ref="T53:U53"/>
    <mergeCell ref="A55:L55"/>
    <mergeCell ref="A56:L56"/>
    <mergeCell ref="A57:B57"/>
    <mergeCell ref="C57:D57"/>
    <mergeCell ref="E57:F57"/>
    <mergeCell ref="G57:L57"/>
    <mergeCell ref="A45:J45"/>
    <mergeCell ref="K45:L45"/>
    <mergeCell ref="M45:O45"/>
    <mergeCell ref="A46:J46"/>
    <mergeCell ref="K46:L46"/>
    <mergeCell ref="M46:O46"/>
  </mergeCells>
  <dataValidations count="13">
    <dataValidation allowBlank="1" showInputMessage="1" showErrorMessage="1" prompt="give reason for discharges in Line 11, Column T-AI" sqref="A14:M14" xr:uid="{00000000-0002-0000-0C00-000000000000}"/>
    <dataValidation allowBlank="1" showInputMessage="1" showErrorMessage="1" prompt="Use a number; DO NOT use alphabet" sqref="N26:N27 N17:N20 N22:N24 N12:P13 Q13:S13" xr:uid="{00000000-0002-0000-0C00-000001000000}"/>
    <dataValidation allowBlank="1" showInputMessage="1" showErrorMessage="1" prompt="give reason for discharges in Line 11, Column R-AC" sqref="N14:P14" xr:uid="{00000000-0002-0000-0C00-000002000000}"/>
    <dataValidation allowBlank="1" showInputMessage="1" showErrorMessage="1" prompt="auto populates" sqref="N11:P11 N15:P15 Q17:S20 Q22:S24 Q26:S27 Q29:S29 X34:AA42 AF34:AJ42" xr:uid="{00000000-0002-0000-0C00-000003000000}"/>
    <dataValidation type="date" allowBlank="1" showInputMessage="1" showErrorMessage="1" prompt="Use MM/DD/YYYY format.  " sqref="AC12:AC27 AV12:AV27 AQ12:AQ27 AL12:AL27 BA12:BA27 BF12:BF27" xr:uid="{00000000-0002-0000-0C00-000004000000}">
      <formula1>36708</formula1>
      <formula2>47848</formula2>
    </dataValidation>
    <dataValidation type="whole" allowBlank="1" showInputMessage="1" showErrorMessage="1" prompt="Use a number; DO NOT use alphabet" sqref="N29:P29 AB29:AC29 AF29:AG29" xr:uid="{00000000-0002-0000-0C00-000005000000}">
      <formula1>0</formula1>
      <formula2>5000</formula2>
    </dataValidation>
    <dataValidation allowBlank="1" showInputMessage="1" showErrorMessage="1" prompt="Will calculate from admission and discharge date. " sqref="AU12:AU27 AK12:AK27 AP12:AP27 AA12:AA27 AZ12:AZ27 BE12:BE27" xr:uid="{00000000-0002-0000-0C00-000006000000}"/>
    <dataValidation type="date" allowBlank="1" showInputMessage="1" showErrorMessage="1" sqref="AE12:AF26" xr:uid="{00000000-0002-0000-0C00-000007000000}">
      <formula1>29403</formula1>
      <formula2>49491</formula2>
    </dataValidation>
    <dataValidation type="date" operator="greaterThanOrEqual" allowBlank="1" showInputMessage="1" showErrorMessage="1" prompt="Use MM/DD/YYYY format.  Date must be equal or greater than date in Column AV. " sqref="AW12:AW27 BG12:BG27" xr:uid="{00000000-0002-0000-0C00-000008000000}">
      <formula1>AV12</formula1>
    </dataValidation>
    <dataValidation type="date" operator="greaterThanOrEqual" allowBlank="1" showInputMessage="1" showErrorMessage="1" prompt="Use MM/DD/YYYY format.  Date must be equal or greater than date in Column AL. " sqref="AM12:AM27" xr:uid="{00000000-0002-0000-0C00-000009000000}">
      <formula1>AL12</formula1>
    </dataValidation>
    <dataValidation type="date" operator="greaterThanOrEqual" allowBlank="1" showInputMessage="1" showErrorMessage="1" prompt="Use MM/DD/YYYY format.  Date must be equal or greater than date in Column AQ. " sqref="AR12:AR27 BB12:BB27" xr:uid="{00000000-0002-0000-0C00-00000A000000}">
      <formula1>AQ12</formula1>
    </dataValidation>
    <dataValidation type="date" operator="greaterThanOrEqual" allowBlank="1" showInputMessage="1" showErrorMessage="1" prompt="Use MM/DD/YYYY format.  Date must be equal or greater than date in Column AJ. " sqref="AE27" xr:uid="{00000000-0002-0000-0C00-00000B000000}">
      <formula1>AC27</formula1>
    </dataValidation>
    <dataValidation type="date" operator="greaterThanOrEqual" allowBlank="1" showInputMessage="1" showErrorMessage="1" prompt="Use MM/DD/YYYY format.  Date must be equal or greater than date in Column AC." sqref="AE27" xr:uid="{00000000-0002-0000-0C00-00000C000000}">
      <formula1>#REF!</formula1>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C00-00000E000000}">
          <x14:formula1>
            <xm:f>boxes!$B$2:$B$13</xm:f>
          </x14:formula1>
          <xm:sqref>G8:K8</xm:sqref>
        </x14:dataValidation>
        <x14:dataValidation type="list" allowBlank="1" showInputMessage="1" showErrorMessage="1" xr:uid="{AAAB769E-5EBB-44E8-A856-DC3849802C11}">
          <x14:formula1>
            <xm:f>boxes!$D$5:$D$166</xm:f>
          </x14:formula1>
          <xm:sqref>L8</xm:sqref>
        </x14:dataValidation>
        <x14:dataValidation type="list" allowBlank="1" showInputMessage="1" showErrorMessage="1" xr:uid="{43E0EC6F-5E01-4A30-9826-518905D9DF6F}">
          <x14:formula1>
            <xm:f>boxes!$H$6:$H$9</xm:f>
          </x14:formula1>
          <xm:sqref>A58:B187</xm:sqref>
        </x14:dataValidation>
        <x14:dataValidation type="list" allowBlank="1" showInputMessage="1" showErrorMessage="1" xr:uid="{BBB7DED9-BFD4-421A-8DD3-AB37E636C7F5}">
          <x14:formula1>
            <xm:f>boxes!$G$18:$G$24</xm:f>
          </x14:formula1>
          <xm:sqref>C58:D187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BG187"/>
  <sheetViews>
    <sheetView zoomScaleNormal="100" workbookViewId="0">
      <selection activeCell="V56" sqref="V56"/>
    </sheetView>
  </sheetViews>
  <sheetFormatPr defaultRowHeight="15" x14ac:dyDescent="0.25"/>
  <cols>
    <col min="1" max="1" width="6.42578125" customWidth="1"/>
    <col min="2" max="35" width="5.5703125" customWidth="1"/>
    <col min="36" max="36" width="17.42578125" customWidth="1"/>
    <col min="37" max="37" width="10.7109375" customWidth="1"/>
    <col min="40" max="40" width="9.28515625" customWidth="1"/>
    <col min="41" max="41" width="35.5703125" customWidth="1"/>
    <col min="42" max="42" width="12.5703125" customWidth="1"/>
    <col min="46" max="46" width="30" customWidth="1"/>
    <col min="47" max="47" width="11.28515625" customWidth="1"/>
    <col min="51" max="51" width="26.7109375" customWidth="1"/>
    <col min="52" max="52" width="11.5703125" customWidth="1"/>
    <col min="56" max="56" width="28.28515625" customWidth="1"/>
    <col min="57" max="57" width="11"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636">
        <f>'SETUP '!X7</f>
        <v>0</v>
      </c>
      <c r="X7" s="637"/>
      <c r="Y7" s="637"/>
      <c r="Z7" s="637"/>
      <c r="AA7" s="637"/>
      <c r="AB7" s="637"/>
      <c r="AC7" s="638"/>
      <c r="AD7" s="58"/>
      <c r="AE7" s="58"/>
      <c r="AF7" s="58"/>
      <c r="AG7" s="58"/>
      <c r="AH7" s="58"/>
      <c r="AI7" s="58"/>
    </row>
    <row r="8" spans="1:59" ht="30" customHeight="1" thickBot="1" x14ac:dyDescent="0.3">
      <c r="A8" s="537" t="s">
        <v>106</v>
      </c>
      <c r="B8" s="538"/>
      <c r="C8" s="538"/>
      <c r="D8" s="538"/>
      <c r="E8" s="538"/>
      <c r="F8" s="539"/>
      <c r="G8" s="540" t="s">
        <v>50</v>
      </c>
      <c r="H8" s="540"/>
      <c r="I8" s="540"/>
      <c r="J8" s="540"/>
      <c r="K8" s="541"/>
      <c r="L8" s="543">
        <v>2025</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640" t="s">
        <v>285</v>
      </c>
      <c r="U9" s="641"/>
      <c r="V9" s="641"/>
      <c r="W9" s="641"/>
      <c r="X9" s="641"/>
      <c r="Y9" s="641"/>
      <c r="Z9" s="641"/>
      <c r="AA9" s="641"/>
      <c r="AB9" s="641"/>
      <c r="AC9" s="641"/>
      <c r="AD9" s="641"/>
      <c r="AE9" s="641"/>
      <c r="AF9" s="641"/>
      <c r="AG9" s="641"/>
      <c r="AH9" s="641"/>
      <c r="AI9" s="641"/>
      <c r="AJ9" s="641"/>
      <c r="AK9" s="641"/>
      <c r="AL9" s="641"/>
      <c r="AM9" s="641"/>
      <c r="AN9" s="641" t="s">
        <v>180</v>
      </c>
      <c r="AO9" s="641"/>
      <c r="AP9" s="641"/>
      <c r="AQ9" s="641"/>
      <c r="AR9" s="641"/>
      <c r="AS9" s="641"/>
      <c r="AT9" s="641"/>
      <c r="AU9" s="641"/>
      <c r="AV9" s="641"/>
      <c r="AW9" s="644"/>
      <c r="AX9" s="641" t="s">
        <v>180</v>
      </c>
      <c r="AY9" s="641"/>
      <c r="AZ9" s="641"/>
      <c r="BA9" s="641"/>
      <c r="BB9" s="641"/>
      <c r="BC9" s="641"/>
      <c r="BD9" s="641"/>
      <c r="BE9" s="641"/>
      <c r="BF9" s="641"/>
      <c r="BG9" s="644"/>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642"/>
      <c r="U10" s="643"/>
      <c r="V10" s="643"/>
      <c r="W10" s="643"/>
      <c r="X10" s="643"/>
      <c r="Y10" s="643"/>
      <c r="Z10" s="643"/>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5"/>
      <c r="AX10" s="643"/>
      <c r="AY10" s="643"/>
      <c r="AZ10" s="643"/>
      <c r="BA10" s="643"/>
      <c r="BB10" s="643"/>
      <c r="BC10" s="643"/>
      <c r="BD10" s="643"/>
      <c r="BE10" s="643"/>
      <c r="BF10" s="643"/>
      <c r="BG10" s="645"/>
    </row>
    <row r="11" spans="1:59" ht="20.100000000000001" customHeight="1" x14ac:dyDescent="0.25">
      <c r="A11" s="583" t="s">
        <v>101</v>
      </c>
      <c r="B11" s="584"/>
      <c r="C11" s="584"/>
      <c r="D11" s="584"/>
      <c r="E11" s="584"/>
      <c r="F11" s="584"/>
      <c r="G11" s="584"/>
      <c r="H11" s="584"/>
      <c r="I11" s="584"/>
      <c r="J11" s="584"/>
      <c r="K11" s="584"/>
      <c r="L11" s="584"/>
      <c r="M11" s="585"/>
      <c r="N11" s="573">
        <f>May!N15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v>0</v>
      </c>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May!N13+N13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v>0</v>
      </c>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v>0</v>
      </c>
      <c r="O17" s="495"/>
      <c r="P17" s="496"/>
      <c r="Q17" s="558">
        <f>May!Q17+N17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v>0</v>
      </c>
      <c r="O18" s="468"/>
      <c r="P18" s="469"/>
      <c r="Q18" s="560">
        <f>May!Q18+N18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v>0</v>
      </c>
      <c r="O19" s="468"/>
      <c r="P19" s="469"/>
      <c r="Q19" s="558">
        <f>May!Q19+N19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v>0</v>
      </c>
      <c r="O20" s="519"/>
      <c r="P20" s="520"/>
      <c r="Q20" s="560">
        <f>May!Q20+N20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v>0</v>
      </c>
      <c r="O22" s="481"/>
      <c r="P22" s="482"/>
      <c r="Q22" s="558">
        <f>May!Q22+N22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v>0</v>
      </c>
      <c r="O23" s="481"/>
      <c r="P23" s="482"/>
      <c r="Q23" s="560">
        <f>May!Q23+N23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v>0</v>
      </c>
      <c r="O24" s="506"/>
      <c r="P24" s="507"/>
      <c r="Q24" s="558">
        <f>May!Q24+N24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v>0</v>
      </c>
      <c r="O26" s="453"/>
      <c r="P26" s="454"/>
      <c r="Q26" s="560">
        <f>May!Q26+N26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v>0</v>
      </c>
      <c r="O27" s="471"/>
      <c r="P27" s="472"/>
      <c r="Q27" s="558">
        <f>May!Q27+N27</f>
        <v>0</v>
      </c>
      <c r="R27" s="559"/>
      <c r="S27" s="559"/>
      <c r="T27" s="130">
        <v>16</v>
      </c>
      <c r="U27" s="646"/>
      <c r="V27" s="647"/>
      <c r="W27" s="647"/>
      <c r="X27" s="647"/>
      <c r="Y27" s="647"/>
      <c r="Z27" s="648"/>
      <c r="AA27" s="649">
        <f t="shared" si="0"/>
        <v>0</v>
      </c>
      <c r="AB27" s="649"/>
      <c r="AC27" s="650"/>
      <c r="AD27" s="651"/>
      <c r="AE27" s="650"/>
      <c r="AF27" s="651"/>
      <c r="AG27" s="131">
        <v>32</v>
      </c>
      <c r="AH27" s="652"/>
      <c r="AI27" s="653"/>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562"/>
      <c r="T28" s="136" t="s">
        <v>202</v>
      </c>
      <c r="U28" s="137"/>
      <c r="V28" s="137"/>
      <c r="W28" s="137"/>
      <c r="X28" s="137"/>
      <c r="Y28" s="137"/>
      <c r="Z28" s="137"/>
      <c r="AA28" s="138"/>
      <c r="AB28" s="134" t="s">
        <v>201</v>
      </c>
      <c r="AC28" s="135"/>
      <c r="AD28" s="133" t="s">
        <v>289</v>
      </c>
      <c r="AE28" s="133"/>
      <c r="AF28" s="132" t="s">
        <v>229</v>
      </c>
      <c r="AG28" s="132"/>
      <c r="AH28" s="133" t="s">
        <v>289</v>
      </c>
      <c r="AI28" s="132"/>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v>0</v>
      </c>
      <c r="O29" s="453"/>
      <c r="P29" s="454"/>
      <c r="Q29" s="599">
        <f>May!Q29+N29</f>
        <v>0</v>
      </c>
      <c r="R29" s="600"/>
      <c r="S29" s="600"/>
      <c r="T29" s="609" t="s">
        <v>290</v>
      </c>
      <c r="U29" s="609"/>
      <c r="V29" s="609"/>
      <c r="W29" s="609"/>
      <c r="X29" s="609"/>
      <c r="Y29" s="609"/>
      <c r="Z29" s="609"/>
      <c r="AA29" s="609"/>
      <c r="AB29" s="654">
        <v>0</v>
      </c>
      <c r="AC29" s="654"/>
      <c r="AD29" s="610">
        <f>May!AD29+AB29</f>
        <v>0</v>
      </c>
      <c r="AE29" s="655"/>
      <c r="AF29" s="654">
        <v>0</v>
      </c>
      <c r="AG29" s="654"/>
      <c r="AH29" s="610">
        <f>May!AH29+AF29</f>
        <v>0</v>
      </c>
      <c r="AI29" s="655"/>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v>0</v>
      </c>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May!AJ34+Z34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May!AJ35+Z35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May!AJ36+Z36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May!AJ37+Z37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May!AJ38+Z38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May!AJ39+Z39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May!AJ40+Z40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May!AJ41+Z41</f>
        <v>0</v>
      </c>
    </row>
    <row r="42" spans="1:42" ht="19.5" thickBot="1" x14ac:dyDescent="0.35">
      <c r="A42" s="223" t="s">
        <v>21</v>
      </c>
      <c r="B42" s="223"/>
      <c r="C42" s="223"/>
      <c r="D42" s="223"/>
      <c r="E42" s="223"/>
      <c r="F42" s="223"/>
      <c r="G42" s="223"/>
      <c r="H42" s="223"/>
      <c r="I42" s="224"/>
      <c r="J42" s="106">
        <f t="shared" ref="J42:W42" si="10">SUM(J34:J41)</f>
        <v>0</v>
      </c>
      <c r="K42" s="107">
        <f t="shared" si="10"/>
        <v>0</v>
      </c>
      <c r="L42" s="108">
        <f t="shared" si="10"/>
        <v>0</v>
      </c>
      <c r="M42" s="107">
        <f t="shared" si="10"/>
        <v>0</v>
      </c>
      <c r="N42" s="108">
        <f t="shared" si="10"/>
        <v>0</v>
      </c>
      <c r="O42" s="107">
        <f t="shared" si="10"/>
        <v>0</v>
      </c>
      <c r="P42" s="108">
        <f t="shared" si="10"/>
        <v>0</v>
      </c>
      <c r="Q42" s="107">
        <f t="shared" si="10"/>
        <v>0</v>
      </c>
      <c r="R42" s="108">
        <f t="shared" si="10"/>
        <v>0</v>
      </c>
      <c r="S42" s="107">
        <f t="shared" si="10"/>
        <v>0</v>
      </c>
      <c r="T42" s="108">
        <f t="shared" si="10"/>
        <v>0</v>
      </c>
      <c r="U42" s="107">
        <f t="shared" si="10"/>
        <v>0</v>
      </c>
      <c r="V42" s="108">
        <f t="shared" si="10"/>
        <v>0</v>
      </c>
      <c r="W42" s="109">
        <f t="shared" si="10"/>
        <v>0</v>
      </c>
      <c r="X42" s="105">
        <f t="shared" si="6"/>
        <v>0</v>
      </c>
      <c r="Y42" s="105">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110">
        <f>SUM(July!J42+August!J42+September!J42+October!J42+November!J42+December!J42+January!J42+February!J42+March!J42+April!J42+May!J42+June!J42)</f>
        <v>0</v>
      </c>
      <c r="K43" s="110">
        <f>SUM(July!K42+August!K42+September!K42+October!K42+November!K42+December!K42+January!K42+February!K42+March!K42+April!K42+May!K42+June!K42)</f>
        <v>0</v>
      </c>
      <c r="L43" s="110">
        <f>SUM(July!L42+August!L42+September!L42+October!L42+November!L42+December!L42+January!L42+February!L42+March!L42+April!L42+May!L42+June!L42)</f>
        <v>0</v>
      </c>
      <c r="M43" s="110">
        <f>SUM(July!M42+August!M42+September!M42+October!M42+November!M42+December!M42+January!M42+February!M42+March!M42+April!M42+May!M42+June!M42)</f>
        <v>0</v>
      </c>
      <c r="N43" s="110">
        <f>SUM(July!N42+August!N42+September!N42+October!N42+November!N42+December!N42+January!N42+February!N42+March!N42+April!N42+May!N42+June!N42)</f>
        <v>0</v>
      </c>
      <c r="O43" s="110">
        <f>SUM(July!O42+August!O42+September!O42+October!O42+November!O42+December!O42+January!O42+February!O42+March!O42+April!O42+May!O42+June!O42)</f>
        <v>0</v>
      </c>
      <c r="P43" s="110">
        <f>SUM(July!P42+August!P42+September!P42+October!P42+November!P42+December!P42+January!P42+February!P42+March!P42+April!P42+May!P42+June!P42)</f>
        <v>0</v>
      </c>
      <c r="Q43" s="110">
        <f>SUM(July!Q42+August!Q42+September!Q42+October!Q42+November!Q42+December!Q42+January!Q42+February!Q42+March!Q42+April!Q42+May!Q42+June!Q42)</f>
        <v>0</v>
      </c>
      <c r="R43" s="110">
        <f>SUM(July!R42+August!R42+September!R42+October!R42+November!R42+December!R42+January!R42+February!R42+March!R42+April!R42+May!R42+June!R42)</f>
        <v>0</v>
      </c>
      <c r="S43" s="110">
        <f>SUM(July!S42+August!S42+September!S42+October!S42+November!S42+December!S42+January!S42+February!S42+March!S42+April!S42+May!S42+June!S42)</f>
        <v>0</v>
      </c>
      <c r="T43" s="110">
        <f>SUM(July!T42+August!T42+September!T42+October!T42+November!T42+December!T42+January!T42+February!T42+March!T42+April!T42+May!T42+June!T42)</f>
        <v>0</v>
      </c>
      <c r="U43" s="110">
        <f>SUM(July!U42+August!U42+September!U42+October!U42+November!U42+December!U42+January!U42+February!U42+March!U42+April!U42+May!U42+June!U42)</f>
        <v>0</v>
      </c>
      <c r="V43" s="110">
        <f>SUM(July!V42+August!V42+September!V42+October!V42+November!V42+December!V42+January!V42+February!V42+March!V42+April!V42+May!V42+June!V42)</f>
        <v>0</v>
      </c>
      <c r="W43" s="110">
        <f>SUM(July!W42+August!W42+September!W42+October!W42+November!W42+December!W42+January!W42+February!W42+March!W42+April!W42+May!W42+June!W42)</f>
        <v>0</v>
      </c>
      <c r="X43" s="110">
        <f>SUM(July!X42+August!X42+September!X42+October!X42+November!X42+December!X42+January!X42+February!X42+March!X42+April!X42+May!X42+June!X42)</f>
        <v>0</v>
      </c>
      <c r="Y43" s="110">
        <f>SUM(July!Y42+August!Y42+September!Y42+October!Y42+November!Y42+December!Y42+January!Y42+February!Y42+March!Y42+April!Y42+May!Y42+June!Y42)</f>
        <v>0</v>
      </c>
      <c r="Z43" s="433" t="s">
        <v>115</v>
      </c>
      <c r="AA43" s="433"/>
      <c r="AB43" s="433"/>
      <c r="AC43" s="433"/>
      <c r="AD43" s="433"/>
      <c r="AE43" s="433"/>
      <c r="AF43" s="433"/>
      <c r="AG43" s="433"/>
      <c r="AH43" s="433"/>
      <c r="AI43" s="434"/>
      <c r="AJ43" s="56"/>
    </row>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COUNTIFS(June!C58:C186,"Medication")</f>
        <v>0</v>
      </c>
      <c r="L46" s="423"/>
      <c r="M46" s="428">
        <f>SUMIFS(June!E58:E186,June!C58:C186,"Medication")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COUNTIFS(June!C58:C186,"Housing related")</f>
        <v>0</v>
      </c>
      <c r="L47" s="423"/>
      <c r="M47" s="428">
        <f>SUMIFS(June!E58:E186,June!C58:C186,"Housing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COUNTIFS(June!C58:C186,"Food")</f>
        <v>0</v>
      </c>
      <c r="L48" s="423"/>
      <c r="M48" s="428">
        <f>SUMIFS(June!E58:E186,June!C58:C186,"Food")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COUNTIFS(June!C58:C186,"Clothing")</f>
        <v>0</v>
      </c>
      <c r="L49" s="423"/>
      <c r="M49" s="428">
        <f>SUMIFS(June!E58:E186,June!C58:C186,"Clothing")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COUNTIFS(June!C58:C186,"Personal Care Items")</f>
        <v>0</v>
      </c>
      <c r="L50" s="423"/>
      <c r="M50" s="428">
        <f>SUMIFS(June!E58:E186,June!C58:C186,"Personal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COUNTIFS(June!C58:C186,"Transportation")</f>
        <v>0</v>
      </c>
      <c r="L51" s="423"/>
      <c r="M51" s="428">
        <f>SUMIFS(June!E58:E186,June!C58:C186,"Transportation")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COUNTIFS(June!C58:C186,"Other commodities ")</f>
        <v>0</v>
      </c>
      <c r="L52" s="423"/>
      <c r="M52" s="428">
        <f>SUMIFS(June!E58:E186,June!C58:C186,"Other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SUM(P46:P52)</f>
        <v>0</v>
      </c>
      <c r="Q53" s="382"/>
      <c r="R53" s="382">
        <f>SUM(R46:R52)</f>
        <v>0</v>
      </c>
      <c r="S53" s="382"/>
      <c r="T53" s="382">
        <f>SUM(T46:T52)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22">
        <v>0</v>
      </c>
      <c r="F58" s="623"/>
      <c r="G58" s="392" t="s">
        <v>34</v>
      </c>
      <c r="H58" s="393"/>
      <c r="I58" s="393"/>
      <c r="J58" s="393"/>
      <c r="K58" s="393"/>
      <c r="L58" s="394"/>
    </row>
    <row r="59" spans="1:24" ht="30" customHeight="1" x14ac:dyDescent="0.25">
      <c r="A59" s="412"/>
      <c r="B59" s="413"/>
      <c r="C59" s="412"/>
      <c r="D59" s="413"/>
      <c r="E59" s="622">
        <v>0</v>
      </c>
      <c r="F59" s="623"/>
      <c r="G59" s="392" t="s">
        <v>34</v>
      </c>
      <c r="H59" s="393"/>
      <c r="I59" s="393"/>
      <c r="J59" s="393"/>
      <c r="K59" s="393"/>
      <c r="L59" s="394"/>
    </row>
    <row r="60" spans="1:24" ht="30" customHeight="1" x14ac:dyDescent="0.25">
      <c r="A60" s="412"/>
      <c r="B60" s="413"/>
      <c r="C60" s="412"/>
      <c r="D60" s="413"/>
      <c r="E60" s="622">
        <v>0</v>
      </c>
      <c r="F60" s="623"/>
      <c r="G60" s="392" t="s">
        <v>34</v>
      </c>
      <c r="H60" s="393"/>
      <c r="I60" s="393"/>
      <c r="J60" s="393"/>
      <c r="K60" s="393"/>
      <c r="L60" s="394"/>
    </row>
    <row r="61" spans="1:24" ht="30" customHeight="1" x14ac:dyDescent="0.25">
      <c r="A61" s="412"/>
      <c r="B61" s="413"/>
      <c r="C61" s="412"/>
      <c r="D61" s="413"/>
      <c r="E61" s="622">
        <v>0</v>
      </c>
      <c r="F61" s="623"/>
      <c r="G61" s="392" t="s">
        <v>34</v>
      </c>
      <c r="H61" s="393"/>
      <c r="I61" s="393"/>
      <c r="J61" s="393"/>
      <c r="K61" s="393"/>
      <c r="L61" s="394"/>
    </row>
    <row r="62" spans="1:24" ht="30" customHeight="1" x14ac:dyDescent="0.25">
      <c r="A62" s="412"/>
      <c r="B62" s="413"/>
      <c r="C62" s="412"/>
      <c r="D62" s="413"/>
      <c r="E62" s="405">
        <v>0</v>
      </c>
      <c r="F62" s="406"/>
      <c r="G62" s="392" t="s">
        <v>34</v>
      </c>
      <c r="H62" s="393"/>
      <c r="I62" s="393"/>
      <c r="J62" s="393"/>
      <c r="K62" s="393"/>
      <c r="L62" s="394"/>
    </row>
    <row r="63" spans="1:24" ht="30" customHeight="1" x14ac:dyDescent="0.25">
      <c r="A63" s="412"/>
      <c r="B63" s="413"/>
      <c r="C63" s="412"/>
      <c r="D63" s="413"/>
      <c r="E63" s="405">
        <v>0</v>
      </c>
      <c r="F63" s="406"/>
      <c r="G63" s="392" t="s">
        <v>34</v>
      </c>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nQF+SE/ZKs5qYCx9IxgCFtiucC1vgG3DpdOhImF36jGG74j9JGlPLjayxa8EcK2LAU2KjYuz+xdaD/lqXIIQWA==" saltValue="pZNShDMPymEzhHWK56I80A==" spinCount="100000" sheet="1" objects="1" scenarios="1"/>
  <mergeCells count="800">
    <mergeCell ref="Z43:AI43"/>
    <mergeCell ref="AC26:AD26"/>
    <mergeCell ref="AE26:AF26"/>
    <mergeCell ref="AH26:AJ26"/>
    <mergeCell ref="U27:Z27"/>
    <mergeCell ref="AA27:AB27"/>
    <mergeCell ref="AC27:AD27"/>
    <mergeCell ref="AE27:AF27"/>
    <mergeCell ref="AH27:AJ27"/>
    <mergeCell ref="J31:AA31"/>
    <mergeCell ref="AB31:AI31"/>
    <mergeCell ref="Q28:S28"/>
    <mergeCell ref="A29:M29"/>
    <mergeCell ref="N29:P29"/>
    <mergeCell ref="Q29:S29"/>
    <mergeCell ref="A30:AI30"/>
    <mergeCell ref="AB29:AC29"/>
    <mergeCell ref="AD29:AE29"/>
    <mergeCell ref="AH29:AI29"/>
    <mergeCell ref="AF29:AG29"/>
    <mergeCell ref="Z33:AA33"/>
    <mergeCell ref="AH33:AI33"/>
    <mergeCell ref="Z36:AA36"/>
    <mergeCell ref="AH36:AI36"/>
    <mergeCell ref="U24:Z24"/>
    <mergeCell ref="AA24:AB24"/>
    <mergeCell ref="AC24:AD24"/>
    <mergeCell ref="AE24:AF24"/>
    <mergeCell ref="AH24:AJ24"/>
    <mergeCell ref="U25:Z25"/>
    <mergeCell ref="AA25:AB25"/>
    <mergeCell ref="AC25:AD25"/>
    <mergeCell ref="AE25:AF25"/>
    <mergeCell ref="AH25:AJ25"/>
    <mergeCell ref="U22:Z22"/>
    <mergeCell ref="AA22:AB22"/>
    <mergeCell ref="AC22:AD22"/>
    <mergeCell ref="AE22:AF22"/>
    <mergeCell ref="AH22:AJ22"/>
    <mergeCell ref="U23:Z23"/>
    <mergeCell ref="AA23:AB23"/>
    <mergeCell ref="AC23:AD23"/>
    <mergeCell ref="AE23:AF23"/>
    <mergeCell ref="AH23:AJ23"/>
    <mergeCell ref="U20:Z20"/>
    <mergeCell ref="AA20:AB20"/>
    <mergeCell ref="AC20:AD20"/>
    <mergeCell ref="AE20:AF20"/>
    <mergeCell ref="AH20:AJ20"/>
    <mergeCell ref="U21:Z21"/>
    <mergeCell ref="AA21:AB21"/>
    <mergeCell ref="AC21:AD21"/>
    <mergeCell ref="AE21:AF21"/>
    <mergeCell ref="AH21:AJ21"/>
    <mergeCell ref="AE17:AF17"/>
    <mergeCell ref="AH17:AJ17"/>
    <mergeCell ref="U18:Z18"/>
    <mergeCell ref="AA18:AB18"/>
    <mergeCell ref="AC18:AD18"/>
    <mergeCell ref="AE18:AF18"/>
    <mergeCell ref="AH18:AJ18"/>
    <mergeCell ref="U19:Z19"/>
    <mergeCell ref="AA19:AB19"/>
    <mergeCell ref="AC19:AD19"/>
    <mergeCell ref="AE19:AF19"/>
    <mergeCell ref="AH19:AJ19"/>
    <mergeCell ref="U17:Z17"/>
    <mergeCell ref="AA17:AB17"/>
    <mergeCell ref="AC17:AD17"/>
    <mergeCell ref="AN9:AW10"/>
    <mergeCell ref="AX9:BG10"/>
    <mergeCell ref="U11:Z11"/>
    <mergeCell ref="AA11:AB11"/>
    <mergeCell ref="AC11:AD11"/>
    <mergeCell ref="AE11:AF11"/>
    <mergeCell ref="AH11:AJ11"/>
    <mergeCell ref="U12:Z12"/>
    <mergeCell ref="AA12:AB12"/>
    <mergeCell ref="AC12:AD12"/>
    <mergeCell ref="AE12:AF12"/>
    <mergeCell ref="AH12:AJ12"/>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184:B184"/>
    <mergeCell ref="C184:D184"/>
    <mergeCell ref="E184:F184"/>
    <mergeCell ref="G184:L184"/>
    <mergeCell ref="A185:B185"/>
    <mergeCell ref="C185:D185"/>
    <mergeCell ref="E185:F185"/>
    <mergeCell ref="G185:L185"/>
    <mergeCell ref="A186:B186"/>
    <mergeCell ref="C186:D186"/>
    <mergeCell ref="E186:F186"/>
    <mergeCell ref="G186:L186"/>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0:B100"/>
    <mergeCell ref="C100:D100"/>
    <mergeCell ref="E100:F100"/>
    <mergeCell ref="G100:L100"/>
    <mergeCell ref="A101:B101"/>
    <mergeCell ref="C101:D101"/>
    <mergeCell ref="E101:F101"/>
    <mergeCell ref="G101:L101"/>
    <mergeCell ref="A102:B102"/>
    <mergeCell ref="C102:D102"/>
    <mergeCell ref="E102:F102"/>
    <mergeCell ref="G102:L102"/>
    <mergeCell ref="A97:B97"/>
    <mergeCell ref="C97:D97"/>
    <mergeCell ref="E97:F97"/>
    <mergeCell ref="G97:L97"/>
    <mergeCell ref="A98:B98"/>
    <mergeCell ref="C98:D98"/>
    <mergeCell ref="E98:F98"/>
    <mergeCell ref="G98:L98"/>
    <mergeCell ref="A99:B99"/>
    <mergeCell ref="C99:D99"/>
    <mergeCell ref="E99:F99"/>
    <mergeCell ref="G99:L99"/>
    <mergeCell ref="A94:B94"/>
    <mergeCell ref="C94:D94"/>
    <mergeCell ref="E94:F94"/>
    <mergeCell ref="G94:L94"/>
    <mergeCell ref="A95:B95"/>
    <mergeCell ref="C95:D95"/>
    <mergeCell ref="E95:F95"/>
    <mergeCell ref="G95:L95"/>
    <mergeCell ref="A96:B96"/>
    <mergeCell ref="C96:D96"/>
    <mergeCell ref="E96:F96"/>
    <mergeCell ref="G96:L96"/>
    <mergeCell ref="A91:B91"/>
    <mergeCell ref="C91:D91"/>
    <mergeCell ref="E91:F91"/>
    <mergeCell ref="G91:L91"/>
    <mergeCell ref="A92:B92"/>
    <mergeCell ref="C92:D92"/>
    <mergeCell ref="E92:F92"/>
    <mergeCell ref="G92:L92"/>
    <mergeCell ref="A93:B93"/>
    <mergeCell ref="C93:D93"/>
    <mergeCell ref="E93:F93"/>
    <mergeCell ref="G93:L93"/>
    <mergeCell ref="A88:B88"/>
    <mergeCell ref="C88:D88"/>
    <mergeCell ref="E88:F88"/>
    <mergeCell ref="G88:L88"/>
    <mergeCell ref="A89:B89"/>
    <mergeCell ref="C89:D89"/>
    <mergeCell ref="E89:F89"/>
    <mergeCell ref="G89:L89"/>
    <mergeCell ref="A90:B90"/>
    <mergeCell ref="C90:D90"/>
    <mergeCell ref="E90:F90"/>
    <mergeCell ref="G90:L90"/>
    <mergeCell ref="A85:B85"/>
    <mergeCell ref="C85:D85"/>
    <mergeCell ref="E85:F85"/>
    <mergeCell ref="G85:L85"/>
    <mergeCell ref="A86:B86"/>
    <mergeCell ref="C86:D86"/>
    <mergeCell ref="E86:F86"/>
    <mergeCell ref="G86:L86"/>
    <mergeCell ref="A87:B87"/>
    <mergeCell ref="C87:D87"/>
    <mergeCell ref="E87:F87"/>
    <mergeCell ref="G87:L87"/>
    <mergeCell ref="A82:B82"/>
    <mergeCell ref="C82:D82"/>
    <mergeCell ref="E82:F82"/>
    <mergeCell ref="G82:L82"/>
    <mergeCell ref="A83:B83"/>
    <mergeCell ref="C83:D83"/>
    <mergeCell ref="E83:F83"/>
    <mergeCell ref="G83:L83"/>
    <mergeCell ref="A84:B84"/>
    <mergeCell ref="C84:D84"/>
    <mergeCell ref="E84:F84"/>
    <mergeCell ref="G84:L84"/>
    <mergeCell ref="A79:B79"/>
    <mergeCell ref="C79:D79"/>
    <mergeCell ref="E79:F79"/>
    <mergeCell ref="G79:L79"/>
    <mergeCell ref="A80:B80"/>
    <mergeCell ref="C80:D80"/>
    <mergeCell ref="E80:F80"/>
    <mergeCell ref="G80:L80"/>
    <mergeCell ref="A81:B81"/>
    <mergeCell ref="C81:D81"/>
    <mergeCell ref="E81:F81"/>
    <mergeCell ref="G81:L81"/>
    <mergeCell ref="A76:B76"/>
    <mergeCell ref="C76:D76"/>
    <mergeCell ref="E76:F76"/>
    <mergeCell ref="G76:L76"/>
    <mergeCell ref="A77:B77"/>
    <mergeCell ref="C77:D77"/>
    <mergeCell ref="E77:F77"/>
    <mergeCell ref="G77:L77"/>
    <mergeCell ref="A78:B78"/>
    <mergeCell ref="C78:D78"/>
    <mergeCell ref="E78:F78"/>
    <mergeCell ref="G78:L78"/>
    <mergeCell ref="A73:B73"/>
    <mergeCell ref="C73:D73"/>
    <mergeCell ref="E73:F73"/>
    <mergeCell ref="G73:L73"/>
    <mergeCell ref="A74:B74"/>
    <mergeCell ref="C74:D74"/>
    <mergeCell ref="E74:F74"/>
    <mergeCell ref="G74:L74"/>
    <mergeCell ref="A75:B75"/>
    <mergeCell ref="C75:D75"/>
    <mergeCell ref="E75:F75"/>
    <mergeCell ref="G75:L75"/>
    <mergeCell ref="A70:B70"/>
    <mergeCell ref="C70:D70"/>
    <mergeCell ref="E70:F70"/>
    <mergeCell ref="G70:L70"/>
    <mergeCell ref="A71:B71"/>
    <mergeCell ref="C71:D71"/>
    <mergeCell ref="E71:F71"/>
    <mergeCell ref="G71:L71"/>
    <mergeCell ref="A72:B72"/>
    <mergeCell ref="C72:D72"/>
    <mergeCell ref="E72:F72"/>
    <mergeCell ref="G72:L72"/>
    <mergeCell ref="A67:B67"/>
    <mergeCell ref="C67:D67"/>
    <mergeCell ref="E67:F67"/>
    <mergeCell ref="G67:L67"/>
    <mergeCell ref="A68:B68"/>
    <mergeCell ref="C68:D68"/>
    <mergeCell ref="E68:F68"/>
    <mergeCell ref="G68:L68"/>
    <mergeCell ref="A69:B69"/>
    <mergeCell ref="C69:D69"/>
    <mergeCell ref="E69:F69"/>
    <mergeCell ref="G69:L69"/>
    <mergeCell ref="A64:B64"/>
    <mergeCell ref="C64:D64"/>
    <mergeCell ref="E64:F64"/>
    <mergeCell ref="G64:L64"/>
    <mergeCell ref="A65:B65"/>
    <mergeCell ref="C65:D65"/>
    <mergeCell ref="E65:F65"/>
    <mergeCell ref="G65:L65"/>
    <mergeCell ref="A66:B66"/>
    <mergeCell ref="C66:D66"/>
    <mergeCell ref="E66:F66"/>
    <mergeCell ref="G66:L66"/>
    <mergeCell ref="A61:B61"/>
    <mergeCell ref="C61:D61"/>
    <mergeCell ref="E61:F61"/>
    <mergeCell ref="G61:L61"/>
    <mergeCell ref="A62:B62"/>
    <mergeCell ref="C62:D62"/>
    <mergeCell ref="E62:F62"/>
    <mergeCell ref="G62:L62"/>
    <mergeCell ref="A63:B63"/>
    <mergeCell ref="C63:D63"/>
    <mergeCell ref="E63:F63"/>
    <mergeCell ref="G63:L63"/>
    <mergeCell ref="A58:B58"/>
    <mergeCell ref="C58:D58"/>
    <mergeCell ref="E58:F58"/>
    <mergeCell ref="G58:L58"/>
    <mergeCell ref="A59:B59"/>
    <mergeCell ref="C59:D59"/>
    <mergeCell ref="E59:F59"/>
    <mergeCell ref="G59:L59"/>
    <mergeCell ref="A60:B60"/>
    <mergeCell ref="C60:D60"/>
    <mergeCell ref="E60:F60"/>
    <mergeCell ref="G60:L60"/>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H14:AJ14"/>
    <mergeCell ref="AH15:AJ15"/>
    <mergeCell ref="AH16:AJ16"/>
    <mergeCell ref="U14:Z14"/>
    <mergeCell ref="AA14:AB14"/>
    <mergeCell ref="AC14:AD14"/>
    <mergeCell ref="AE14:AF14"/>
    <mergeCell ref="U15:Z15"/>
    <mergeCell ref="AA15:AB15"/>
    <mergeCell ref="AC15:AD15"/>
    <mergeCell ref="AE15:AF15"/>
    <mergeCell ref="U16:Z16"/>
    <mergeCell ref="AA16:AB16"/>
    <mergeCell ref="AC16:AD16"/>
    <mergeCell ref="AE16:AF16"/>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11:M11"/>
    <mergeCell ref="N11:P11"/>
    <mergeCell ref="A12:M12"/>
    <mergeCell ref="N12:P12"/>
    <mergeCell ref="A9:P9"/>
    <mergeCell ref="A10:P10"/>
    <mergeCell ref="A13:M13"/>
    <mergeCell ref="N13:P13"/>
    <mergeCell ref="T9:AM10"/>
    <mergeCell ref="U13:Z13"/>
    <mergeCell ref="AA13:AB13"/>
    <mergeCell ref="AC13:AD13"/>
    <mergeCell ref="AE13:AF13"/>
    <mergeCell ref="AH13:AJ13"/>
    <mergeCell ref="Q13:S13"/>
    <mergeCell ref="A14:M14"/>
    <mergeCell ref="N14:P14"/>
    <mergeCell ref="A15:M15"/>
    <mergeCell ref="A18:M18"/>
    <mergeCell ref="N18:P18"/>
    <mergeCell ref="Q18:S18"/>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Q25:S25"/>
    <mergeCell ref="A26:M26"/>
    <mergeCell ref="N26:P26"/>
    <mergeCell ref="Q26:S26"/>
    <mergeCell ref="A27:M27"/>
    <mergeCell ref="N27:P27"/>
    <mergeCell ref="Q27:S27"/>
    <mergeCell ref="T29:AA29"/>
    <mergeCell ref="U26:Z26"/>
    <mergeCell ref="AA26:AB26"/>
    <mergeCell ref="AH37:AI37"/>
    <mergeCell ref="A34:I34"/>
    <mergeCell ref="Z34:AA34"/>
    <mergeCell ref="AH34:AI34"/>
    <mergeCell ref="A35:I35"/>
    <mergeCell ref="Z35:AA35"/>
    <mergeCell ref="AH35:AI35"/>
    <mergeCell ref="Z32:AA32"/>
    <mergeCell ref="AB32:AC32"/>
    <mergeCell ref="AD32:AE32"/>
    <mergeCell ref="AH32:AI32"/>
    <mergeCell ref="A33:I33"/>
    <mergeCell ref="A37:I37"/>
    <mergeCell ref="Z37:AA37"/>
    <mergeCell ref="A32:I32"/>
    <mergeCell ref="J32:K32"/>
    <mergeCell ref="L32:M32"/>
    <mergeCell ref="N32:O32"/>
    <mergeCell ref="P32:Q32"/>
    <mergeCell ref="R32:S32"/>
    <mergeCell ref="T32:U32"/>
    <mergeCell ref="V32:W32"/>
    <mergeCell ref="K51:L51"/>
    <mergeCell ref="M51:O51"/>
    <mergeCell ref="A52:J52"/>
    <mergeCell ref="K52:L52"/>
    <mergeCell ref="M52:O52"/>
    <mergeCell ref="A42:I42"/>
    <mergeCell ref="Z42:AA42"/>
    <mergeCell ref="AH42:AI42"/>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A187:B187"/>
    <mergeCell ref="C187:D187"/>
    <mergeCell ref="V45:X45"/>
    <mergeCell ref="V46:X46"/>
    <mergeCell ref="V47:X47"/>
    <mergeCell ref="V48:X48"/>
    <mergeCell ref="V49:X49"/>
    <mergeCell ref="V50:X50"/>
    <mergeCell ref="V51:X51"/>
    <mergeCell ref="V52:X52"/>
    <mergeCell ref="V53:X53"/>
    <mergeCell ref="T45:U45"/>
    <mergeCell ref="T46:U46"/>
    <mergeCell ref="T47:U47"/>
    <mergeCell ref="T48:U48"/>
    <mergeCell ref="T49:U49"/>
    <mergeCell ref="T50:U50"/>
    <mergeCell ref="T51:U51"/>
    <mergeCell ref="T52:U52"/>
    <mergeCell ref="T53:U53"/>
    <mergeCell ref="A53:J53"/>
    <mergeCell ref="K53:L53"/>
    <mergeCell ref="M53:O53"/>
    <mergeCell ref="A51:J51"/>
  </mergeCells>
  <dataValidations count="11">
    <dataValidation allowBlank="1" showInputMessage="1" showErrorMessage="1" prompt="auto populates" sqref="N11:P11 N15:P15 Q17:S20 Q22:S24 Q26:S27 Q29:S29 X34:AA42 AF34:AJ42" xr:uid="{00000000-0002-0000-0D00-000000000000}"/>
    <dataValidation allowBlank="1" showInputMessage="1" showErrorMessage="1" prompt="give reason for discharges in Line 11, Column R-AC" sqref="N14:P14" xr:uid="{00000000-0002-0000-0D00-000001000000}"/>
    <dataValidation allowBlank="1" showInputMessage="1" showErrorMessage="1" prompt="Use a number; DO NOT use alphabet" sqref="N26:N27 N17:N20 N22:N24 N12:P13 Q13:S13" xr:uid="{00000000-0002-0000-0D00-000002000000}"/>
    <dataValidation allowBlank="1" showInputMessage="1" showErrorMessage="1" prompt="give reason for discharges in Line 11, Column T-AI" sqref="A14:M14" xr:uid="{00000000-0002-0000-0D00-000003000000}"/>
    <dataValidation type="date" allowBlank="1" showInputMessage="1" showErrorMessage="1" prompt="Use MM/DD/YYYY format.  " sqref="AC12:AC27 AV12:AV27 AQ12:AQ27 AL12:AL27 BA12:BA27 BF12:BF27" xr:uid="{00000000-0002-0000-0D00-000004000000}">
      <formula1>36708</formula1>
      <formula2>47848</formula2>
    </dataValidation>
    <dataValidation type="whole" allowBlank="1" showInputMessage="1" showErrorMessage="1" prompt="Use a number; DO NOT use alphabet" sqref="N29:P29 AB29:AC29 AF29:AG29" xr:uid="{00000000-0002-0000-0D00-000005000000}">
      <formula1>0</formula1>
      <formula2>5000</formula2>
    </dataValidation>
    <dataValidation allowBlank="1" showInputMessage="1" showErrorMessage="1" prompt="Will calculate from admission and discharge date. " sqref="AU12:AU27 AK12:AK27 AP12:AP27 AA12:AA27 AZ12:AZ27 BE12:BE27" xr:uid="{00000000-0002-0000-0D00-000006000000}"/>
    <dataValidation type="date" operator="greaterThanOrEqual" allowBlank="1" showInputMessage="1" showErrorMessage="1" prompt="Use MM/DD/YYYY format.  Date must be equal or greater than date in Column AQ. " sqref="AR12:AR27 BB12:BB27" xr:uid="{00000000-0002-0000-0D00-000007000000}">
      <formula1>AQ12</formula1>
    </dataValidation>
    <dataValidation type="date" operator="greaterThanOrEqual" allowBlank="1" showInputMessage="1" showErrorMessage="1" prompt="Use MM/DD/YYYY format.  Date must be equal or greater than date in Column AL. " sqref="AM12:AM27" xr:uid="{00000000-0002-0000-0D00-000008000000}">
      <formula1>AL12</formula1>
    </dataValidation>
    <dataValidation type="date" operator="greaterThanOrEqual" allowBlank="1" showInputMessage="1" showErrorMessage="1" prompt="Use MM/DD/YYYY format.  Date must be equal or greater than date in Column AV. " sqref="AW12:AW27 BG12:BG27" xr:uid="{00000000-0002-0000-0D00-000009000000}">
      <formula1>AV12</formula1>
    </dataValidation>
    <dataValidation type="date" allowBlank="1" showInputMessage="1" showErrorMessage="1" sqref="AE12:AF26" xr:uid="{00000000-0002-0000-0D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D00-00000B000000}">
          <x14:formula1>
            <xm:f>boxes!$B$2:$B$13</xm:f>
          </x14:formula1>
          <xm:sqref>G8:K8</xm:sqref>
        </x14:dataValidation>
        <x14:dataValidation type="list" allowBlank="1" showInputMessage="1" showErrorMessage="1" xr:uid="{1C335692-F5D2-4537-86E0-AC8AEEE1C236}">
          <x14:formula1>
            <xm:f>boxes!$D$5:$D$166</xm:f>
          </x14:formula1>
          <xm:sqref>L8</xm:sqref>
        </x14:dataValidation>
        <x14:dataValidation type="list" allowBlank="1" showInputMessage="1" showErrorMessage="1" xr:uid="{E3858502-502D-46E6-ABE9-15EEE4F16472}">
          <x14:formula1>
            <xm:f>boxes!$H$6:$H$9</xm:f>
          </x14:formula1>
          <xm:sqref>A58:B187</xm:sqref>
        </x14:dataValidation>
        <x14:dataValidation type="list" allowBlank="1" showInputMessage="1" showErrorMessage="1" xr:uid="{271911A9-E3EB-4316-8FD7-49EAD9FB34DF}">
          <x14:formula1>
            <xm:f>boxes!$G$18:$G$24</xm:f>
          </x14:formula1>
          <xm:sqref>C58:D187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4"/>
  <sheetViews>
    <sheetView workbookViewId="0">
      <selection activeCell="A84" sqref="A84"/>
    </sheetView>
  </sheetViews>
  <sheetFormatPr defaultRowHeight="15" x14ac:dyDescent="0.25"/>
  <cols>
    <col min="1" max="1" width="6.5703125" customWidth="1"/>
    <col min="14" max="14" width="10.5703125" customWidth="1"/>
    <col min="20" max="30" width="9.140625" customWidth="1"/>
    <col min="32" max="34" width="9.140625" customWidth="1"/>
  </cols>
  <sheetData>
    <row r="1" spans="1:16" ht="30" customHeight="1" x14ac:dyDescent="0.25">
      <c r="A1" s="663" t="s">
        <v>192</v>
      </c>
      <c r="B1" s="663"/>
      <c r="C1" s="663"/>
      <c r="D1" s="663"/>
      <c r="E1" s="663"/>
      <c r="F1" s="663"/>
      <c r="G1" s="663"/>
      <c r="H1" s="663"/>
      <c r="I1" s="663"/>
      <c r="J1" s="663"/>
      <c r="K1" s="663"/>
      <c r="L1" s="663"/>
      <c r="M1" s="663"/>
      <c r="N1" s="663"/>
    </row>
    <row r="2" spans="1:16" ht="45" customHeight="1" x14ac:dyDescent="0.25">
      <c r="A2" s="664" t="s">
        <v>193</v>
      </c>
      <c r="B2" s="73" t="s">
        <v>74</v>
      </c>
      <c r="C2" s="73" t="s">
        <v>183</v>
      </c>
      <c r="D2" s="73" t="s">
        <v>184</v>
      </c>
      <c r="E2" s="73" t="s">
        <v>185</v>
      </c>
      <c r="F2" s="73" t="s">
        <v>186</v>
      </c>
      <c r="G2" s="73" t="s">
        <v>187</v>
      </c>
      <c r="H2" s="73" t="s">
        <v>188</v>
      </c>
      <c r="I2" s="73" t="s">
        <v>189</v>
      </c>
      <c r="J2" s="73" t="s">
        <v>190</v>
      </c>
      <c r="K2" s="73" t="s">
        <v>191</v>
      </c>
      <c r="L2" s="73" t="s">
        <v>84</v>
      </c>
      <c r="M2" s="73" t="s">
        <v>85</v>
      </c>
      <c r="N2" s="662" t="s">
        <v>196</v>
      </c>
    </row>
    <row r="3" spans="1:16" x14ac:dyDescent="0.25">
      <c r="A3" s="665"/>
      <c r="B3" s="73" t="s">
        <v>195</v>
      </c>
      <c r="C3" s="73" t="s">
        <v>195</v>
      </c>
      <c r="D3" s="73" t="s">
        <v>195</v>
      </c>
      <c r="E3" s="73" t="s">
        <v>195</v>
      </c>
      <c r="F3" s="73" t="s">
        <v>195</v>
      </c>
      <c r="G3" s="73" t="s">
        <v>195</v>
      </c>
      <c r="H3" s="73" t="s">
        <v>195</v>
      </c>
      <c r="I3" s="73" t="s">
        <v>195</v>
      </c>
      <c r="J3" s="73" t="s">
        <v>195</v>
      </c>
      <c r="K3" s="73" t="s">
        <v>195</v>
      </c>
      <c r="L3" s="73" t="s">
        <v>195</v>
      </c>
      <c r="M3" s="73" t="s">
        <v>195</v>
      </c>
      <c r="N3" s="662"/>
    </row>
    <row r="4" spans="1:16" x14ac:dyDescent="0.25">
      <c r="A4" s="74">
        <v>1</v>
      </c>
      <c r="B4" s="75">
        <f>July!Y12</f>
        <v>0</v>
      </c>
      <c r="C4" s="75">
        <f>August!AA12</f>
        <v>0</v>
      </c>
      <c r="D4" s="75">
        <f>September!AA12</f>
        <v>0</v>
      </c>
      <c r="E4" s="75">
        <f>October!AA12</f>
        <v>0</v>
      </c>
      <c r="F4" s="75">
        <f>November!AA12</f>
        <v>0</v>
      </c>
      <c r="G4" s="75">
        <f>December!AA12</f>
        <v>0</v>
      </c>
      <c r="H4" s="75">
        <f>January!AA12</f>
        <v>0</v>
      </c>
      <c r="I4" s="75">
        <f>February!AA12</f>
        <v>0</v>
      </c>
      <c r="J4" s="75">
        <f>March!AA12</f>
        <v>0</v>
      </c>
      <c r="K4" s="75">
        <f>April!AA12</f>
        <v>0</v>
      </c>
      <c r="L4" s="75">
        <f>May!AA12</f>
        <v>0</v>
      </c>
      <c r="M4" s="75">
        <f>June!AA12</f>
        <v>0</v>
      </c>
      <c r="N4" s="73">
        <f>SUM(B4:M4)</f>
        <v>0</v>
      </c>
      <c r="O4" t="s">
        <v>234</v>
      </c>
    </row>
    <row r="5" spans="1:16" x14ac:dyDescent="0.25">
      <c r="A5" s="74">
        <v>2</v>
      </c>
      <c r="B5" s="75">
        <f>July!Y13</f>
        <v>0</v>
      </c>
      <c r="C5" s="75">
        <f>August!AA13</f>
        <v>0</v>
      </c>
      <c r="D5" s="75">
        <f>September!AA13</f>
        <v>0</v>
      </c>
      <c r="E5" s="75">
        <f>October!AA13</f>
        <v>0</v>
      </c>
      <c r="F5" s="75">
        <f>November!AA13</f>
        <v>0</v>
      </c>
      <c r="G5" s="75">
        <f>December!AA13</f>
        <v>0</v>
      </c>
      <c r="H5" s="75">
        <f>January!AA13</f>
        <v>0</v>
      </c>
      <c r="I5" s="75">
        <f>February!AA13</f>
        <v>0</v>
      </c>
      <c r="J5" s="75">
        <f>March!AA13</f>
        <v>0</v>
      </c>
      <c r="K5" s="75">
        <f>April!AA13</f>
        <v>0</v>
      </c>
      <c r="L5" s="75">
        <f>May!AA13</f>
        <v>0</v>
      </c>
      <c r="M5" s="75">
        <f>June!AA13</f>
        <v>0</v>
      </c>
      <c r="N5" s="73">
        <f t="shared" ref="N5:N17" si="0">SUM(B5:M5)</f>
        <v>0</v>
      </c>
    </row>
    <row r="6" spans="1:16" x14ac:dyDescent="0.25">
      <c r="A6" s="74">
        <v>3</v>
      </c>
      <c r="B6" s="75">
        <f>July!Y14</f>
        <v>0</v>
      </c>
      <c r="C6" s="75">
        <f>August!AA14</f>
        <v>0</v>
      </c>
      <c r="D6" s="75">
        <f>September!AA14</f>
        <v>0</v>
      </c>
      <c r="E6" s="75">
        <f>October!AA14</f>
        <v>0</v>
      </c>
      <c r="F6" s="75">
        <f>November!AA14</f>
        <v>0</v>
      </c>
      <c r="G6" s="75">
        <f>December!AA14</f>
        <v>0</v>
      </c>
      <c r="H6" s="75">
        <f>January!AA14</f>
        <v>0</v>
      </c>
      <c r="I6" s="75">
        <f>February!AA14</f>
        <v>0</v>
      </c>
      <c r="J6" s="75">
        <f>March!AA14</f>
        <v>0</v>
      </c>
      <c r="K6" s="75">
        <f>April!AA14</f>
        <v>0</v>
      </c>
      <c r="L6" s="75">
        <f>May!AA14</f>
        <v>0</v>
      </c>
      <c r="M6" s="75">
        <f>June!AA14</f>
        <v>0</v>
      </c>
      <c r="N6" s="73">
        <f t="shared" si="0"/>
        <v>0</v>
      </c>
    </row>
    <row r="7" spans="1:16" x14ac:dyDescent="0.25">
      <c r="A7" s="74">
        <v>4</v>
      </c>
      <c r="B7" s="75">
        <f>July!Y15</f>
        <v>0</v>
      </c>
      <c r="C7" s="75">
        <f>August!AA15</f>
        <v>0</v>
      </c>
      <c r="D7" s="75">
        <f>September!AA15</f>
        <v>0</v>
      </c>
      <c r="E7" s="75">
        <f>October!AA15</f>
        <v>0</v>
      </c>
      <c r="F7" s="75">
        <f>November!AA15</f>
        <v>0</v>
      </c>
      <c r="G7" s="75">
        <f>December!AA15</f>
        <v>0</v>
      </c>
      <c r="H7" s="75">
        <f>January!AA15</f>
        <v>0</v>
      </c>
      <c r="I7" s="75">
        <f>February!AA15</f>
        <v>0</v>
      </c>
      <c r="J7" s="75">
        <f>March!AA15</f>
        <v>0</v>
      </c>
      <c r="K7" s="75">
        <f>April!AA15</f>
        <v>0</v>
      </c>
      <c r="L7" s="75">
        <f>May!AA15</f>
        <v>0</v>
      </c>
      <c r="M7" s="75">
        <f>June!AA15</f>
        <v>0</v>
      </c>
      <c r="N7" s="73">
        <f t="shared" si="0"/>
        <v>0</v>
      </c>
    </row>
    <row r="8" spans="1:16" x14ac:dyDescent="0.25">
      <c r="A8" s="74">
        <v>5</v>
      </c>
      <c r="B8" s="75">
        <f>July!Y16</f>
        <v>0</v>
      </c>
      <c r="C8" s="75">
        <f>August!AA16</f>
        <v>0</v>
      </c>
      <c r="D8" s="75">
        <f>September!AA16</f>
        <v>0</v>
      </c>
      <c r="E8" s="75">
        <f>October!AA16</f>
        <v>0</v>
      </c>
      <c r="F8" s="75">
        <f>November!AA16</f>
        <v>0</v>
      </c>
      <c r="G8" s="75">
        <f>December!AA16</f>
        <v>0</v>
      </c>
      <c r="H8" s="75">
        <f>January!AA16</f>
        <v>0</v>
      </c>
      <c r="I8" s="75">
        <f>February!AA16</f>
        <v>0</v>
      </c>
      <c r="J8" s="75">
        <f>March!AA16</f>
        <v>0</v>
      </c>
      <c r="K8" s="75">
        <f>April!AA16</f>
        <v>0</v>
      </c>
      <c r="L8" s="75">
        <f>May!AA16</f>
        <v>0</v>
      </c>
      <c r="M8" s="75">
        <f>June!AA16</f>
        <v>0</v>
      </c>
      <c r="N8" s="73">
        <f t="shared" si="0"/>
        <v>0</v>
      </c>
    </row>
    <row r="9" spans="1:16" x14ac:dyDescent="0.25">
      <c r="A9" s="74">
        <v>6</v>
      </c>
      <c r="B9" s="75">
        <f>July!Y17</f>
        <v>0</v>
      </c>
      <c r="C9" s="75">
        <f>August!AA17</f>
        <v>0</v>
      </c>
      <c r="D9" s="75">
        <f>September!AA17</f>
        <v>0</v>
      </c>
      <c r="E9" s="75">
        <f>October!AA17</f>
        <v>0</v>
      </c>
      <c r="F9" s="75">
        <f>November!AA17</f>
        <v>0</v>
      </c>
      <c r="G9" s="75">
        <f>December!AA17</f>
        <v>0</v>
      </c>
      <c r="H9" s="75">
        <f>January!AA17</f>
        <v>0</v>
      </c>
      <c r="I9" s="75">
        <f>February!AA17</f>
        <v>0</v>
      </c>
      <c r="J9" s="75">
        <f>March!AA17</f>
        <v>0</v>
      </c>
      <c r="K9" s="75">
        <f>April!AA17</f>
        <v>0</v>
      </c>
      <c r="L9" s="75">
        <f>May!AA17</f>
        <v>0</v>
      </c>
      <c r="M9" s="75">
        <f>June!AA17</f>
        <v>0</v>
      </c>
      <c r="N9" s="73">
        <f t="shared" si="0"/>
        <v>0</v>
      </c>
    </row>
    <row r="10" spans="1:16" x14ac:dyDescent="0.25">
      <c r="A10" s="74">
        <v>7</v>
      </c>
      <c r="B10" s="75">
        <f>July!Y18</f>
        <v>0</v>
      </c>
      <c r="C10" s="75">
        <f>August!AA18</f>
        <v>0</v>
      </c>
      <c r="D10" s="75">
        <f>September!AA18</f>
        <v>0</v>
      </c>
      <c r="E10" s="75">
        <f>October!AA18</f>
        <v>0</v>
      </c>
      <c r="F10" s="75">
        <f>November!AA18</f>
        <v>0</v>
      </c>
      <c r="G10" s="75">
        <f>December!AA18</f>
        <v>0</v>
      </c>
      <c r="H10" s="75">
        <f>January!AA18</f>
        <v>0</v>
      </c>
      <c r="I10" s="75">
        <f>February!AA18</f>
        <v>0</v>
      </c>
      <c r="J10" s="75">
        <f>March!AA18</f>
        <v>0</v>
      </c>
      <c r="K10" s="75">
        <f>April!AA18</f>
        <v>0</v>
      </c>
      <c r="L10" s="75">
        <f>May!AA18</f>
        <v>0</v>
      </c>
      <c r="M10" s="75">
        <f>June!AA18</f>
        <v>0</v>
      </c>
      <c r="N10" s="73">
        <f t="shared" si="0"/>
        <v>0</v>
      </c>
      <c r="P10" s="66"/>
    </row>
    <row r="11" spans="1:16" x14ac:dyDescent="0.25">
      <c r="A11" s="74">
        <v>8</v>
      </c>
      <c r="B11" s="75">
        <f>July!Y19</f>
        <v>0</v>
      </c>
      <c r="C11" s="75">
        <f>August!AA19</f>
        <v>0</v>
      </c>
      <c r="D11" s="75">
        <f>September!AA19</f>
        <v>0</v>
      </c>
      <c r="E11" s="75">
        <f>October!AA19</f>
        <v>0</v>
      </c>
      <c r="F11" s="75">
        <f>November!AA19</f>
        <v>0</v>
      </c>
      <c r="G11" s="75">
        <f>December!AA19</f>
        <v>0</v>
      </c>
      <c r="H11" s="75">
        <f>January!AA19</f>
        <v>0</v>
      </c>
      <c r="I11" s="75">
        <f>February!AA19</f>
        <v>0</v>
      </c>
      <c r="J11" s="75">
        <f>March!AA19</f>
        <v>0</v>
      </c>
      <c r="K11" s="75">
        <f>April!AA19</f>
        <v>0</v>
      </c>
      <c r="L11" s="75">
        <f>May!AA19</f>
        <v>0</v>
      </c>
      <c r="M11" s="75">
        <f>June!AA19</f>
        <v>0</v>
      </c>
      <c r="N11" s="73">
        <f t="shared" si="0"/>
        <v>0</v>
      </c>
    </row>
    <row r="12" spans="1:16" x14ac:dyDescent="0.25">
      <c r="A12" s="74">
        <v>9</v>
      </c>
      <c r="B12" s="75">
        <f>July!Y20</f>
        <v>0</v>
      </c>
      <c r="C12" s="75">
        <f>August!AA20</f>
        <v>0</v>
      </c>
      <c r="D12" s="75">
        <f>September!AA20</f>
        <v>0</v>
      </c>
      <c r="E12" s="75">
        <f>October!AA20</f>
        <v>0</v>
      </c>
      <c r="F12" s="75">
        <f>November!AA20</f>
        <v>0</v>
      </c>
      <c r="G12" s="75">
        <f>December!AA20</f>
        <v>0</v>
      </c>
      <c r="H12" s="75">
        <f>January!AA20</f>
        <v>0</v>
      </c>
      <c r="I12" s="75">
        <f>February!AA20</f>
        <v>0</v>
      </c>
      <c r="J12" s="75">
        <f>March!AA20</f>
        <v>0</v>
      </c>
      <c r="K12" s="75">
        <f>April!AA20</f>
        <v>0</v>
      </c>
      <c r="L12" s="75">
        <f>May!AA20</f>
        <v>0</v>
      </c>
      <c r="M12" s="75">
        <f>June!AA20</f>
        <v>0</v>
      </c>
      <c r="N12" s="73">
        <f t="shared" si="0"/>
        <v>0</v>
      </c>
    </row>
    <row r="13" spans="1:16" x14ac:dyDescent="0.25">
      <c r="A13" s="74">
        <v>10</v>
      </c>
      <c r="B13" s="75">
        <f>July!Y21</f>
        <v>0</v>
      </c>
      <c r="C13" s="75">
        <f>August!AA21</f>
        <v>0</v>
      </c>
      <c r="D13" s="75">
        <f>September!AA21</f>
        <v>0</v>
      </c>
      <c r="E13" s="75">
        <f>October!AA21</f>
        <v>0</v>
      </c>
      <c r="F13" s="75">
        <f>November!AA21</f>
        <v>0</v>
      </c>
      <c r="G13" s="75">
        <f>December!AA21</f>
        <v>0</v>
      </c>
      <c r="H13" s="75">
        <f>January!AA21</f>
        <v>0</v>
      </c>
      <c r="I13" s="75">
        <f>February!AA21</f>
        <v>0</v>
      </c>
      <c r="J13" s="75">
        <f>March!AA21</f>
        <v>0</v>
      </c>
      <c r="K13" s="75">
        <f>April!AA21</f>
        <v>0</v>
      </c>
      <c r="L13" s="75">
        <f>May!AA21</f>
        <v>0</v>
      </c>
      <c r="M13" s="75">
        <f>June!AA21</f>
        <v>0</v>
      </c>
      <c r="N13" s="73">
        <f t="shared" si="0"/>
        <v>0</v>
      </c>
    </row>
    <row r="14" spans="1:16" x14ac:dyDescent="0.25">
      <c r="A14" s="74">
        <v>11</v>
      </c>
      <c r="B14" s="75">
        <f>July!Y22</f>
        <v>0</v>
      </c>
      <c r="C14" s="75">
        <f>August!AA22</f>
        <v>0</v>
      </c>
      <c r="D14" s="75">
        <f>September!AA22</f>
        <v>0</v>
      </c>
      <c r="E14" s="75">
        <f>October!AA22</f>
        <v>0</v>
      </c>
      <c r="F14" s="75">
        <f>November!AA22</f>
        <v>0</v>
      </c>
      <c r="G14" s="75">
        <f>December!AA22</f>
        <v>0</v>
      </c>
      <c r="H14" s="75">
        <f>January!AA22</f>
        <v>0</v>
      </c>
      <c r="I14" s="75">
        <f>February!AA22</f>
        <v>0</v>
      </c>
      <c r="J14" s="75">
        <f>March!AA22</f>
        <v>0</v>
      </c>
      <c r="K14" s="75">
        <f>April!AA22</f>
        <v>0</v>
      </c>
      <c r="L14" s="75">
        <f>May!AA22</f>
        <v>0</v>
      </c>
      <c r="M14" s="75">
        <f>June!AA22</f>
        <v>0</v>
      </c>
      <c r="N14" s="73">
        <f t="shared" si="0"/>
        <v>0</v>
      </c>
    </row>
    <row r="15" spans="1:16" x14ac:dyDescent="0.25">
      <c r="A15" s="74">
        <v>12</v>
      </c>
      <c r="B15" s="75">
        <f>July!Y23</f>
        <v>0</v>
      </c>
      <c r="C15" s="75">
        <f>August!AA23</f>
        <v>0</v>
      </c>
      <c r="D15" s="75">
        <f>September!AA23</f>
        <v>0</v>
      </c>
      <c r="E15" s="75">
        <f>October!AA23</f>
        <v>0</v>
      </c>
      <c r="F15" s="75">
        <f>November!AA23</f>
        <v>0</v>
      </c>
      <c r="G15" s="75">
        <f>December!AA23</f>
        <v>0</v>
      </c>
      <c r="H15" s="75">
        <f>January!AA23</f>
        <v>0</v>
      </c>
      <c r="I15" s="75">
        <f>February!AA23</f>
        <v>0</v>
      </c>
      <c r="J15" s="75">
        <f>March!AA23</f>
        <v>0</v>
      </c>
      <c r="K15" s="75">
        <f>April!AA23</f>
        <v>0</v>
      </c>
      <c r="L15" s="75">
        <f>May!AA23</f>
        <v>0</v>
      </c>
      <c r="M15" s="75">
        <f>June!AA23</f>
        <v>0</v>
      </c>
      <c r="N15" s="73">
        <f t="shared" si="0"/>
        <v>0</v>
      </c>
    </row>
    <row r="16" spans="1:16" x14ac:dyDescent="0.25">
      <c r="A16" s="74">
        <v>13</v>
      </c>
      <c r="B16" s="75">
        <f>July!Y24</f>
        <v>0</v>
      </c>
      <c r="C16" s="75">
        <f>August!AA24</f>
        <v>0</v>
      </c>
      <c r="D16" s="75">
        <f>September!AA24</f>
        <v>0</v>
      </c>
      <c r="E16" s="75">
        <f>October!AA24</f>
        <v>0</v>
      </c>
      <c r="F16" s="75">
        <f>November!AA24</f>
        <v>0</v>
      </c>
      <c r="G16" s="75">
        <f>December!AA24</f>
        <v>0</v>
      </c>
      <c r="H16" s="75">
        <f>January!AA24</f>
        <v>0</v>
      </c>
      <c r="I16" s="75">
        <f>February!AA24</f>
        <v>0</v>
      </c>
      <c r="J16" s="75">
        <f>March!AA24</f>
        <v>0</v>
      </c>
      <c r="K16" s="75">
        <f>April!AA24</f>
        <v>0</v>
      </c>
      <c r="L16" s="75">
        <f>May!AA24</f>
        <v>0</v>
      </c>
      <c r="M16" s="75">
        <f>June!AA24</f>
        <v>0</v>
      </c>
      <c r="N16" s="73">
        <f t="shared" si="0"/>
        <v>0</v>
      </c>
    </row>
    <row r="17" spans="1:15" x14ac:dyDescent="0.25">
      <c r="A17" s="74">
        <v>14</v>
      </c>
      <c r="B17" s="75">
        <f>July!Y25</f>
        <v>0</v>
      </c>
      <c r="C17" s="75">
        <f>August!AA25</f>
        <v>0</v>
      </c>
      <c r="D17" s="75">
        <f>September!AA25</f>
        <v>0</v>
      </c>
      <c r="E17" s="75">
        <f>October!AA25</f>
        <v>0</v>
      </c>
      <c r="F17" s="75">
        <f>November!AA25</f>
        <v>0</v>
      </c>
      <c r="G17" s="75">
        <f>December!AA25</f>
        <v>0</v>
      </c>
      <c r="H17" s="75">
        <f>January!AA25</f>
        <v>0</v>
      </c>
      <c r="I17" s="75">
        <f>February!AA25</f>
        <v>0</v>
      </c>
      <c r="J17" s="75">
        <f>March!AA25</f>
        <v>0</v>
      </c>
      <c r="K17" s="75">
        <f>April!AA25</f>
        <v>0</v>
      </c>
      <c r="L17" s="75">
        <f>May!AA25</f>
        <v>0</v>
      </c>
      <c r="M17" s="75">
        <f>June!AA25</f>
        <v>0</v>
      </c>
      <c r="N17" s="73">
        <f t="shared" si="0"/>
        <v>0</v>
      </c>
    </row>
    <row r="18" spans="1:15" x14ac:dyDescent="0.25">
      <c r="A18" s="74">
        <v>15</v>
      </c>
      <c r="B18" s="75">
        <f>July!Y26</f>
        <v>0</v>
      </c>
      <c r="C18" s="75">
        <f>August!AA26</f>
        <v>0</v>
      </c>
      <c r="D18" s="75">
        <f>September!AA26</f>
        <v>0</v>
      </c>
      <c r="E18" s="75">
        <f>October!AA26</f>
        <v>0</v>
      </c>
      <c r="F18" s="75">
        <f>November!AA26</f>
        <v>0</v>
      </c>
      <c r="G18" s="75">
        <f>December!AA26</f>
        <v>0</v>
      </c>
      <c r="H18" s="75">
        <f>January!AA26</f>
        <v>0</v>
      </c>
      <c r="I18" s="75">
        <f>February!AA26</f>
        <v>0</v>
      </c>
      <c r="J18" s="75">
        <f>March!AA26</f>
        <v>0</v>
      </c>
      <c r="K18" s="75">
        <f>April!AA26</f>
        <v>0</v>
      </c>
      <c r="L18" s="75">
        <f>May!AA26</f>
        <v>0</v>
      </c>
      <c r="M18" s="75">
        <f>June!AA26</f>
        <v>0</v>
      </c>
      <c r="N18" s="73">
        <f>SUM(B18:M18)</f>
        <v>0</v>
      </c>
    </row>
    <row r="19" spans="1:15" x14ac:dyDescent="0.25">
      <c r="A19" s="74">
        <v>16</v>
      </c>
      <c r="B19" s="75">
        <f>July!Y27</f>
        <v>0</v>
      </c>
      <c r="C19" s="75">
        <f>August!AA27</f>
        <v>0</v>
      </c>
      <c r="D19" s="75">
        <f>September!AA27</f>
        <v>0</v>
      </c>
      <c r="E19" s="75">
        <f>October!AA27</f>
        <v>0</v>
      </c>
      <c r="F19" s="75">
        <f>November!AA27</f>
        <v>0</v>
      </c>
      <c r="G19" s="75">
        <f>December!AA27</f>
        <v>0</v>
      </c>
      <c r="H19" s="75">
        <f>January!AA27</f>
        <v>0</v>
      </c>
      <c r="I19" s="75">
        <f>February!AA27</f>
        <v>0</v>
      </c>
      <c r="J19" s="75">
        <f>March!AA27</f>
        <v>0</v>
      </c>
      <c r="K19" s="75">
        <f>April!AA27</f>
        <v>0</v>
      </c>
      <c r="L19" s="75">
        <f>May!AA27</f>
        <v>0</v>
      </c>
      <c r="M19" s="75">
        <f>June!AA27</f>
        <v>0</v>
      </c>
      <c r="N19" s="73">
        <f t="shared" ref="N19:N80" si="1">SUM(B19:M19)</f>
        <v>0</v>
      </c>
    </row>
    <row r="20" spans="1:15" x14ac:dyDescent="0.25">
      <c r="A20" s="74">
        <v>17</v>
      </c>
      <c r="B20" s="75">
        <f>July!AI12</f>
        <v>0</v>
      </c>
      <c r="C20" s="75">
        <f>August!AK12</f>
        <v>0</v>
      </c>
      <c r="D20" s="75">
        <f>September!AK12</f>
        <v>0</v>
      </c>
      <c r="E20" s="75">
        <f>October!AK12</f>
        <v>0</v>
      </c>
      <c r="F20" s="75">
        <f>November!AK12</f>
        <v>0</v>
      </c>
      <c r="G20" s="75">
        <f>December!AK12</f>
        <v>0</v>
      </c>
      <c r="H20" s="75">
        <f>January!AK12</f>
        <v>0</v>
      </c>
      <c r="I20" s="75">
        <f>February!AK12</f>
        <v>0</v>
      </c>
      <c r="J20" s="75">
        <f>March!AK12</f>
        <v>0</v>
      </c>
      <c r="K20" s="75">
        <f>April!AK12</f>
        <v>0</v>
      </c>
      <c r="L20" s="75">
        <f>May!AK12</f>
        <v>0</v>
      </c>
      <c r="M20" s="75">
        <f>June!AK12</f>
        <v>0</v>
      </c>
      <c r="N20" s="73">
        <f t="shared" si="1"/>
        <v>0</v>
      </c>
      <c r="O20" t="s">
        <v>235</v>
      </c>
    </row>
    <row r="21" spans="1:15" x14ac:dyDescent="0.25">
      <c r="A21" s="74">
        <v>18</v>
      </c>
      <c r="B21" s="75">
        <f>July!AI13</f>
        <v>0</v>
      </c>
      <c r="C21" s="75">
        <f>August!AK13</f>
        <v>0</v>
      </c>
      <c r="D21" s="75">
        <f>September!AK13</f>
        <v>0</v>
      </c>
      <c r="E21" s="75">
        <f>October!AK13</f>
        <v>0</v>
      </c>
      <c r="F21" s="75">
        <f>November!AK13</f>
        <v>0</v>
      </c>
      <c r="G21" s="75">
        <f>December!AK13</f>
        <v>0</v>
      </c>
      <c r="H21" s="75">
        <f>January!AK13</f>
        <v>0</v>
      </c>
      <c r="I21" s="75">
        <f>February!AK13</f>
        <v>0</v>
      </c>
      <c r="J21" s="75">
        <f>March!AK13</f>
        <v>0</v>
      </c>
      <c r="K21" s="75">
        <f>April!AK13</f>
        <v>0</v>
      </c>
      <c r="L21" s="75">
        <f>May!AK13</f>
        <v>0</v>
      </c>
      <c r="M21" s="75">
        <f>June!AK13</f>
        <v>0</v>
      </c>
      <c r="N21" s="73">
        <f t="shared" si="1"/>
        <v>0</v>
      </c>
    </row>
    <row r="22" spans="1:15" x14ac:dyDescent="0.25">
      <c r="A22" s="74">
        <v>19</v>
      </c>
      <c r="B22" s="75">
        <f>July!AI14</f>
        <v>0</v>
      </c>
      <c r="C22" s="75">
        <f>August!AK14</f>
        <v>0</v>
      </c>
      <c r="D22" s="75">
        <f>September!AK14</f>
        <v>0</v>
      </c>
      <c r="E22" s="75">
        <f>October!AK14</f>
        <v>0</v>
      </c>
      <c r="F22" s="75">
        <f>November!AK14</f>
        <v>0</v>
      </c>
      <c r="G22" s="75">
        <f>December!AK14</f>
        <v>0</v>
      </c>
      <c r="H22" s="75">
        <f>January!AK14</f>
        <v>0</v>
      </c>
      <c r="I22" s="75">
        <f>February!AK14</f>
        <v>0</v>
      </c>
      <c r="J22" s="75">
        <f>March!AK14</f>
        <v>0</v>
      </c>
      <c r="K22" s="75">
        <f>April!AK14</f>
        <v>0</v>
      </c>
      <c r="L22" s="75">
        <f>May!AK14</f>
        <v>0</v>
      </c>
      <c r="M22" s="75">
        <f>June!AK14</f>
        <v>0</v>
      </c>
      <c r="N22" s="73">
        <f t="shared" si="1"/>
        <v>0</v>
      </c>
    </row>
    <row r="23" spans="1:15" x14ac:dyDescent="0.25">
      <c r="A23" s="74">
        <v>20</v>
      </c>
      <c r="B23" s="75">
        <f>July!AI15</f>
        <v>0</v>
      </c>
      <c r="C23" s="75">
        <f>August!AK15</f>
        <v>0</v>
      </c>
      <c r="D23" s="75">
        <f>September!AK15</f>
        <v>0</v>
      </c>
      <c r="E23" s="75">
        <f>October!AK15</f>
        <v>0</v>
      </c>
      <c r="F23" s="75">
        <f>November!AK15</f>
        <v>0</v>
      </c>
      <c r="G23" s="75">
        <f>December!AK15</f>
        <v>0</v>
      </c>
      <c r="H23" s="75">
        <f>January!AK15</f>
        <v>0</v>
      </c>
      <c r="I23" s="75">
        <f>February!AK15</f>
        <v>0</v>
      </c>
      <c r="J23" s="75">
        <f>March!AK15</f>
        <v>0</v>
      </c>
      <c r="K23" s="75">
        <f>April!AK15</f>
        <v>0</v>
      </c>
      <c r="L23" s="75">
        <f>May!AK15</f>
        <v>0</v>
      </c>
      <c r="M23" s="75">
        <f>June!AK15</f>
        <v>0</v>
      </c>
      <c r="N23" s="73">
        <f t="shared" si="1"/>
        <v>0</v>
      </c>
    </row>
    <row r="24" spans="1:15" x14ac:dyDescent="0.25">
      <c r="A24" s="74">
        <v>21</v>
      </c>
      <c r="B24" s="75">
        <f>July!AI16</f>
        <v>0</v>
      </c>
      <c r="C24" s="75">
        <f>August!AK16</f>
        <v>0</v>
      </c>
      <c r="D24" s="75">
        <f>September!AK16</f>
        <v>0</v>
      </c>
      <c r="E24" s="75">
        <f>October!AK16</f>
        <v>0</v>
      </c>
      <c r="F24" s="75">
        <f>November!AK16</f>
        <v>0</v>
      </c>
      <c r="G24" s="75">
        <f>December!AK16</f>
        <v>0</v>
      </c>
      <c r="H24" s="75">
        <f>January!AK16</f>
        <v>0</v>
      </c>
      <c r="I24" s="75">
        <f>February!AK16</f>
        <v>0</v>
      </c>
      <c r="J24" s="75">
        <f>March!AK16</f>
        <v>0</v>
      </c>
      <c r="K24" s="75">
        <f>April!AK16</f>
        <v>0</v>
      </c>
      <c r="L24" s="75">
        <f>May!AK16</f>
        <v>0</v>
      </c>
      <c r="M24" s="75">
        <f>June!AK16</f>
        <v>0</v>
      </c>
      <c r="N24" s="73">
        <f t="shared" si="1"/>
        <v>0</v>
      </c>
    </row>
    <row r="25" spans="1:15" x14ac:dyDescent="0.25">
      <c r="A25" s="74">
        <v>22</v>
      </c>
      <c r="B25" s="75">
        <f>July!AI17</f>
        <v>0</v>
      </c>
      <c r="C25" s="75">
        <f>August!AK17</f>
        <v>0</v>
      </c>
      <c r="D25" s="75">
        <f>September!AK17</f>
        <v>0</v>
      </c>
      <c r="E25" s="75">
        <f>October!AK17</f>
        <v>0</v>
      </c>
      <c r="F25" s="75">
        <f>November!AK17</f>
        <v>0</v>
      </c>
      <c r="G25" s="75">
        <f>December!AK17</f>
        <v>0</v>
      </c>
      <c r="H25" s="75">
        <f>January!AK17</f>
        <v>0</v>
      </c>
      <c r="I25" s="75">
        <f>February!AK17</f>
        <v>0</v>
      </c>
      <c r="J25" s="75">
        <f>March!AK17</f>
        <v>0</v>
      </c>
      <c r="K25" s="75">
        <f>April!AK17</f>
        <v>0</v>
      </c>
      <c r="L25" s="75">
        <f>May!AK17</f>
        <v>0</v>
      </c>
      <c r="M25" s="75">
        <f>June!AK17</f>
        <v>0</v>
      </c>
      <c r="N25" s="73">
        <f t="shared" si="1"/>
        <v>0</v>
      </c>
    </row>
    <row r="26" spans="1:15" x14ac:dyDescent="0.25">
      <c r="A26" s="74">
        <v>23</v>
      </c>
      <c r="B26" s="75">
        <f>July!AI18</f>
        <v>0</v>
      </c>
      <c r="C26" s="75">
        <f>August!AK18</f>
        <v>0</v>
      </c>
      <c r="D26" s="75">
        <f>September!AK18</f>
        <v>0</v>
      </c>
      <c r="E26" s="75">
        <f>October!AK18</f>
        <v>0</v>
      </c>
      <c r="F26" s="75">
        <f>November!AK18</f>
        <v>0</v>
      </c>
      <c r="G26" s="75">
        <f>December!AK18</f>
        <v>0</v>
      </c>
      <c r="H26" s="75">
        <f>January!AK18</f>
        <v>0</v>
      </c>
      <c r="I26" s="75">
        <f>February!AK18</f>
        <v>0</v>
      </c>
      <c r="J26" s="75">
        <f>March!AK18</f>
        <v>0</v>
      </c>
      <c r="K26" s="75">
        <f>April!AK18</f>
        <v>0</v>
      </c>
      <c r="L26" s="75">
        <f>May!AK18</f>
        <v>0</v>
      </c>
      <c r="M26" s="75">
        <f>June!AK18</f>
        <v>0</v>
      </c>
      <c r="N26" s="73">
        <f t="shared" si="1"/>
        <v>0</v>
      </c>
    </row>
    <row r="27" spans="1:15" x14ac:dyDescent="0.25">
      <c r="A27" s="74">
        <v>24</v>
      </c>
      <c r="B27" s="75">
        <f>July!AI19</f>
        <v>0</v>
      </c>
      <c r="C27" s="75">
        <f>August!AK19</f>
        <v>0</v>
      </c>
      <c r="D27" s="75">
        <f>September!AK19</f>
        <v>0</v>
      </c>
      <c r="E27" s="75">
        <f>October!AK19</f>
        <v>0</v>
      </c>
      <c r="F27" s="75">
        <f>November!AK19</f>
        <v>0</v>
      </c>
      <c r="G27" s="75">
        <f>December!AK19</f>
        <v>0</v>
      </c>
      <c r="H27" s="75">
        <f>January!AK19</f>
        <v>0</v>
      </c>
      <c r="I27" s="75">
        <f>February!AK19</f>
        <v>0</v>
      </c>
      <c r="J27" s="75">
        <f>March!AK19</f>
        <v>0</v>
      </c>
      <c r="K27" s="75">
        <f>April!AK19</f>
        <v>0</v>
      </c>
      <c r="L27" s="75">
        <f>May!AK19</f>
        <v>0</v>
      </c>
      <c r="M27" s="75">
        <f>June!AK19</f>
        <v>0</v>
      </c>
      <c r="N27" s="73">
        <f t="shared" si="1"/>
        <v>0</v>
      </c>
    </row>
    <row r="28" spans="1:15" x14ac:dyDescent="0.25">
      <c r="A28" s="74">
        <v>25</v>
      </c>
      <c r="B28" s="75">
        <f>July!AI20</f>
        <v>0</v>
      </c>
      <c r="C28" s="75">
        <f>August!AK20</f>
        <v>0</v>
      </c>
      <c r="D28" s="75">
        <f>September!AK20</f>
        <v>0</v>
      </c>
      <c r="E28" s="75">
        <f>October!AK20</f>
        <v>0</v>
      </c>
      <c r="F28" s="75">
        <f>November!AK20</f>
        <v>0</v>
      </c>
      <c r="G28" s="75">
        <f>December!AK20</f>
        <v>0</v>
      </c>
      <c r="H28" s="75">
        <f>January!AK20</f>
        <v>0</v>
      </c>
      <c r="I28" s="75">
        <f>February!AK20</f>
        <v>0</v>
      </c>
      <c r="J28" s="75">
        <f>March!AK20</f>
        <v>0</v>
      </c>
      <c r="K28" s="75">
        <f>April!AK20</f>
        <v>0</v>
      </c>
      <c r="L28" s="75">
        <f>May!AK20</f>
        <v>0</v>
      </c>
      <c r="M28" s="75">
        <f>June!AK20</f>
        <v>0</v>
      </c>
      <c r="N28" s="73">
        <f t="shared" si="1"/>
        <v>0</v>
      </c>
    </row>
    <row r="29" spans="1:15" x14ac:dyDescent="0.25">
      <c r="A29" s="74">
        <v>26</v>
      </c>
      <c r="B29" s="75">
        <f>July!AI21</f>
        <v>0</v>
      </c>
      <c r="C29" s="75">
        <f>August!AK21</f>
        <v>0</v>
      </c>
      <c r="D29" s="75">
        <f>September!AK21</f>
        <v>0</v>
      </c>
      <c r="E29" s="75">
        <f>October!AK21</f>
        <v>0</v>
      </c>
      <c r="F29" s="75">
        <f>November!AK21</f>
        <v>0</v>
      </c>
      <c r="G29" s="75">
        <f>December!AK21</f>
        <v>0</v>
      </c>
      <c r="H29" s="75">
        <f>January!AK21</f>
        <v>0</v>
      </c>
      <c r="I29" s="75">
        <f>February!AK21</f>
        <v>0</v>
      </c>
      <c r="J29" s="75">
        <f>March!AK21</f>
        <v>0</v>
      </c>
      <c r="K29" s="75">
        <f>April!AK21</f>
        <v>0</v>
      </c>
      <c r="L29" s="75">
        <f>May!AK21</f>
        <v>0</v>
      </c>
      <c r="M29" s="75">
        <f>June!AK21</f>
        <v>0</v>
      </c>
      <c r="N29" s="73">
        <f t="shared" si="1"/>
        <v>0</v>
      </c>
    </row>
    <row r="30" spans="1:15" x14ac:dyDescent="0.25">
      <c r="A30" s="74">
        <v>27</v>
      </c>
      <c r="B30" s="75">
        <f>July!AI22</f>
        <v>0</v>
      </c>
      <c r="C30" s="75">
        <f>August!AK22</f>
        <v>0</v>
      </c>
      <c r="D30" s="75">
        <f>September!AK22</f>
        <v>0</v>
      </c>
      <c r="E30" s="75">
        <f>October!AK22</f>
        <v>0</v>
      </c>
      <c r="F30" s="75">
        <f>November!AK22</f>
        <v>0</v>
      </c>
      <c r="G30" s="75">
        <f>December!AK22</f>
        <v>0</v>
      </c>
      <c r="H30" s="75">
        <f>January!AK22</f>
        <v>0</v>
      </c>
      <c r="I30" s="75">
        <f>February!AK22</f>
        <v>0</v>
      </c>
      <c r="J30" s="75">
        <f>March!AK22</f>
        <v>0</v>
      </c>
      <c r="K30" s="75">
        <f>April!AK22</f>
        <v>0</v>
      </c>
      <c r="L30" s="75">
        <f>May!AK22</f>
        <v>0</v>
      </c>
      <c r="M30" s="75">
        <f>June!AK22</f>
        <v>0</v>
      </c>
      <c r="N30" s="73">
        <f t="shared" si="1"/>
        <v>0</v>
      </c>
    </row>
    <row r="31" spans="1:15" x14ac:dyDescent="0.25">
      <c r="A31" s="74">
        <v>28</v>
      </c>
      <c r="B31" s="75">
        <f>July!AI23</f>
        <v>0</v>
      </c>
      <c r="C31" s="75">
        <f>August!AK23</f>
        <v>0</v>
      </c>
      <c r="D31" s="75">
        <f>September!AK23</f>
        <v>0</v>
      </c>
      <c r="E31" s="75">
        <f>October!AK23</f>
        <v>0</v>
      </c>
      <c r="F31" s="75">
        <f>November!AK23</f>
        <v>0</v>
      </c>
      <c r="G31" s="75">
        <f>December!AK23</f>
        <v>0</v>
      </c>
      <c r="H31" s="75">
        <f>January!AK23</f>
        <v>0</v>
      </c>
      <c r="I31" s="75">
        <f>February!AK23</f>
        <v>0</v>
      </c>
      <c r="J31" s="75">
        <f>March!AK23</f>
        <v>0</v>
      </c>
      <c r="K31" s="75">
        <f>April!AK23</f>
        <v>0</v>
      </c>
      <c r="L31" s="75">
        <f>May!AK23</f>
        <v>0</v>
      </c>
      <c r="M31" s="75">
        <f>June!AK23</f>
        <v>0</v>
      </c>
      <c r="N31" s="73">
        <f t="shared" si="1"/>
        <v>0</v>
      </c>
    </row>
    <row r="32" spans="1:15" x14ac:dyDescent="0.25">
      <c r="A32" s="74">
        <v>29</v>
      </c>
      <c r="B32" s="75">
        <f>July!AI24</f>
        <v>0</v>
      </c>
      <c r="C32" s="75">
        <f>August!AK24</f>
        <v>0</v>
      </c>
      <c r="D32" s="75">
        <f>September!AK24</f>
        <v>0</v>
      </c>
      <c r="E32" s="75">
        <f>October!AK24</f>
        <v>0</v>
      </c>
      <c r="F32" s="75">
        <f>November!AK24</f>
        <v>0</v>
      </c>
      <c r="G32" s="75">
        <f>December!AK24</f>
        <v>0</v>
      </c>
      <c r="H32" s="75">
        <f>January!AK24</f>
        <v>0</v>
      </c>
      <c r="I32" s="75">
        <f>February!AK24</f>
        <v>0</v>
      </c>
      <c r="J32" s="75">
        <f>March!AK24</f>
        <v>0</v>
      </c>
      <c r="K32" s="75">
        <f>April!AK24</f>
        <v>0</v>
      </c>
      <c r="L32" s="75">
        <f>May!AK24</f>
        <v>0</v>
      </c>
      <c r="M32" s="75">
        <f>June!AK24</f>
        <v>0</v>
      </c>
      <c r="N32" s="73">
        <f t="shared" si="1"/>
        <v>0</v>
      </c>
    </row>
    <row r="33" spans="1:15" x14ac:dyDescent="0.25">
      <c r="A33" s="74">
        <v>30</v>
      </c>
      <c r="B33" s="75">
        <f>July!AI25</f>
        <v>0</v>
      </c>
      <c r="C33" s="75">
        <f>August!AK25</f>
        <v>0</v>
      </c>
      <c r="D33" s="75">
        <f>September!AK25</f>
        <v>0</v>
      </c>
      <c r="E33" s="75">
        <f>October!AK25</f>
        <v>0</v>
      </c>
      <c r="F33" s="75">
        <f>November!AK25</f>
        <v>0</v>
      </c>
      <c r="G33" s="75">
        <f>December!AK25</f>
        <v>0</v>
      </c>
      <c r="H33" s="75">
        <f>January!AK25</f>
        <v>0</v>
      </c>
      <c r="I33" s="75">
        <f>February!AK25</f>
        <v>0</v>
      </c>
      <c r="J33" s="75">
        <f>March!AK25</f>
        <v>0</v>
      </c>
      <c r="K33" s="75">
        <f>April!AK25</f>
        <v>0</v>
      </c>
      <c r="L33" s="75">
        <f>May!AK25</f>
        <v>0</v>
      </c>
      <c r="M33" s="75">
        <f>June!AK25</f>
        <v>0</v>
      </c>
      <c r="N33" s="73">
        <f t="shared" si="1"/>
        <v>0</v>
      </c>
    </row>
    <row r="34" spans="1:15" x14ac:dyDescent="0.25">
      <c r="A34" s="74">
        <v>31</v>
      </c>
      <c r="B34" s="75">
        <f>July!AI26</f>
        <v>0</v>
      </c>
      <c r="C34" s="75">
        <f>August!AK26</f>
        <v>0</v>
      </c>
      <c r="D34" s="75">
        <f>September!AK26</f>
        <v>0</v>
      </c>
      <c r="E34" s="75">
        <f>October!AK26</f>
        <v>0</v>
      </c>
      <c r="F34" s="75">
        <f>November!AK26</f>
        <v>0</v>
      </c>
      <c r="G34" s="75">
        <f>December!AK26</f>
        <v>0</v>
      </c>
      <c r="H34" s="75">
        <f>January!AK26</f>
        <v>0</v>
      </c>
      <c r="I34" s="75">
        <f>February!AK26</f>
        <v>0</v>
      </c>
      <c r="J34" s="75">
        <f>March!AK26</f>
        <v>0</v>
      </c>
      <c r="K34" s="75">
        <f>April!AK26</f>
        <v>0</v>
      </c>
      <c r="L34" s="75">
        <f>May!AK26</f>
        <v>0</v>
      </c>
      <c r="M34" s="75">
        <f>June!AK26</f>
        <v>0</v>
      </c>
      <c r="N34" s="73">
        <f t="shared" si="1"/>
        <v>0</v>
      </c>
    </row>
    <row r="35" spans="1:15" x14ac:dyDescent="0.25">
      <c r="A35" s="74">
        <v>32</v>
      </c>
      <c r="B35" s="75">
        <f>July!AI27</f>
        <v>0</v>
      </c>
      <c r="C35" s="75">
        <f>August!AK27</f>
        <v>0</v>
      </c>
      <c r="D35" s="75">
        <f>September!AK27</f>
        <v>0</v>
      </c>
      <c r="E35" s="75">
        <f>October!AK27</f>
        <v>0</v>
      </c>
      <c r="F35" s="75">
        <f>November!AK27</f>
        <v>0</v>
      </c>
      <c r="G35" s="75">
        <f>December!AK27</f>
        <v>0</v>
      </c>
      <c r="H35" s="75">
        <f>January!AK27</f>
        <v>0</v>
      </c>
      <c r="I35" s="75">
        <f>February!AK27</f>
        <v>0</v>
      </c>
      <c r="J35" s="75">
        <f>March!AK27</f>
        <v>0</v>
      </c>
      <c r="K35" s="75">
        <f>April!AK27</f>
        <v>0</v>
      </c>
      <c r="L35" s="75">
        <f>May!AK27</f>
        <v>0</v>
      </c>
      <c r="M35" s="75">
        <f>June!AK27</f>
        <v>0</v>
      </c>
      <c r="N35" s="73">
        <f t="shared" si="1"/>
        <v>0</v>
      </c>
    </row>
    <row r="36" spans="1:15" x14ac:dyDescent="0.25">
      <c r="A36" s="74">
        <v>33</v>
      </c>
      <c r="B36" s="75">
        <f>July!AN12</f>
        <v>0</v>
      </c>
      <c r="C36" s="75">
        <f>August!AP12</f>
        <v>0</v>
      </c>
      <c r="D36" s="75">
        <f>September!AP12</f>
        <v>0</v>
      </c>
      <c r="E36" s="75">
        <f>October!AP12</f>
        <v>0</v>
      </c>
      <c r="F36" s="75">
        <f>November!AP12</f>
        <v>0</v>
      </c>
      <c r="G36" s="75">
        <f>December!AP12</f>
        <v>0</v>
      </c>
      <c r="H36" s="75">
        <f>January!AP12</f>
        <v>0</v>
      </c>
      <c r="I36" s="75">
        <f>February!AP12</f>
        <v>0</v>
      </c>
      <c r="J36" s="75">
        <f>March!AP12</f>
        <v>0</v>
      </c>
      <c r="K36" s="75">
        <f>April!AP12</f>
        <v>0</v>
      </c>
      <c r="L36" s="75">
        <f>May!AP12</f>
        <v>0</v>
      </c>
      <c r="M36" s="75">
        <f>June!AP12</f>
        <v>0</v>
      </c>
      <c r="N36" s="73">
        <f t="shared" si="1"/>
        <v>0</v>
      </c>
      <c r="O36" t="s">
        <v>236</v>
      </c>
    </row>
    <row r="37" spans="1:15" x14ac:dyDescent="0.25">
      <c r="A37" s="74">
        <v>34</v>
      </c>
      <c r="B37" s="75">
        <f>July!AN13</f>
        <v>0</v>
      </c>
      <c r="C37" s="75">
        <f>August!AP13</f>
        <v>0</v>
      </c>
      <c r="D37" s="75">
        <f>September!AP13</f>
        <v>0</v>
      </c>
      <c r="E37" s="75">
        <f>October!AP13</f>
        <v>0</v>
      </c>
      <c r="F37" s="75">
        <f>November!AP13</f>
        <v>0</v>
      </c>
      <c r="G37" s="75">
        <f>December!AP13</f>
        <v>0</v>
      </c>
      <c r="H37" s="75">
        <f>January!AP13</f>
        <v>0</v>
      </c>
      <c r="I37" s="75">
        <f>February!AP13</f>
        <v>0</v>
      </c>
      <c r="J37" s="75">
        <f>March!AP13</f>
        <v>0</v>
      </c>
      <c r="K37" s="75">
        <f>April!AP13</f>
        <v>0</v>
      </c>
      <c r="L37" s="75">
        <f>May!AP13</f>
        <v>0</v>
      </c>
      <c r="M37" s="75">
        <f>June!AP13</f>
        <v>0</v>
      </c>
      <c r="N37" s="73">
        <f t="shared" si="1"/>
        <v>0</v>
      </c>
    </row>
    <row r="38" spans="1:15" x14ac:dyDescent="0.25">
      <c r="A38" s="74">
        <v>35</v>
      </c>
      <c r="B38" s="75">
        <f>July!AN14</f>
        <v>0</v>
      </c>
      <c r="C38" s="75">
        <f>August!AP14</f>
        <v>0</v>
      </c>
      <c r="D38" s="75">
        <f>September!AP14</f>
        <v>0</v>
      </c>
      <c r="E38" s="75">
        <f>October!AP14</f>
        <v>0</v>
      </c>
      <c r="F38" s="75">
        <f>November!AP14</f>
        <v>0</v>
      </c>
      <c r="G38" s="75">
        <f>December!AP14</f>
        <v>0</v>
      </c>
      <c r="H38" s="75">
        <f>January!AP14</f>
        <v>0</v>
      </c>
      <c r="I38" s="75">
        <f>February!AP14</f>
        <v>0</v>
      </c>
      <c r="J38" s="75">
        <f>March!AP14</f>
        <v>0</v>
      </c>
      <c r="K38" s="75">
        <f>April!AP14</f>
        <v>0</v>
      </c>
      <c r="L38" s="75">
        <f>May!AP14</f>
        <v>0</v>
      </c>
      <c r="M38" s="75">
        <f>June!AP14</f>
        <v>0</v>
      </c>
      <c r="N38" s="73">
        <f t="shared" si="1"/>
        <v>0</v>
      </c>
    </row>
    <row r="39" spans="1:15" x14ac:dyDescent="0.25">
      <c r="A39" s="74">
        <v>36</v>
      </c>
      <c r="B39" s="75">
        <f>July!AN15</f>
        <v>0</v>
      </c>
      <c r="C39" s="75">
        <f>August!AP15</f>
        <v>0</v>
      </c>
      <c r="D39" s="75">
        <f>September!AP15</f>
        <v>0</v>
      </c>
      <c r="E39" s="75">
        <f>October!AP15</f>
        <v>0</v>
      </c>
      <c r="F39" s="75">
        <f>November!AP15</f>
        <v>0</v>
      </c>
      <c r="G39" s="75">
        <f>December!AP15</f>
        <v>0</v>
      </c>
      <c r="H39" s="75">
        <f>January!AP15</f>
        <v>0</v>
      </c>
      <c r="I39" s="75">
        <f>February!AP15</f>
        <v>0</v>
      </c>
      <c r="J39" s="75">
        <f>March!AP15</f>
        <v>0</v>
      </c>
      <c r="K39" s="75">
        <f>April!AP15</f>
        <v>0</v>
      </c>
      <c r="L39" s="75">
        <f>May!AP15</f>
        <v>0</v>
      </c>
      <c r="M39" s="75">
        <f>June!AP15</f>
        <v>0</v>
      </c>
      <c r="N39" s="73">
        <f t="shared" si="1"/>
        <v>0</v>
      </c>
    </row>
    <row r="40" spans="1:15" x14ac:dyDescent="0.25">
      <c r="A40" s="74">
        <v>37</v>
      </c>
      <c r="B40" s="75">
        <f>July!AN16</f>
        <v>0</v>
      </c>
      <c r="C40" s="75">
        <f>August!AP16</f>
        <v>0</v>
      </c>
      <c r="D40" s="75">
        <f>September!AP16</f>
        <v>0</v>
      </c>
      <c r="E40" s="75">
        <f>October!AP16</f>
        <v>0</v>
      </c>
      <c r="F40" s="75">
        <f>November!AP16</f>
        <v>0</v>
      </c>
      <c r="G40" s="75">
        <f>December!AP16</f>
        <v>0</v>
      </c>
      <c r="H40" s="75">
        <f>January!AP16</f>
        <v>0</v>
      </c>
      <c r="I40" s="75">
        <f>February!AP16</f>
        <v>0</v>
      </c>
      <c r="J40" s="75">
        <f>March!AP16</f>
        <v>0</v>
      </c>
      <c r="K40" s="75">
        <f>April!AP16</f>
        <v>0</v>
      </c>
      <c r="L40" s="75">
        <f>May!AP16</f>
        <v>0</v>
      </c>
      <c r="M40" s="75">
        <f>June!AP16</f>
        <v>0</v>
      </c>
      <c r="N40" s="73">
        <f t="shared" si="1"/>
        <v>0</v>
      </c>
    </row>
    <row r="41" spans="1:15" x14ac:dyDescent="0.25">
      <c r="A41" s="74">
        <v>38</v>
      </c>
      <c r="B41" s="75">
        <f>July!AN17</f>
        <v>0</v>
      </c>
      <c r="C41" s="75">
        <f>August!AP17</f>
        <v>0</v>
      </c>
      <c r="D41" s="75">
        <f>September!AP17</f>
        <v>0</v>
      </c>
      <c r="E41" s="75">
        <f>October!AP17</f>
        <v>0</v>
      </c>
      <c r="F41" s="75">
        <f>November!AP17</f>
        <v>0</v>
      </c>
      <c r="G41" s="75">
        <f>December!AP17</f>
        <v>0</v>
      </c>
      <c r="H41" s="75">
        <f>January!AP17</f>
        <v>0</v>
      </c>
      <c r="I41" s="75">
        <f>February!AP17</f>
        <v>0</v>
      </c>
      <c r="J41" s="75">
        <f>March!AP17</f>
        <v>0</v>
      </c>
      <c r="K41" s="75">
        <f>April!AP17</f>
        <v>0</v>
      </c>
      <c r="L41" s="75">
        <f>May!AP17</f>
        <v>0</v>
      </c>
      <c r="M41" s="75">
        <f>June!AP17</f>
        <v>0</v>
      </c>
      <c r="N41" s="73">
        <f t="shared" si="1"/>
        <v>0</v>
      </c>
    </row>
    <row r="42" spans="1:15" x14ac:dyDescent="0.25">
      <c r="A42" s="74">
        <v>39</v>
      </c>
      <c r="B42" s="75">
        <f>July!AN18</f>
        <v>0</v>
      </c>
      <c r="C42" s="75">
        <f>August!AP18</f>
        <v>0</v>
      </c>
      <c r="D42" s="75">
        <f>September!AP18</f>
        <v>0</v>
      </c>
      <c r="E42" s="75">
        <f>October!AP18</f>
        <v>0</v>
      </c>
      <c r="F42" s="75">
        <f>November!AP18</f>
        <v>0</v>
      </c>
      <c r="G42" s="75">
        <f>December!AP18</f>
        <v>0</v>
      </c>
      <c r="H42" s="75">
        <f>January!AP18</f>
        <v>0</v>
      </c>
      <c r="I42" s="75">
        <f>February!AP18</f>
        <v>0</v>
      </c>
      <c r="J42" s="75">
        <f>March!AP18</f>
        <v>0</v>
      </c>
      <c r="K42" s="75">
        <f>April!AP18</f>
        <v>0</v>
      </c>
      <c r="L42" s="75">
        <f>May!AP18</f>
        <v>0</v>
      </c>
      <c r="M42" s="75">
        <f>June!AP18</f>
        <v>0</v>
      </c>
      <c r="N42" s="73">
        <f t="shared" si="1"/>
        <v>0</v>
      </c>
    </row>
    <row r="43" spans="1:15" x14ac:dyDescent="0.25">
      <c r="A43" s="74">
        <v>40</v>
      </c>
      <c r="B43" s="75">
        <f>July!AN19</f>
        <v>0</v>
      </c>
      <c r="C43" s="75">
        <f>August!AP19</f>
        <v>0</v>
      </c>
      <c r="D43" s="75">
        <f>September!AP19</f>
        <v>0</v>
      </c>
      <c r="E43" s="75">
        <f>October!AP19</f>
        <v>0</v>
      </c>
      <c r="F43" s="75">
        <f>November!AP19</f>
        <v>0</v>
      </c>
      <c r="G43" s="75">
        <f>December!AP19</f>
        <v>0</v>
      </c>
      <c r="H43" s="75">
        <f>January!AP19</f>
        <v>0</v>
      </c>
      <c r="I43" s="75">
        <f>February!AP19</f>
        <v>0</v>
      </c>
      <c r="J43" s="75">
        <f>March!AP19</f>
        <v>0</v>
      </c>
      <c r="K43" s="75">
        <f>April!AP19</f>
        <v>0</v>
      </c>
      <c r="L43" s="75">
        <f>May!AP19</f>
        <v>0</v>
      </c>
      <c r="M43" s="75">
        <f>June!AP19</f>
        <v>0</v>
      </c>
      <c r="N43" s="73">
        <f t="shared" si="1"/>
        <v>0</v>
      </c>
    </row>
    <row r="44" spans="1:15" x14ac:dyDescent="0.25">
      <c r="A44" s="74">
        <v>41</v>
      </c>
      <c r="B44" s="75">
        <f>July!AN20</f>
        <v>0</v>
      </c>
      <c r="C44" s="75">
        <f>August!AP20</f>
        <v>0</v>
      </c>
      <c r="D44" s="75">
        <f>September!AP20</f>
        <v>0</v>
      </c>
      <c r="E44" s="75">
        <f>October!AP20</f>
        <v>0</v>
      </c>
      <c r="F44" s="75">
        <f>November!AP20</f>
        <v>0</v>
      </c>
      <c r="G44" s="75">
        <f>December!AP20</f>
        <v>0</v>
      </c>
      <c r="H44" s="75">
        <f>January!AP20</f>
        <v>0</v>
      </c>
      <c r="I44" s="75">
        <f>February!AP20</f>
        <v>0</v>
      </c>
      <c r="J44" s="75">
        <f>March!AP20</f>
        <v>0</v>
      </c>
      <c r="K44" s="75">
        <f>April!AP20</f>
        <v>0</v>
      </c>
      <c r="L44" s="75">
        <f>May!AP20</f>
        <v>0</v>
      </c>
      <c r="M44" s="75">
        <f>June!AP20</f>
        <v>0</v>
      </c>
      <c r="N44" s="73">
        <f t="shared" si="1"/>
        <v>0</v>
      </c>
    </row>
    <row r="45" spans="1:15" x14ac:dyDescent="0.25">
      <c r="A45" s="74">
        <v>42</v>
      </c>
      <c r="B45" s="75">
        <f>July!AN21</f>
        <v>0</v>
      </c>
      <c r="C45" s="75">
        <f>August!AP21</f>
        <v>0</v>
      </c>
      <c r="D45" s="75">
        <f>September!AP21</f>
        <v>0</v>
      </c>
      <c r="E45" s="75">
        <f>October!AP21</f>
        <v>0</v>
      </c>
      <c r="F45" s="75">
        <f>November!AP21</f>
        <v>0</v>
      </c>
      <c r="G45" s="75">
        <f>December!AP21</f>
        <v>0</v>
      </c>
      <c r="H45" s="75">
        <f>January!AP21</f>
        <v>0</v>
      </c>
      <c r="I45" s="75">
        <f>February!AP21</f>
        <v>0</v>
      </c>
      <c r="J45" s="75">
        <f>March!AP21</f>
        <v>0</v>
      </c>
      <c r="K45" s="75">
        <f>April!AP21</f>
        <v>0</v>
      </c>
      <c r="L45" s="75">
        <f>May!AP21</f>
        <v>0</v>
      </c>
      <c r="M45" s="75">
        <f>June!AP21</f>
        <v>0</v>
      </c>
      <c r="N45" s="73">
        <f t="shared" si="1"/>
        <v>0</v>
      </c>
    </row>
    <row r="46" spans="1:15" x14ac:dyDescent="0.25">
      <c r="A46" s="74">
        <v>43</v>
      </c>
      <c r="B46" s="75">
        <f>July!AN22</f>
        <v>0</v>
      </c>
      <c r="C46" s="75">
        <f>August!AP22</f>
        <v>0</v>
      </c>
      <c r="D46" s="75">
        <f>September!AP22</f>
        <v>0</v>
      </c>
      <c r="E46" s="75">
        <f>October!AP22</f>
        <v>0</v>
      </c>
      <c r="F46" s="75">
        <f>November!AP22</f>
        <v>0</v>
      </c>
      <c r="G46" s="75">
        <f>December!AP22</f>
        <v>0</v>
      </c>
      <c r="H46" s="75">
        <f>January!AP22</f>
        <v>0</v>
      </c>
      <c r="I46" s="75">
        <f>February!AP22</f>
        <v>0</v>
      </c>
      <c r="J46" s="75">
        <f>March!AP22</f>
        <v>0</v>
      </c>
      <c r="K46" s="75">
        <f>April!AP22</f>
        <v>0</v>
      </c>
      <c r="L46" s="75">
        <f>May!AP22</f>
        <v>0</v>
      </c>
      <c r="M46" s="75">
        <f>June!AP22</f>
        <v>0</v>
      </c>
      <c r="N46" s="73">
        <f t="shared" si="1"/>
        <v>0</v>
      </c>
    </row>
    <row r="47" spans="1:15" x14ac:dyDescent="0.25">
      <c r="A47" s="74">
        <v>44</v>
      </c>
      <c r="B47" s="75">
        <f>July!AN23</f>
        <v>0</v>
      </c>
      <c r="C47" s="75">
        <f>August!AP23</f>
        <v>0</v>
      </c>
      <c r="D47" s="75">
        <f>September!AP23</f>
        <v>0</v>
      </c>
      <c r="E47" s="75">
        <f>October!AP23</f>
        <v>0</v>
      </c>
      <c r="F47" s="75">
        <f>November!AP23</f>
        <v>0</v>
      </c>
      <c r="G47" s="75">
        <f>December!AP23</f>
        <v>0</v>
      </c>
      <c r="H47" s="75">
        <f>January!AP23</f>
        <v>0</v>
      </c>
      <c r="I47" s="75">
        <f>February!AP23</f>
        <v>0</v>
      </c>
      <c r="J47" s="75">
        <f>March!AP23</f>
        <v>0</v>
      </c>
      <c r="K47" s="75">
        <f>April!AP23</f>
        <v>0</v>
      </c>
      <c r="L47" s="75">
        <f>May!AP23</f>
        <v>0</v>
      </c>
      <c r="M47" s="75">
        <f>June!AP23</f>
        <v>0</v>
      </c>
      <c r="N47" s="73">
        <f t="shared" si="1"/>
        <v>0</v>
      </c>
    </row>
    <row r="48" spans="1:15" x14ac:dyDescent="0.25">
      <c r="A48" s="74">
        <v>45</v>
      </c>
      <c r="B48" s="75">
        <f>July!AN24</f>
        <v>0</v>
      </c>
      <c r="C48" s="75">
        <f>August!AP24</f>
        <v>0</v>
      </c>
      <c r="D48" s="75">
        <f>September!AP24</f>
        <v>0</v>
      </c>
      <c r="E48" s="75">
        <f>October!AP24</f>
        <v>0</v>
      </c>
      <c r="F48" s="75">
        <f>November!AP24</f>
        <v>0</v>
      </c>
      <c r="G48" s="75">
        <f>December!AP24</f>
        <v>0</v>
      </c>
      <c r="H48" s="75">
        <f>January!AP24</f>
        <v>0</v>
      </c>
      <c r="I48" s="75">
        <f>February!AP24</f>
        <v>0</v>
      </c>
      <c r="J48" s="75">
        <f>March!AP24</f>
        <v>0</v>
      </c>
      <c r="K48" s="75">
        <f>April!AP24</f>
        <v>0</v>
      </c>
      <c r="L48" s="75">
        <f>May!AP24</f>
        <v>0</v>
      </c>
      <c r="M48" s="75">
        <f>June!AP24</f>
        <v>0</v>
      </c>
      <c r="N48" s="73">
        <f t="shared" si="1"/>
        <v>0</v>
      </c>
    </row>
    <row r="49" spans="1:15" x14ac:dyDescent="0.25">
      <c r="A49" s="74">
        <v>46</v>
      </c>
      <c r="B49" s="75">
        <f>July!AN25</f>
        <v>0</v>
      </c>
      <c r="C49" s="75">
        <f>August!AP25</f>
        <v>0</v>
      </c>
      <c r="D49" s="75">
        <f>September!AP25</f>
        <v>0</v>
      </c>
      <c r="E49" s="75">
        <f>October!AP25</f>
        <v>0</v>
      </c>
      <c r="F49" s="75">
        <f>November!AP25</f>
        <v>0</v>
      </c>
      <c r="G49" s="75">
        <f>December!AP25</f>
        <v>0</v>
      </c>
      <c r="H49" s="75">
        <f>January!AP25</f>
        <v>0</v>
      </c>
      <c r="I49" s="75">
        <f>February!AP25</f>
        <v>0</v>
      </c>
      <c r="J49" s="75">
        <f>March!AP25</f>
        <v>0</v>
      </c>
      <c r="K49" s="75">
        <f>April!AP25</f>
        <v>0</v>
      </c>
      <c r="L49" s="75">
        <f>May!AP25</f>
        <v>0</v>
      </c>
      <c r="M49" s="75">
        <f>June!AP25</f>
        <v>0</v>
      </c>
      <c r="N49" s="73">
        <f t="shared" si="1"/>
        <v>0</v>
      </c>
    </row>
    <row r="50" spans="1:15" x14ac:dyDescent="0.25">
      <c r="A50" s="74">
        <v>47</v>
      </c>
      <c r="B50" s="75">
        <f>July!AN26</f>
        <v>0</v>
      </c>
      <c r="C50" s="75">
        <f>August!AP26</f>
        <v>0</v>
      </c>
      <c r="D50" s="75">
        <f>September!AP26</f>
        <v>0</v>
      </c>
      <c r="E50" s="75">
        <f>October!AP26</f>
        <v>0</v>
      </c>
      <c r="F50" s="75">
        <f>November!AP26</f>
        <v>0</v>
      </c>
      <c r="G50" s="75">
        <f>December!AP26</f>
        <v>0</v>
      </c>
      <c r="H50" s="75">
        <f>January!AP26</f>
        <v>0</v>
      </c>
      <c r="I50" s="75">
        <f>February!AP26</f>
        <v>0</v>
      </c>
      <c r="J50" s="75">
        <f>March!AP26</f>
        <v>0</v>
      </c>
      <c r="K50" s="75">
        <f>April!AP26</f>
        <v>0</v>
      </c>
      <c r="L50" s="75">
        <f>May!AP26</f>
        <v>0</v>
      </c>
      <c r="M50" s="75">
        <f>June!AP26</f>
        <v>0</v>
      </c>
      <c r="N50" s="73">
        <f t="shared" si="1"/>
        <v>0</v>
      </c>
    </row>
    <row r="51" spans="1:15" x14ac:dyDescent="0.25">
      <c r="A51" s="74">
        <v>48</v>
      </c>
      <c r="B51" s="75">
        <f>July!AN27</f>
        <v>0</v>
      </c>
      <c r="C51" s="75">
        <f>August!AP27</f>
        <v>0</v>
      </c>
      <c r="D51" s="75">
        <f>September!AP27</f>
        <v>0</v>
      </c>
      <c r="E51" s="75">
        <f>October!AP27</f>
        <v>0</v>
      </c>
      <c r="F51" s="75">
        <f>November!AP27</f>
        <v>0</v>
      </c>
      <c r="G51" s="75">
        <f>December!AP27</f>
        <v>0</v>
      </c>
      <c r="H51" s="75">
        <f>January!AP27</f>
        <v>0</v>
      </c>
      <c r="I51" s="75">
        <f>February!AP27</f>
        <v>0</v>
      </c>
      <c r="J51" s="75">
        <f>March!AP27</f>
        <v>0</v>
      </c>
      <c r="K51" s="75">
        <f>April!AP27</f>
        <v>0</v>
      </c>
      <c r="L51" s="75">
        <f>May!AP27</f>
        <v>0</v>
      </c>
      <c r="M51" s="75">
        <f>June!AP27</f>
        <v>0</v>
      </c>
      <c r="N51" s="73">
        <f t="shared" si="1"/>
        <v>0</v>
      </c>
    </row>
    <row r="52" spans="1:15" x14ac:dyDescent="0.25">
      <c r="A52" s="74">
        <v>49</v>
      </c>
      <c r="B52" s="75">
        <f>July!AS12</f>
        <v>0</v>
      </c>
      <c r="C52" s="75">
        <f>August!AU12</f>
        <v>0</v>
      </c>
      <c r="D52" s="75">
        <f>September!AU12</f>
        <v>0</v>
      </c>
      <c r="E52" s="75">
        <f>October!AU12</f>
        <v>0</v>
      </c>
      <c r="F52" s="75">
        <f>November!AU12</f>
        <v>0</v>
      </c>
      <c r="G52" s="75">
        <f>December!AU12</f>
        <v>0</v>
      </c>
      <c r="H52" s="75">
        <f>January!AU12</f>
        <v>0</v>
      </c>
      <c r="I52" s="75">
        <f>February!AU12</f>
        <v>0</v>
      </c>
      <c r="J52" s="75">
        <f>March!AU12</f>
        <v>0</v>
      </c>
      <c r="K52" s="75">
        <f>April!AU12</f>
        <v>0</v>
      </c>
      <c r="L52" s="75">
        <f>May!AU12</f>
        <v>0</v>
      </c>
      <c r="M52" s="75">
        <f>June!AU12</f>
        <v>0</v>
      </c>
      <c r="N52" s="73">
        <f t="shared" si="1"/>
        <v>0</v>
      </c>
      <c r="O52" t="s">
        <v>233</v>
      </c>
    </row>
    <row r="53" spans="1:15" x14ac:dyDescent="0.25">
      <c r="A53" s="74">
        <v>50</v>
      </c>
      <c r="B53" s="75">
        <f>July!AS13</f>
        <v>0</v>
      </c>
      <c r="C53" s="75">
        <f>August!AU13</f>
        <v>0</v>
      </c>
      <c r="D53" s="75">
        <f>September!AU13</f>
        <v>0</v>
      </c>
      <c r="E53" s="75">
        <f>October!AU13</f>
        <v>0</v>
      </c>
      <c r="F53" s="75">
        <f>November!AU13</f>
        <v>0</v>
      </c>
      <c r="G53" s="75">
        <f>December!AU13</f>
        <v>0</v>
      </c>
      <c r="H53" s="75">
        <f>January!AU13</f>
        <v>0</v>
      </c>
      <c r="I53" s="75">
        <f>February!AU13</f>
        <v>0</v>
      </c>
      <c r="J53" s="75">
        <f>March!AU13</f>
        <v>0</v>
      </c>
      <c r="K53" s="75">
        <f>April!AU13</f>
        <v>0</v>
      </c>
      <c r="L53" s="75">
        <f>May!AU13</f>
        <v>0</v>
      </c>
      <c r="M53" s="75">
        <f>June!AU13</f>
        <v>0</v>
      </c>
      <c r="N53" s="73">
        <f t="shared" si="1"/>
        <v>0</v>
      </c>
    </row>
    <row r="54" spans="1:15" x14ac:dyDescent="0.25">
      <c r="A54" s="74">
        <v>51</v>
      </c>
      <c r="B54" s="75">
        <f>July!AS14</f>
        <v>0</v>
      </c>
      <c r="C54" s="75">
        <f>August!AU14</f>
        <v>0</v>
      </c>
      <c r="D54" s="75">
        <f>September!AU14</f>
        <v>0</v>
      </c>
      <c r="E54" s="75">
        <f>October!AU14</f>
        <v>0</v>
      </c>
      <c r="F54" s="75">
        <f>November!AU14</f>
        <v>0</v>
      </c>
      <c r="G54" s="75">
        <f>December!AU14</f>
        <v>0</v>
      </c>
      <c r="H54" s="75">
        <f>January!AU14</f>
        <v>0</v>
      </c>
      <c r="I54" s="75">
        <f>February!AU14</f>
        <v>0</v>
      </c>
      <c r="J54" s="75">
        <f>March!AU14</f>
        <v>0</v>
      </c>
      <c r="K54" s="75">
        <f>April!AU14</f>
        <v>0</v>
      </c>
      <c r="L54" s="75">
        <f>May!AU14</f>
        <v>0</v>
      </c>
      <c r="M54" s="75">
        <f>June!AU14</f>
        <v>0</v>
      </c>
      <c r="N54" s="73">
        <f t="shared" si="1"/>
        <v>0</v>
      </c>
    </row>
    <row r="55" spans="1:15" x14ac:dyDescent="0.25">
      <c r="A55" s="74">
        <v>52</v>
      </c>
      <c r="B55" s="75">
        <f>July!AS15</f>
        <v>0</v>
      </c>
      <c r="C55" s="75">
        <f>August!AU15</f>
        <v>0</v>
      </c>
      <c r="D55" s="75">
        <f>September!AU15</f>
        <v>0</v>
      </c>
      <c r="E55" s="75">
        <f>October!AU15</f>
        <v>0</v>
      </c>
      <c r="F55" s="75">
        <f>November!AU15</f>
        <v>0</v>
      </c>
      <c r="G55" s="75">
        <f>December!AU15</f>
        <v>0</v>
      </c>
      <c r="H55" s="75">
        <f>January!AU15</f>
        <v>0</v>
      </c>
      <c r="I55" s="75">
        <f>February!AU15</f>
        <v>0</v>
      </c>
      <c r="J55" s="75">
        <f>March!AU15</f>
        <v>0</v>
      </c>
      <c r="K55" s="75">
        <f>April!AU15</f>
        <v>0</v>
      </c>
      <c r="L55" s="75">
        <f>May!AU15</f>
        <v>0</v>
      </c>
      <c r="M55" s="75">
        <f>June!AU15</f>
        <v>0</v>
      </c>
      <c r="N55" s="73">
        <f t="shared" si="1"/>
        <v>0</v>
      </c>
    </row>
    <row r="56" spans="1:15" x14ac:dyDescent="0.25">
      <c r="A56" s="74">
        <v>53</v>
      </c>
      <c r="B56" s="75">
        <f>July!AS16</f>
        <v>0</v>
      </c>
      <c r="C56" s="75">
        <f>August!AU16</f>
        <v>0</v>
      </c>
      <c r="D56" s="75">
        <f>September!AU16</f>
        <v>0</v>
      </c>
      <c r="E56" s="75">
        <f>October!AU16</f>
        <v>0</v>
      </c>
      <c r="F56" s="75">
        <f>November!AU16</f>
        <v>0</v>
      </c>
      <c r="G56" s="75">
        <f>December!AU16</f>
        <v>0</v>
      </c>
      <c r="H56" s="75">
        <f>January!AU16</f>
        <v>0</v>
      </c>
      <c r="I56" s="75">
        <f>February!AU16</f>
        <v>0</v>
      </c>
      <c r="J56" s="75">
        <f>March!AU16</f>
        <v>0</v>
      </c>
      <c r="K56" s="75">
        <f>April!AU16</f>
        <v>0</v>
      </c>
      <c r="L56" s="75">
        <f>May!AU16</f>
        <v>0</v>
      </c>
      <c r="M56" s="75">
        <f>June!AU16</f>
        <v>0</v>
      </c>
      <c r="N56" s="73">
        <f t="shared" si="1"/>
        <v>0</v>
      </c>
    </row>
    <row r="57" spans="1:15" x14ac:dyDescent="0.25">
      <c r="A57" s="74">
        <v>54</v>
      </c>
      <c r="B57" s="75">
        <f>July!AS17</f>
        <v>0</v>
      </c>
      <c r="C57" s="75">
        <f>August!AU17</f>
        <v>0</v>
      </c>
      <c r="D57" s="75">
        <f>September!AU17</f>
        <v>0</v>
      </c>
      <c r="E57" s="75">
        <f>October!AU17</f>
        <v>0</v>
      </c>
      <c r="F57" s="75">
        <f>November!AU17</f>
        <v>0</v>
      </c>
      <c r="G57" s="75">
        <f>December!AU17</f>
        <v>0</v>
      </c>
      <c r="H57" s="75">
        <f>January!AU17</f>
        <v>0</v>
      </c>
      <c r="I57" s="75">
        <f>February!AU17</f>
        <v>0</v>
      </c>
      <c r="J57" s="75">
        <f>March!AU17</f>
        <v>0</v>
      </c>
      <c r="K57" s="75">
        <f>April!AU17</f>
        <v>0</v>
      </c>
      <c r="L57" s="75">
        <f>May!AU17</f>
        <v>0</v>
      </c>
      <c r="M57" s="75">
        <f>June!AU17</f>
        <v>0</v>
      </c>
      <c r="N57" s="73">
        <f t="shared" si="1"/>
        <v>0</v>
      </c>
    </row>
    <row r="58" spans="1:15" x14ac:dyDescent="0.25">
      <c r="A58" s="74">
        <v>55</v>
      </c>
      <c r="B58" s="75">
        <f>July!AS18</f>
        <v>0</v>
      </c>
      <c r="C58" s="75">
        <f>August!AU18</f>
        <v>0</v>
      </c>
      <c r="D58" s="75">
        <f>September!AU18</f>
        <v>0</v>
      </c>
      <c r="E58" s="75">
        <f>October!AU18</f>
        <v>0</v>
      </c>
      <c r="F58" s="75">
        <f>November!AU18</f>
        <v>0</v>
      </c>
      <c r="G58" s="75">
        <f>December!AU18</f>
        <v>0</v>
      </c>
      <c r="H58" s="75">
        <f>January!AU18</f>
        <v>0</v>
      </c>
      <c r="I58" s="75">
        <f>February!AU18</f>
        <v>0</v>
      </c>
      <c r="J58" s="75">
        <f>March!AU18</f>
        <v>0</v>
      </c>
      <c r="K58" s="75">
        <f>April!AU18</f>
        <v>0</v>
      </c>
      <c r="L58" s="75">
        <f>May!AU18</f>
        <v>0</v>
      </c>
      <c r="M58" s="75">
        <f>June!AU18</f>
        <v>0</v>
      </c>
      <c r="N58" s="73">
        <f t="shared" si="1"/>
        <v>0</v>
      </c>
    </row>
    <row r="59" spans="1:15" x14ac:dyDescent="0.25">
      <c r="A59" s="74">
        <v>56</v>
      </c>
      <c r="B59" s="75">
        <f>July!AS19</f>
        <v>0</v>
      </c>
      <c r="C59" s="75">
        <f>August!AU19</f>
        <v>0</v>
      </c>
      <c r="D59" s="75">
        <f>September!AU19</f>
        <v>0</v>
      </c>
      <c r="E59" s="75">
        <f>October!AU19</f>
        <v>0</v>
      </c>
      <c r="F59" s="75">
        <f>November!AU19</f>
        <v>0</v>
      </c>
      <c r="G59" s="75">
        <f>December!AU19</f>
        <v>0</v>
      </c>
      <c r="H59" s="75">
        <f>January!AU19</f>
        <v>0</v>
      </c>
      <c r="I59" s="75">
        <f>February!AU19</f>
        <v>0</v>
      </c>
      <c r="J59" s="75">
        <f>March!AU19</f>
        <v>0</v>
      </c>
      <c r="K59" s="75">
        <f>April!AU19</f>
        <v>0</v>
      </c>
      <c r="L59" s="75">
        <f>May!AU19</f>
        <v>0</v>
      </c>
      <c r="M59" s="75">
        <f>June!AU19</f>
        <v>0</v>
      </c>
      <c r="N59" s="73">
        <f t="shared" si="1"/>
        <v>0</v>
      </c>
    </row>
    <row r="60" spans="1:15" x14ac:dyDescent="0.25">
      <c r="A60" s="74">
        <v>57</v>
      </c>
      <c r="B60" s="75">
        <f>July!AS20</f>
        <v>0</v>
      </c>
      <c r="C60" s="75">
        <f>August!AU20</f>
        <v>0</v>
      </c>
      <c r="D60" s="75">
        <f>September!AU20</f>
        <v>0</v>
      </c>
      <c r="E60" s="75">
        <f>October!AU20</f>
        <v>0</v>
      </c>
      <c r="F60" s="75">
        <f>November!AU20</f>
        <v>0</v>
      </c>
      <c r="G60" s="75">
        <f>December!AU20</f>
        <v>0</v>
      </c>
      <c r="H60" s="75">
        <f>January!AU20</f>
        <v>0</v>
      </c>
      <c r="I60" s="75">
        <f>February!AU20</f>
        <v>0</v>
      </c>
      <c r="J60" s="75">
        <f>March!AU20</f>
        <v>0</v>
      </c>
      <c r="K60" s="75">
        <f>April!AU20</f>
        <v>0</v>
      </c>
      <c r="L60" s="75">
        <f>May!AU20</f>
        <v>0</v>
      </c>
      <c r="M60" s="75">
        <f>June!AU20</f>
        <v>0</v>
      </c>
      <c r="N60" s="73">
        <f t="shared" si="1"/>
        <v>0</v>
      </c>
    </row>
    <row r="61" spans="1:15" x14ac:dyDescent="0.25">
      <c r="A61" s="74">
        <v>58</v>
      </c>
      <c r="B61" s="75">
        <f>July!AS21</f>
        <v>0</v>
      </c>
      <c r="C61" s="75">
        <f>August!AU21</f>
        <v>0</v>
      </c>
      <c r="D61" s="75">
        <f>September!AU21</f>
        <v>0</v>
      </c>
      <c r="E61" s="75">
        <f>October!AU21</f>
        <v>0</v>
      </c>
      <c r="F61" s="75">
        <f>November!AU21</f>
        <v>0</v>
      </c>
      <c r="G61" s="75">
        <f>December!AU21</f>
        <v>0</v>
      </c>
      <c r="H61" s="75">
        <f>January!AU21</f>
        <v>0</v>
      </c>
      <c r="I61" s="75">
        <f>February!AU21</f>
        <v>0</v>
      </c>
      <c r="J61" s="75">
        <f>March!AU21</f>
        <v>0</v>
      </c>
      <c r="K61" s="75">
        <f>April!AU21</f>
        <v>0</v>
      </c>
      <c r="L61" s="75">
        <f>May!AU21</f>
        <v>0</v>
      </c>
      <c r="M61" s="75">
        <f>June!AU21</f>
        <v>0</v>
      </c>
      <c r="N61" s="73">
        <f t="shared" si="1"/>
        <v>0</v>
      </c>
    </row>
    <row r="62" spans="1:15" x14ac:dyDescent="0.25">
      <c r="A62" s="74">
        <v>59</v>
      </c>
      <c r="B62" s="75">
        <f>July!AS22</f>
        <v>0</v>
      </c>
      <c r="C62" s="75">
        <f>August!AU22</f>
        <v>0</v>
      </c>
      <c r="D62" s="75">
        <f>September!AU22</f>
        <v>0</v>
      </c>
      <c r="E62" s="75">
        <f>October!AU22</f>
        <v>0</v>
      </c>
      <c r="F62" s="75">
        <f>November!AU22</f>
        <v>0</v>
      </c>
      <c r="G62" s="75">
        <f>December!AU22</f>
        <v>0</v>
      </c>
      <c r="H62" s="75">
        <f>January!AU22</f>
        <v>0</v>
      </c>
      <c r="I62" s="75">
        <f>February!AU22</f>
        <v>0</v>
      </c>
      <c r="J62" s="75">
        <f>March!AU22</f>
        <v>0</v>
      </c>
      <c r="K62" s="75">
        <f>April!AU22</f>
        <v>0</v>
      </c>
      <c r="L62" s="75">
        <f>May!AU22</f>
        <v>0</v>
      </c>
      <c r="M62" s="75">
        <f>June!AU22</f>
        <v>0</v>
      </c>
      <c r="N62" s="73">
        <f t="shared" si="1"/>
        <v>0</v>
      </c>
    </row>
    <row r="63" spans="1:15" x14ac:dyDescent="0.25">
      <c r="A63" s="74">
        <v>60</v>
      </c>
      <c r="B63" s="75">
        <f>July!AS23</f>
        <v>0</v>
      </c>
      <c r="C63" s="75">
        <f>August!AU23</f>
        <v>0</v>
      </c>
      <c r="D63" s="75">
        <f>September!AU23</f>
        <v>0</v>
      </c>
      <c r="E63" s="75">
        <f>October!AU23</f>
        <v>0</v>
      </c>
      <c r="F63" s="75">
        <f>November!AU23</f>
        <v>0</v>
      </c>
      <c r="G63" s="75">
        <f>December!AU23</f>
        <v>0</v>
      </c>
      <c r="H63" s="75">
        <f>January!AU23</f>
        <v>0</v>
      </c>
      <c r="I63" s="75">
        <f>February!AU23</f>
        <v>0</v>
      </c>
      <c r="J63" s="75">
        <f>March!AU23</f>
        <v>0</v>
      </c>
      <c r="K63" s="75">
        <f>April!AU23</f>
        <v>0</v>
      </c>
      <c r="L63" s="75">
        <f>May!AU23</f>
        <v>0</v>
      </c>
      <c r="M63" s="75">
        <f>June!AU23</f>
        <v>0</v>
      </c>
      <c r="N63" s="73">
        <f t="shared" si="1"/>
        <v>0</v>
      </c>
    </row>
    <row r="64" spans="1:15" x14ac:dyDescent="0.25">
      <c r="A64" s="74">
        <v>61</v>
      </c>
      <c r="B64" s="75">
        <f>July!AS24</f>
        <v>0</v>
      </c>
      <c r="C64" s="75">
        <f>August!AU24</f>
        <v>0</v>
      </c>
      <c r="D64" s="75">
        <f>September!AU24</f>
        <v>0</v>
      </c>
      <c r="E64" s="75">
        <f>October!AU24</f>
        <v>0</v>
      </c>
      <c r="F64" s="75">
        <f>November!AU24</f>
        <v>0</v>
      </c>
      <c r="G64" s="75">
        <f>December!AU24</f>
        <v>0</v>
      </c>
      <c r="H64" s="75">
        <f>January!AU24</f>
        <v>0</v>
      </c>
      <c r="I64" s="75">
        <f>February!AU24</f>
        <v>0</v>
      </c>
      <c r="J64" s="75">
        <f>March!AU24</f>
        <v>0</v>
      </c>
      <c r="K64" s="75">
        <f>April!AU24</f>
        <v>0</v>
      </c>
      <c r="L64" s="75">
        <f>May!AU24</f>
        <v>0</v>
      </c>
      <c r="M64" s="75">
        <f>June!AU24</f>
        <v>0</v>
      </c>
      <c r="N64" s="73">
        <f t="shared" si="1"/>
        <v>0</v>
      </c>
    </row>
    <row r="65" spans="1:15" x14ac:dyDescent="0.25">
      <c r="A65" s="74">
        <v>62</v>
      </c>
      <c r="B65" s="75">
        <f>July!AS25</f>
        <v>0</v>
      </c>
      <c r="C65" s="75">
        <f>August!AU25</f>
        <v>0</v>
      </c>
      <c r="D65" s="75">
        <f>September!AU25</f>
        <v>0</v>
      </c>
      <c r="E65" s="75">
        <f>October!AU25</f>
        <v>0</v>
      </c>
      <c r="F65" s="75">
        <f>November!AU25</f>
        <v>0</v>
      </c>
      <c r="G65" s="75">
        <f>December!AU25</f>
        <v>0</v>
      </c>
      <c r="H65" s="75">
        <f>January!AU25</f>
        <v>0</v>
      </c>
      <c r="I65" s="75">
        <f>February!AU25</f>
        <v>0</v>
      </c>
      <c r="J65" s="75">
        <f>March!AU25</f>
        <v>0</v>
      </c>
      <c r="K65" s="75">
        <f>April!AU25</f>
        <v>0</v>
      </c>
      <c r="L65" s="75">
        <f>May!AU25</f>
        <v>0</v>
      </c>
      <c r="M65" s="75">
        <f>June!AU25</f>
        <v>0</v>
      </c>
      <c r="N65" s="73">
        <f t="shared" si="1"/>
        <v>0</v>
      </c>
    </row>
    <row r="66" spans="1:15" x14ac:dyDescent="0.25">
      <c r="A66" s="74">
        <v>63</v>
      </c>
      <c r="B66" s="75">
        <f>July!AS26</f>
        <v>0</v>
      </c>
      <c r="C66" s="75">
        <f>August!AU26</f>
        <v>0</v>
      </c>
      <c r="D66" s="75">
        <f>September!AU26</f>
        <v>0</v>
      </c>
      <c r="E66" s="75">
        <f>October!AU26</f>
        <v>0</v>
      </c>
      <c r="F66" s="75">
        <f>November!AU26</f>
        <v>0</v>
      </c>
      <c r="G66" s="75">
        <f>December!AU26</f>
        <v>0</v>
      </c>
      <c r="H66" s="75">
        <f>January!AU26</f>
        <v>0</v>
      </c>
      <c r="I66" s="75">
        <f>February!AU26</f>
        <v>0</v>
      </c>
      <c r="J66" s="75">
        <f>March!AU26</f>
        <v>0</v>
      </c>
      <c r="K66" s="75">
        <f>April!AU26</f>
        <v>0</v>
      </c>
      <c r="L66" s="75">
        <f>May!AU26</f>
        <v>0</v>
      </c>
      <c r="M66" s="75">
        <f>June!AU26</f>
        <v>0</v>
      </c>
      <c r="N66" s="73">
        <f t="shared" si="1"/>
        <v>0</v>
      </c>
    </row>
    <row r="67" spans="1:15" x14ac:dyDescent="0.25">
      <c r="A67" s="74">
        <v>64</v>
      </c>
      <c r="B67" s="75">
        <f>July!AS27</f>
        <v>0</v>
      </c>
      <c r="C67" s="75">
        <f>August!AU27</f>
        <v>0</v>
      </c>
      <c r="D67" s="75">
        <f>September!AU27</f>
        <v>0</v>
      </c>
      <c r="E67" s="75">
        <f>October!AU27</f>
        <v>0</v>
      </c>
      <c r="F67" s="75">
        <f>November!AU27</f>
        <v>0</v>
      </c>
      <c r="G67" s="75">
        <f>December!AU27</f>
        <v>0</v>
      </c>
      <c r="H67" s="75">
        <f>January!AU27</f>
        <v>0</v>
      </c>
      <c r="I67" s="75">
        <f>February!AU27</f>
        <v>0</v>
      </c>
      <c r="J67" s="75">
        <f>March!AU27</f>
        <v>0</v>
      </c>
      <c r="K67" s="75">
        <f>April!AU27</f>
        <v>0</v>
      </c>
      <c r="L67" s="75">
        <f>May!AU27</f>
        <v>0</v>
      </c>
      <c r="M67" s="75">
        <f>June!AU27</f>
        <v>0</v>
      </c>
      <c r="N67" s="73">
        <f t="shared" si="1"/>
        <v>0</v>
      </c>
    </row>
    <row r="68" spans="1:15" x14ac:dyDescent="0.25">
      <c r="A68" s="74">
        <v>65</v>
      </c>
      <c r="B68" s="75">
        <f>July!AX12</f>
        <v>0</v>
      </c>
      <c r="C68" s="75">
        <f>August!AZ12</f>
        <v>0</v>
      </c>
      <c r="D68" s="75">
        <f>September!AZ12</f>
        <v>0</v>
      </c>
      <c r="E68" s="75">
        <f>October!AZ12</f>
        <v>0</v>
      </c>
      <c r="F68" s="75">
        <f>November!AZ12</f>
        <v>0</v>
      </c>
      <c r="G68" s="75">
        <f>December!AZ12</f>
        <v>0</v>
      </c>
      <c r="H68" s="75">
        <f>January!AZ12</f>
        <v>0</v>
      </c>
      <c r="I68" s="75">
        <f>February!AZ12</f>
        <v>0</v>
      </c>
      <c r="J68" s="75">
        <f>March!AZ12</f>
        <v>0</v>
      </c>
      <c r="K68" s="75">
        <f>April!AZ12</f>
        <v>0</v>
      </c>
      <c r="L68" s="75">
        <f>May!AZ12</f>
        <v>0</v>
      </c>
      <c r="M68" s="75">
        <f>June!AZ12</f>
        <v>0</v>
      </c>
      <c r="N68" s="73">
        <f t="shared" si="1"/>
        <v>0</v>
      </c>
      <c r="O68" t="s">
        <v>232</v>
      </c>
    </row>
    <row r="69" spans="1:15" x14ac:dyDescent="0.25">
      <c r="A69" s="74">
        <v>66</v>
      </c>
      <c r="B69" s="75">
        <f>July!AX13</f>
        <v>0</v>
      </c>
      <c r="C69" s="75">
        <f>August!AZ13</f>
        <v>0</v>
      </c>
      <c r="D69" s="75">
        <f>September!AZ13</f>
        <v>0</v>
      </c>
      <c r="E69" s="75">
        <f>October!AZ13</f>
        <v>0</v>
      </c>
      <c r="F69" s="75">
        <f>November!AZ13</f>
        <v>0</v>
      </c>
      <c r="G69" s="75">
        <f>December!AZ13</f>
        <v>0</v>
      </c>
      <c r="H69" s="75">
        <f>January!AZ13</f>
        <v>0</v>
      </c>
      <c r="I69" s="75">
        <f>February!AZ13</f>
        <v>0</v>
      </c>
      <c r="J69" s="75">
        <f>March!AZ13</f>
        <v>0</v>
      </c>
      <c r="K69" s="75">
        <f>April!AZ13</f>
        <v>0</v>
      </c>
      <c r="L69" s="75">
        <f>May!AZ13</f>
        <v>0</v>
      </c>
      <c r="M69" s="75">
        <f>June!AZ13</f>
        <v>0</v>
      </c>
      <c r="N69" s="73">
        <f t="shared" si="1"/>
        <v>0</v>
      </c>
    </row>
    <row r="70" spans="1:15" x14ac:dyDescent="0.25">
      <c r="A70" s="74">
        <v>67</v>
      </c>
      <c r="B70" s="75">
        <f>July!AX14</f>
        <v>0</v>
      </c>
      <c r="C70" s="75">
        <f>August!AZ14</f>
        <v>0</v>
      </c>
      <c r="D70" s="75">
        <f>September!AZ14</f>
        <v>0</v>
      </c>
      <c r="E70" s="75">
        <f>October!AZ14</f>
        <v>0</v>
      </c>
      <c r="F70" s="75">
        <f>November!AZ14</f>
        <v>0</v>
      </c>
      <c r="G70" s="75">
        <f>December!AZ14</f>
        <v>0</v>
      </c>
      <c r="H70" s="75">
        <f>January!AZ14</f>
        <v>0</v>
      </c>
      <c r="I70" s="75">
        <f>February!AZ14</f>
        <v>0</v>
      </c>
      <c r="J70" s="75">
        <f>March!AZ14</f>
        <v>0</v>
      </c>
      <c r="K70" s="75">
        <f>April!AZ14</f>
        <v>0</v>
      </c>
      <c r="L70" s="75">
        <f>May!AZ14</f>
        <v>0</v>
      </c>
      <c r="M70" s="75">
        <f>June!AZ14</f>
        <v>0</v>
      </c>
      <c r="N70" s="73">
        <f t="shared" si="1"/>
        <v>0</v>
      </c>
    </row>
    <row r="71" spans="1:15" x14ac:dyDescent="0.25">
      <c r="A71" s="74">
        <v>68</v>
      </c>
      <c r="B71" s="75">
        <f>July!AX15</f>
        <v>0</v>
      </c>
      <c r="C71" s="75">
        <f>August!AZ15</f>
        <v>0</v>
      </c>
      <c r="D71" s="75">
        <f>September!AZ15</f>
        <v>0</v>
      </c>
      <c r="E71" s="75">
        <f>October!AZ15</f>
        <v>0</v>
      </c>
      <c r="F71" s="75">
        <f>November!AZ15</f>
        <v>0</v>
      </c>
      <c r="G71" s="75">
        <f>December!AZ15</f>
        <v>0</v>
      </c>
      <c r="H71" s="75">
        <f>January!AZ15</f>
        <v>0</v>
      </c>
      <c r="I71" s="75">
        <f>February!AZ15</f>
        <v>0</v>
      </c>
      <c r="J71" s="75">
        <f>March!AZ15</f>
        <v>0</v>
      </c>
      <c r="K71" s="75">
        <f>April!AZ15</f>
        <v>0</v>
      </c>
      <c r="L71" s="75">
        <f>May!AZ15</f>
        <v>0</v>
      </c>
      <c r="M71" s="75">
        <f>June!AZ15</f>
        <v>0</v>
      </c>
      <c r="N71" s="73">
        <f t="shared" si="1"/>
        <v>0</v>
      </c>
    </row>
    <row r="72" spans="1:15" x14ac:dyDescent="0.25">
      <c r="A72" s="74">
        <v>69</v>
      </c>
      <c r="B72" s="75">
        <f>July!AX16</f>
        <v>0</v>
      </c>
      <c r="C72" s="75">
        <f>August!AZ16</f>
        <v>0</v>
      </c>
      <c r="D72" s="75">
        <f>September!AZ16</f>
        <v>0</v>
      </c>
      <c r="E72" s="75">
        <f>October!AZ16</f>
        <v>0</v>
      </c>
      <c r="F72" s="75">
        <f>November!AZ16</f>
        <v>0</v>
      </c>
      <c r="G72" s="75">
        <f>December!AZ16</f>
        <v>0</v>
      </c>
      <c r="H72" s="75">
        <f>January!AZ16</f>
        <v>0</v>
      </c>
      <c r="I72" s="75">
        <f>February!AZ16</f>
        <v>0</v>
      </c>
      <c r="J72" s="75">
        <f>March!AZ16</f>
        <v>0</v>
      </c>
      <c r="K72" s="75">
        <f>April!AZ16</f>
        <v>0</v>
      </c>
      <c r="L72" s="75">
        <f>May!AZ16</f>
        <v>0</v>
      </c>
      <c r="M72" s="75">
        <f>June!AZ16</f>
        <v>0</v>
      </c>
      <c r="N72" s="73">
        <f t="shared" si="1"/>
        <v>0</v>
      </c>
    </row>
    <row r="73" spans="1:15" x14ac:dyDescent="0.25">
      <c r="A73" s="74">
        <v>70</v>
      </c>
      <c r="B73" s="75">
        <f>July!AX17</f>
        <v>0</v>
      </c>
      <c r="C73" s="75">
        <f>August!AZ17</f>
        <v>0</v>
      </c>
      <c r="D73" s="75">
        <f>September!AZ17</f>
        <v>0</v>
      </c>
      <c r="E73" s="75">
        <f>October!AZ17</f>
        <v>0</v>
      </c>
      <c r="F73" s="75">
        <f>November!AZ17</f>
        <v>0</v>
      </c>
      <c r="G73" s="75">
        <f>December!AZ17</f>
        <v>0</v>
      </c>
      <c r="H73" s="75">
        <f>January!AZ17</f>
        <v>0</v>
      </c>
      <c r="I73" s="75">
        <f>February!AZ17</f>
        <v>0</v>
      </c>
      <c r="J73" s="75">
        <f>March!AZ17</f>
        <v>0</v>
      </c>
      <c r="K73" s="75">
        <f>April!AZ17</f>
        <v>0</v>
      </c>
      <c r="L73" s="75">
        <f>May!AZ17</f>
        <v>0</v>
      </c>
      <c r="M73" s="75">
        <f>June!AZ17</f>
        <v>0</v>
      </c>
      <c r="N73" s="73">
        <f t="shared" si="1"/>
        <v>0</v>
      </c>
    </row>
    <row r="74" spans="1:15" x14ac:dyDescent="0.25">
      <c r="A74" s="74">
        <v>71</v>
      </c>
      <c r="B74" s="75">
        <f>July!AX18</f>
        <v>0</v>
      </c>
      <c r="C74" s="75">
        <f>August!AZ18</f>
        <v>0</v>
      </c>
      <c r="D74" s="75">
        <f>September!AZ18</f>
        <v>0</v>
      </c>
      <c r="E74" s="75">
        <f>October!AZ18</f>
        <v>0</v>
      </c>
      <c r="F74" s="75">
        <f>November!AZ18</f>
        <v>0</v>
      </c>
      <c r="G74" s="75">
        <f>December!AZ18</f>
        <v>0</v>
      </c>
      <c r="H74" s="75">
        <f>January!AZ18</f>
        <v>0</v>
      </c>
      <c r="I74" s="75">
        <f>February!AZ18</f>
        <v>0</v>
      </c>
      <c r="J74" s="75">
        <f>March!AZ18</f>
        <v>0</v>
      </c>
      <c r="K74" s="75">
        <f>April!AZ18</f>
        <v>0</v>
      </c>
      <c r="L74" s="75">
        <f>May!AZ18</f>
        <v>0</v>
      </c>
      <c r="M74" s="75">
        <f>June!AZ18</f>
        <v>0</v>
      </c>
      <c r="N74" s="73">
        <f t="shared" si="1"/>
        <v>0</v>
      </c>
    </row>
    <row r="75" spans="1:15" x14ac:dyDescent="0.25">
      <c r="A75" s="74">
        <v>72</v>
      </c>
      <c r="B75" s="75">
        <f>July!AX19</f>
        <v>0</v>
      </c>
      <c r="C75" s="75">
        <f>August!AZ19</f>
        <v>0</v>
      </c>
      <c r="D75" s="75">
        <f>September!AZ19</f>
        <v>0</v>
      </c>
      <c r="E75" s="75">
        <f>October!AZ19</f>
        <v>0</v>
      </c>
      <c r="F75" s="75">
        <f>November!AZ19</f>
        <v>0</v>
      </c>
      <c r="G75" s="75">
        <f>December!AZ19</f>
        <v>0</v>
      </c>
      <c r="H75" s="75">
        <f>January!AZ19</f>
        <v>0</v>
      </c>
      <c r="I75" s="75">
        <f>February!AZ19</f>
        <v>0</v>
      </c>
      <c r="J75" s="75">
        <f>March!AZ19</f>
        <v>0</v>
      </c>
      <c r="K75" s="75">
        <f>April!AZ19</f>
        <v>0</v>
      </c>
      <c r="L75" s="75">
        <f>May!AZ19</f>
        <v>0</v>
      </c>
      <c r="M75" s="75">
        <f>June!AZ19</f>
        <v>0</v>
      </c>
      <c r="N75" s="73">
        <f t="shared" si="1"/>
        <v>0</v>
      </c>
    </row>
    <row r="76" spans="1:15" x14ac:dyDescent="0.25">
      <c r="A76" s="74">
        <v>73</v>
      </c>
      <c r="B76" s="75">
        <f>July!AX20</f>
        <v>0</v>
      </c>
      <c r="C76" s="75">
        <f>August!AZ20</f>
        <v>0</v>
      </c>
      <c r="D76" s="75">
        <f>September!AZ20</f>
        <v>0</v>
      </c>
      <c r="E76" s="75">
        <f>October!AZ20</f>
        <v>0</v>
      </c>
      <c r="F76" s="75">
        <f>November!AZ20</f>
        <v>0</v>
      </c>
      <c r="G76" s="75">
        <f>December!AZ20</f>
        <v>0</v>
      </c>
      <c r="H76" s="75">
        <f>January!AZ20</f>
        <v>0</v>
      </c>
      <c r="I76" s="75">
        <f>February!AZ20</f>
        <v>0</v>
      </c>
      <c r="J76" s="75">
        <f>March!AZ20</f>
        <v>0</v>
      </c>
      <c r="K76" s="75">
        <f>April!AZ20</f>
        <v>0</v>
      </c>
      <c r="L76" s="75">
        <f>May!AZ20</f>
        <v>0</v>
      </c>
      <c r="M76" s="75">
        <f>June!AZ20</f>
        <v>0</v>
      </c>
      <c r="N76" s="73">
        <f t="shared" si="1"/>
        <v>0</v>
      </c>
    </row>
    <row r="77" spans="1:15" x14ac:dyDescent="0.25">
      <c r="A77" s="74">
        <v>74</v>
      </c>
      <c r="B77" s="75">
        <f>July!AX21</f>
        <v>0</v>
      </c>
      <c r="C77" s="75">
        <f>August!AZ21</f>
        <v>0</v>
      </c>
      <c r="D77" s="75">
        <f>September!AZ21</f>
        <v>0</v>
      </c>
      <c r="E77" s="75">
        <f>October!AZ21</f>
        <v>0</v>
      </c>
      <c r="F77" s="75">
        <f>November!AZ21</f>
        <v>0</v>
      </c>
      <c r="G77" s="75">
        <f>December!AZ21</f>
        <v>0</v>
      </c>
      <c r="H77" s="75">
        <f>January!AZ21</f>
        <v>0</v>
      </c>
      <c r="I77" s="75">
        <f>February!AZ21</f>
        <v>0</v>
      </c>
      <c r="J77" s="75">
        <f>March!AZ21</f>
        <v>0</v>
      </c>
      <c r="K77" s="75">
        <f>April!AZ21</f>
        <v>0</v>
      </c>
      <c r="L77" s="75">
        <f>May!AZ21</f>
        <v>0</v>
      </c>
      <c r="M77" s="75">
        <f>June!AZ21</f>
        <v>0</v>
      </c>
      <c r="N77" s="73">
        <f t="shared" si="1"/>
        <v>0</v>
      </c>
    </row>
    <row r="78" spans="1:15" x14ac:dyDescent="0.25">
      <c r="A78" s="74">
        <v>75</v>
      </c>
      <c r="B78" s="75">
        <f>July!AX22</f>
        <v>0</v>
      </c>
      <c r="C78" s="75">
        <f>August!AZ22</f>
        <v>0</v>
      </c>
      <c r="D78" s="75">
        <f>September!AZ22</f>
        <v>0</v>
      </c>
      <c r="E78" s="75">
        <f>October!AZ22</f>
        <v>0</v>
      </c>
      <c r="F78" s="75">
        <f>November!AZ22</f>
        <v>0</v>
      </c>
      <c r="G78" s="75">
        <f>December!AZ22</f>
        <v>0</v>
      </c>
      <c r="H78" s="75">
        <f>January!AZ22</f>
        <v>0</v>
      </c>
      <c r="I78" s="75">
        <f>February!AZ22</f>
        <v>0</v>
      </c>
      <c r="J78" s="75">
        <f>March!AZ22</f>
        <v>0</v>
      </c>
      <c r="K78" s="75">
        <f>April!AZ22</f>
        <v>0</v>
      </c>
      <c r="L78" s="75">
        <f>May!AZ22</f>
        <v>0</v>
      </c>
      <c r="M78" s="75">
        <f>June!AZ22</f>
        <v>0</v>
      </c>
      <c r="N78" s="73">
        <f t="shared" si="1"/>
        <v>0</v>
      </c>
    </row>
    <row r="79" spans="1:15" x14ac:dyDescent="0.25">
      <c r="A79" s="74">
        <v>76</v>
      </c>
      <c r="B79" s="75">
        <f>July!AX23</f>
        <v>0</v>
      </c>
      <c r="C79" s="75">
        <f>August!AZ23</f>
        <v>0</v>
      </c>
      <c r="D79" s="75">
        <f>September!AZ23</f>
        <v>0</v>
      </c>
      <c r="E79" s="75">
        <f>October!AZ23</f>
        <v>0</v>
      </c>
      <c r="F79" s="75">
        <f>November!AZ23</f>
        <v>0</v>
      </c>
      <c r="G79" s="75">
        <f>December!AZ23</f>
        <v>0</v>
      </c>
      <c r="H79" s="75">
        <f>January!AZ23</f>
        <v>0</v>
      </c>
      <c r="I79" s="75">
        <f>February!AZ23</f>
        <v>0</v>
      </c>
      <c r="J79" s="75">
        <f>March!AZ23</f>
        <v>0</v>
      </c>
      <c r="K79" s="75">
        <f>April!AZ23</f>
        <v>0</v>
      </c>
      <c r="L79" s="75">
        <f>May!AZ23</f>
        <v>0</v>
      </c>
      <c r="M79" s="75">
        <f>June!AZ23</f>
        <v>0</v>
      </c>
      <c r="N79" s="73">
        <f t="shared" si="1"/>
        <v>0</v>
      </c>
    </row>
    <row r="80" spans="1:15" x14ac:dyDescent="0.25">
      <c r="A80" s="74">
        <v>77</v>
      </c>
      <c r="B80" s="75">
        <f>July!AX24</f>
        <v>0</v>
      </c>
      <c r="C80" s="75">
        <f>August!AZ24</f>
        <v>0</v>
      </c>
      <c r="D80" s="75">
        <f>September!AZ24</f>
        <v>0</v>
      </c>
      <c r="E80" s="75">
        <f>October!AZ24</f>
        <v>0</v>
      </c>
      <c r="F80" s="75">
        <f>November!AZ24</f>
        <v>0</v>
      </c>
      <c r="G80" s="75">
        <f>December!AZ24</f>
        <v>0</v>
      </c>
      <c r="H80" s="75">
        <f>January!AZ24</f>
        <v>0</v>
      </c>
      <c r="I80" s="75">
        <f>February!AZ24</f>
        <v>0</v>
      </c>
      <c r="J80" s="75">
        <f>March!AZ24</f>
        <v>0</v>
      </c>
      <c r="K80" s="75">
        <f>April!AZ24</f>
        <v>0</v>
      </c>
      <c r="L80" s="75">
        <f>May!AZ24</f>
        <v>0</v>
      </c>
      <c r="M80" s="75">
        <f>June!AZ24</f>
        <v>0</v>
      </c>
      <c r="N80" s="73">
        <f t="shared" si="1"/>
        <v>0</v>
      </c>
    </row>
    <row r="81" spans="1:15" x14ac:dyDescent="0.25">
      <c r="A81" s="74">
        <v>78</v>
      </c>
      <c r="B81" s="75">
        <f>July!AX25</f>
        <v>0</v>
      </c>
      <c r="C81" s="75">
        <f>August!AZ25</f>
        <v>0</v>
      </c>
      <c r="D81" s="75">
        <f>September!AZ25</f>
        <v>0</v>
      </c>
      <c r="E81" s="75">
        <f>October!AZ25</f>
        <v>0</v>
      </c>
      <c r="F81" s="75">
        <f>November!AZ25</f>
        <v>0</v>
      </c>
      <c r="G81" s="75">
        <f>December!AZ25</f>
        <v>0</v>
      </c>
      <c r="H81" s="75">
        <f>January!AZ25</f>
        <v>0</v>
      </c>
      <c r="I81" s="75">
        <f>February!AZ25</f>
        <v>0</v>
      </c>
      <c r="J81" s="75">
        <f>March!AZ25</f>
        <v>0</v>
      </c>
      <c r="K81" s="75">
        <f>April!AZ25</f>
        <v>0</v>
      </c>
      <c r="L81" s="75">
        <f>May!AZ25</f>
        <v>0</v>
      </c>
      <c r="M81" s="75">
        <f>June!AZ25</f>
        <v>0</v>
      </c>
      <c r="N81" s="73">
        <f t="shared" ref="N81:N99" si="2">SUM(B81:M81)</f>
        <v>0</v>
      </c>
    </row>
    <row r="82" spans="1:15" x14ac:dyDescent="0.25">
      <c r="A82" s="74">
        <v>79</v>
      </c>
      <c r="B82" s="75">
        <f>July!AX26</f>
        <v>0</v>
      </c>
      <c r="C82" s="75">
        <f>August!AZ26</f>
        <v>0</v>
      </c>
      <c r="D82" s="75">
        <f>September!AZ26</f>
        <v>0</v>
      </c>
      <c r="E82" s="75">
        <f>October!AZ26</f>
        <v>0</v>
      </c>
      <c r="F82" s="75">
        <f>November!AZ26</f>
        <v>0</v>
      </c>
      <c r="G82" s="75">
        <f>December!AZ26</f>
        <v>0</v>
      </c>
      <c r="H82" s="75">
        <f>January!AZ26</f>
        <v>0</v>
      </c>
      <c r="I82" s="75">
        <f>February!AZ26</f>
        <v>0</v>
      </c>
      <c r="J82" s="75">
        <f>March!AZ26</f>
        <v>0</v>
      </c>
      <c r="K82" s="75">
        <f>April!AZ26</f>
        <v>0</v>
      </c>
      <c r="L82" s="75">
        <f>May!AZ26</f>
        <v>0</v>
      </c>
      <c r="M82" s="75">
        <f>June!AZ26</f>
        <v>0</v>
      </c>
      <c r="N82" s="73">
        <f t="shared" si="2"/>
        <v>0</v>
      </c>
    </row>
    <row r="83" spans="1:15" x14ac:dyDescent="0.25">
      <c r="A83" s="74">
        <v>80</v>
      </c>
      <c r="B83" s="75">
        <f>July!AX27</f>
        <v>0</v>
      </c>
      <c r="C83" s="75">
        <f>August!AZ27</f>
        <v>0</v>
      </c>
      <c r="D83" s="75">
        <f>September!AZ27</f>
        <v>0</v>
      </c>
      <c r="E83" s="75">
        <f>October!AZ27</f>
        <v>0</v>
      </c>
      <c r="F83" s="75">
        <f>November!AZ27</f>
        <v>0</v>
      </c>
      <c r="G83" s="75">
        <f>December!AZ27</f>
        <v>0</v>
      </c>
      <c r="H83" s="75">
        <f>January!AZ27</f>
        <v>0</v>
      </c>
      <c r="I83" s="75">
        <f>February!AZ27</f>
        <v>0</v>
      </c>
      <c r="J83" s="75">
        <f>March!AZ27</f>
        <v>0</v>
      </c>
      <c r="K83" s="75">
        <f>April!AZ27</f>
        <v>0</v>
      </c>
      <c r="L83" s="75">
        <f>May!AZ27</f>
        <v>0</v>
      </c>
      <c r="M83" s="75">
        <f>June!AZ27</f>
        <v>0</v>
      </c>
      <c r="N83" s="73">
        <f t="shared" si="2"/>
        <v>0</v>
      </c>
    </row>
    <row r="84" spans="1:15" x14ac:dyDescent="0.25">
      <c r="A84" s="74">
        <v>81</v>
      </c>
      <c r="B84" s="75">
        <f>July!BC12</f>
        <v>0</v>
      </c>
      <c r="C84" s="75">
        <f>August!BE12</f>
        <v>0</v>
      </c>
      <c r="D84" s="75">
        <f>September!BE12</f>
        <v>0</v>
      </c>
      <c r="E84" s="75">
        <f>October!BE12</f>
        <v>0</v>
      </c>
      <c r="F84" s="75">
        <f>November!BE12</f>
        <v>0</v>
      </c>
      <c r="G84" s="75">
        <f>December!BE12</f>
        <v>0</v>
      </c>
      <c r="H84" s="75">
        <f>January!BE12</f>
        <v>0</v>
      </c>
      <c r="I84" s="75">
        <f>February!BE12</f>
        <v>0</v>
      </c>
      <c r="J84" s="75">
        <f>March!BE12</f>
        <v>0</v>
      </c>
      <c r="K84" s="75">
        <f>April!BE12</f>
        <v>0</v>
      </c>
      <c r="L84" s="75">
        <f>May!BE12</f>
        <v>0</v>
      </c>
      <c r="M84" s="75">
        <f>June!BE12</f>
        <v>0</v>
      </c>
      <c r="N84" s="73">
        <f t="shared" si="2"/>
        <v>0</v>
      </c>
      <c r="O84" t="s">
        <v>231</v>
      </c>
    </row>
    <row r="85" spans="1:15" x14ac:dyDescent="0.25">
      <c r="A85" s="74">
        <v>82</v>
      </c>
      <c r="B85" s="75">
        <f>July!BC13</f>
        <v>0</v>
      </c>
      <c r="C85" s="75">
        <f>August!BE13</f>
        <v>0</v>
      </c>
      <c r="D85" s="75">
        <f>September!BE13</f>
        <v>0</v>
      </c>
      <c r="E85" s="75">
        <f>October!BE13</f>
        <v>0</v>
      </c>
      <c r="F85" s="75">
        <f>November!BE13</f>
        <v>0</v>
      </c>
      <c r="G85" s="75">
        <f>December!BE13</f>
        <v>0</v>
      </c>
      <c r="H85" s="75">
        <f>January!BE13</f>
        <v>0</v>
      </c>
      <c r="I85" s="75">
        <f>February!BE13</f>
        <v>0</v>
      </c>
      <c r="J85" s="75">
        <f>March!BE13</f>
        <v>0</v>
      </c>
      <c r="K85" s="75">
        <f>April!BE13</f>
        <v>0</v>
      </c>
      <c r="L85" s="75">
        <f>May!BE13</f>
        <v>0</v>
      </c>
      <c r="M85" s="75">
        <f>June!BE13</f>
        <v>0</v>
      </c>
      <c r="N85" s="73">
        <f t="shared" si="2"/>
        <v>0</v>
      </c>
    </row>
    <row r="86" spans="1:15" x14ac:dyDescent="0.25">
      <c r="A86" s="74">
        <v>83</v>
      </c>
      <c r="B86" s="75">
        <f>July!BC14</f>
        <v>0</v>
      </c>
      <c r="C86" s="75">
        <f>August!BE14</f>
        <v>0</v>
      </c>
      <c r="D86" s="75">
        <f>September!BE14</f>
        <v>0</v>
      </c>
      <c r="E86" s="75">
        <f>October!BE14</f>
        <v>0</v>
      </c>
      <c r="F86" s="75">
        <f>November!BE14</f>
        <v>0</v>
      </c>
      <c r="G86" s="75">
        <f>December!BE14</f>
        <v>0</v>
      </c>
      <c r="H86" s="75">
        <f>January!BE14</f>
        <v>0</v>
      </c>
      <c r="I86" s="75">
        <f>February!BE14</f>
        <v>0</v>
      </c>
      <c r="J86" s="75">
        <f>March!BE14</f>
        <v>0</v>
      </c>
      <c r="K86" s="75">
        <f>April!BE14</f>
        <v>0</v>
      </c>
      <c r="L86" s="75">
        <f>May!BE14</f>
        <v>0</v>
      </c>
      <c r="M86" s="75">
        <f>June!BE14</f>
        <v>0</v>
      </c>
      <c r="N86" s="73">
        <f t="shared" si="2"/>
        <v>0</v>
      </c>
    </row>
    <row r="87" spans="1:15" x14ac:dyDescent="0.25">
      <c r="A87" s="74">
        <v>84</v>
      </c>
      <c r="B87" s="75">
        <f>July!BC15</f>
        <v>0</v>
      </c>
      <c r="C87" s="75">
        <f>August!BE15</f>
        <v>0</v>
      </c>
      <c r="D87" s="75">
        <f>September!BE15</f>
        <v>0</v>
      </c>
      <c r="E87" s="75">
        <f>October!BE15</f>
        <v>0</v>
      </c>
      <c r="F87" s="75">
        <f>November!BE15</f>
        <v>0</v>
      </c>
      <c r="G87" s="75">
        <f>December!BE15</f>
        <v>0</v>
      </c>
      <c r="H87" s="75">
        <f>January!BE15</f>
        <v>0</v>
      </c>
      <c r="I87" s="75">
        <f>February!BE15</f>
        <v>0</v>
      </c>
      <c r="J87" s="75">
        <f>March!BE15</f>
        <v>0</v>
      </c>
      <c r="K87" s="75">
        <f>April!BE15</f>
        <v>0</v>
      </c>
      <c r="L87" s="75">
        <f>May!BE15</f>
        <v>0</v>
      </c>
      <c r="M87" s="75">
        <f>June!BE15</f>
        <v>0</v>
      </c>
      <c r="N87" s="73">
        <f t="shared" si="2"/>
        <v>0</v>
      </c>
    </row>
    <row r="88" spans="1:15" x14ac:dyDescent="0.25">
      <c r="A88" s="74">
        <v>85</v>
      </c>
      <c r="B88" s="75">
        <f>July!BC16</f>
        <v>0</v>
      </c>
      <c r="C88" s="75">
        <f>August!BE16</f>
        <v>0</v>
      </c>
      <c r="D88" s="75">
        <f>September!BE16</f>
        <v>0</v>
      </c>
      <c r="E88" s="75">
        <f>October!BE16</f>
        <v>0</v>
      </c>
      <c r="F88" s="75">
        <f>November!BE16</f>
        <v>0</v>
      </c>
      <c r="G88" s="75">
        <f>December!BE16</f>
        <v>0</v>
      </c>
      <c r="H88" s="75">
        <f>January!BE16</f>
        <v>0</v>
      </c>
      <c r="I88" s="75">
        <f>February!BE16</f>
        <v>0</v>
      </c>
      <c r="J88" s="75">
        <f>March!BE16</f>
        <v>0</v>
      </c>
      <c r="K88" s="75">
        <f>April!BE16</f>
        <v>0</v>
      </c>
      <c r="L88" s="75">
        <f>May!BE16</f>
        <v>0</v>
      </c>
      <c r="M88" s="75">
        <f>June!BE16</f>
        <v>0</v>
      </c>
      <c r="N88" s="73">
        <f t="shared" si="2"/>
        <v>0</v>
      </c>
    </row>
    <row r="89" spans="1:15" x14ac:dyDescent="0.25">
      <c r="A89" s="74">
        <v>86</v>
      </c>
      <c r="B89" s="75">
        <f>July!BC17</f>
        <v>0</v>
      </c>
      <c r="C89" s="75">
        <f>August!BE17</f>
        <v>0</v>
      </c>
      <c r="D89" s="75">
        <f>September!BE17</f>
        <v>0</v>
      </c>
      <c r="E89" s="75">
        <f>October!BE17</f>
        <v>0</v>
      </c>
      <c r="F89" s="75">
        <f>November!BE17</f>
        <v>0</v>
      </c>
      <c r="G89" s="75">
        <f>December!BE17</f>
        <v>0</v>
      </c>
      <c r="H89" s="75">
        <f>January!BE17</f>
        <v>0</v>
      </c>
      <c r="I89" s="75">
        <f>February!BE17</f>
        <v>0</v>
      </c>
      <c r="J89" s="75">
        <f>March!BE17</f>
        <v>0</v>
      </c>
      <c r="K89" s="75">
        <f>April!BE17</f>
        <v>0</v>
      </c>
      <c r="L89" s="75">
        <f>May!BE17</f>
        <v>0</v>
      </c>
      <c r="M89" s="75">
        <f>June!BE17</f>
        <v>0</v>
      </c>
      <c r="N89" s="73">
        <f t="shared" si="2"/>
        <v>0</v>
      </c>
    </row>
    <row r="90" spans="1:15" x14ac:dyDescent="0.25">
      <c r="A90" s="74">
        <v>87</v>
      </c>
      <c r="B90" s="75">
        <f>July!BC18</f>
        <v>0</v>
      </c>
      <c r="C90" s="75">
        <f>August!BE18</f>
        <v>0</v>
      </c>
      <c r="D90" s="75">
        <f>September!BE18</f>
        <v>0</v>
      </c>
      <c r="E90" s="75">
        <f>October!BE18</f>
        <v>0</v>
      </c>
      <c r="F90" s="75">
        <f>November!BE18</f>
        <v>0</v>
      </c>
      <c r="G90" s="75">
        <f>December!BE18</f>
        <v>0</v>
      </c>
      <c r="H90" s="75">
        <f>January!BE18</f>
        <v>0</v>
      </c>
      <c r="I90" s="75">
        <f>February!BE18</f>
        <v>0</v>
      </c>
      <c r="J90" s="75">
        <f>March!BE18</f>
        <v>0</v>
      </c>
      <c r="K90" s="75">
        <f>April!BE18</f>
        <v>0</v>
      </c>
      <c r="L90" s="75">
        <f>May!BE18</f>
        <v>0</v>
      </c>
      <c r="M90" s="75">
        <f>June!BE18</f>
        <v>0</v>
      </c>
      <c r="N90" s="73">
        <f t="shared" si="2"/>
        <v>0</v>
      </c>
    </row>
    <row r="91" spans="1:15" x14ac:dyDescent="0.25">
      <c r="A91" s="74">
        <v>88</v>
      </c>
      <c r="B91" s="75">
        <f>July!BC19</f>
        <v>0</v>
      </c>
      <c r="C91" s="75">
        <f>August!BE19</f>
        <v>0</v>
      </c>
      <c r="D91" s="75">
        <f>September!BE19</f>
        <v>0</v>
      </c>
      <c r="E91" s="75">
        <f>October!BE19</f>
        <v>0</v>
      </c>
      <c r="F91" s="75">
        <f>November!BE19</f>
        <v>0</v>
      </c>
      <c r="G91" s="75">
        <f>December!BE19</f>
        <v>0</v>
      </c>
      <c r="H91" s="75">
        <f>January!BE19</f>
        <v>0</v>
      </c>
      <c r="I91" s="75">
        <f>February!BE19</f>
        <v>0</v>
      </c>
      <c r="J91" s="75">
        <f>March!BE19</f>
        <v>0</v>
      </c>
      <c r="K91" s="75">
        <f>April!BE19</f>
        <v>0</v>
      </c>
      <c r="L91" s="75">
        <f>May!BE19</f>
        <v>0</v>
      </c>
      <c r="M91" s="75">
        <f>June!BE19</f>
        <v>0</v>
      </c>
      <c r="N91" s="73">
        <f t="shared" si="2"/>
        <v>0</v>
      </c>
    </row>
    <row r="92" spans="1:15" x14ac:dyDescent="0.25">
      <c r="A92" s="74">
        <v>89</v>
      </c>
      <c r="B92" s="75">
        <f>July!BC20</f>
        <v>0</v>
      </c>
      <c r="C92" s="75">
        <f>August!BE20</f>
        <v>0</v>
      </c>
      <c r="D92" s="75">
        <f>September!BE20</f>
        <v>0</v>
      </c>
      <c r="E92" s="75">
        <f>October!BE20</f>
        <v>0</v>
      </c>
      <c r="F92" s="75">
        <f>November!BE20</f>
        <v>0</v>
      </c>
      <c r="G92" s="75">
        <f>December!BE20</f>
        <v>0</v>
      </c>
      <c r="H92" s="75">
        <f>January!BE20</f>
        <v>0</v>
      </c>
      <c r="I92" s="75">
        <f>February!BE20</f>
        <v>0</v>
      </c>
      <c r="J92" s="75">
        <f>March!BE20</f>
        <v>0</v>
      </c>
      <c r="K92" s="75">
        <f>April!BE20</f>
        <v>0</v>
      </c>
      <c r="L92" s="75">
        <f>May!BE20</f>
        <v>0</v>
      </c>
      <c r="M92" s="75">
        <f>June!BE20</f>
        <v>0</v>
      </c>
      <c r="N92" s="73">
        <f t="shared" si="2"/>
        <v>0</v>
      </c>
    </row>
    <row r="93" spans="1:15" x14ac:dyDescent="0.25">
      <c r="A93" s="74">
        <v>90</v>
      </c>
      <c r="B93" s="75">
        <f>July!BC21</f>
        <v>0</v>
      </c>
      <c r="C93" s="75">
        <f>August!BE21</f>
        <v>0</v>
      </c>
      <c r="D93" s="75">
        <f>September!BE21</f>
        <v>0</v>
      </c>
      <c r="E93" s="75">
        <f>October!BE21</f>
        <v>0</v>
      </c>
      <c r="F93" s="75">
        <f>November!BE21</f>
        <v>0</v>
      </c>
      <c r="G93" s="75">
        <f>December!BE21</f>
        <v>0</v>
      </c>
      <c r="H93" s="75">
        <f>January!BE21</f>
        <v>0</v>
      </c>
      <c r="I93" s="75">
        <f>February!BE21</f>
        <v>0</v>
      </c>
      <c r="J93" s="75">
        <f>March!BE21</f>
        <v>0</v>
      </c>
      <c r="K93" s="75">
        <f>April!BE21</f>
        <v>0</v>
      </c>
      <c r="L93" s="75">
        <f>May!BE21</f>
        <v>0</v>
      </c>
      <c r="M93" s="75">
        <f>June!BE21</f>
        <v>0</v>
      </c>
      <c r="N93" s="73">
        <f t="shared" si="2"/>
        <v>0</v>
      </c>
    </row>
    <row r="94" spans="1:15" x14ac:dyDescent="0.25">
      <c r="A94" s="74">
        <v>91</v>
      </c>
      <c r="B94" s="75">
        <f>July!BC22</f>
        <v>0</v>
      </c>
      <c r="C94" s="75">
        <f>August!BE22</f>
        <v>0</v>
      </c>
      <c r="D94" s="75">
        <f>September!BE22</f>
        <v>0</v>
      </c>
      <c r="E94" s="75">
        <f>October!BE22</f>
        <v>0</v>
      </c>
      <c r="F94" s="75">
        <f>November!BE22</f>
        <v>0</v>
      </c>
      <c r="G94" s="75">
        <f>December!BE22</f>
        <v>0</v>
      </c>
      <c r="H94" s="75">
        <f>January!BE22</f>
        <v>0</v>
      </c>
      <c r="I94" s="75">
        <f>February!BE22</f>
        <v>0</v>
      </c>
      <c r="J94" s="75">
        <f>March!BE22</f>
        <v>0</v>
      </c>
      <c r="K94" s="75">
        <f>April!BE22</f>
        <v>0</v>
      </c>
      <c r="L94" s="75">
        <f>May!BE22</f>
        <v>0</v>
      </c>
      <c r="M94" s="75">
        <f>June!BE22</f>
        <v>0</v>
      </c>
      <c r="N94" s="73">
        <f t="shared" si="2"/>
        <v>0</v>
      </c>
    </row>
    <row r="95" spans="1:15" x14ac:dyDescent="0.25">
      <c r="A95" s="74">
        <v>92</v>
      </c>
      <c r="B95" s="75">
        <f>July!BC23</f>
        <v>0</v>
      </c>
      <c r="C95" s="75">
        <f>August!BE23</f>
        <v>0</v>
      </c>
      <c r="D95" s="75">
        <f>September!BE23</f>
        <v>0</v>
      </c>
      <c r="E95" s="75">
        <f>October!BE23</f>
        <v>0</v>
      </c>
      <c r="F95" s="75">
        <f>November!BE23</f>
        <v>0</v>
      </c>
      <c r="G95" s="75">
        <f>December!BE23</f>
        <v>0</v>
      </c>
      <c r="H95" s="75">
        <f>January!BE23</f>
        <v>0</v>
      </c>
      <c r="I95" s="75">
        <f>February!BE23</f>
        <v>0</v>
      </c>
      <c r="J95" s="75">
        <f>March!BE23</f>
        <v>0</v>
      </c>
      <c r="K95" s="75">
        <f>April!BE23</f>
        <v>0</v>
      </c>
      <c r="L95" s="75">
        <f>May!BE23</f>
        <v>0</v>
      </c>
      <c r="M95" s="75">
        <f>June!BE23</f>
        <v>0</v>
      </c>
      <c r="N95" s="73">
        <f t="shared" si="2"/>
        <v>0</v>
      </c>
    </row>
    <row r="96" spans="1:15" x14ac:dyDescent="0.25">
      <c r="A96" s="74">
        <v>93</v>
      </c>
      <c r="B96" s="75">
        <f>July!BC24</f>
        <v>0</v>
      </c>
      <c r="C96" s="75">
        <f>August!BE24</f>
        <v>0</v>
      </c>
      <c r="D96" s="75">
        <f>September!BE24</f>
        <v>0</v>
      </c>
      <c r="E96" s="75">
        <f>October!BE24</f>
        <v>0</v>
      </c>
      <c r="F96" s="75">
        <f>November!BE24</f>
        <v>0</v>
      </c>
      <c r="G96" s="75">
        <f>December!BE24</f>
        <v>0</v>
      </c>
      <c r="H96" s="75">
        <f>January!BE24</f>
        <v>0</v>
      </c>
      <c r="I96" s="75">
        <f>February!BE24</f>
        <v>0</v>
      </c>
      <c r="J96" s="75">
        <f>March!BE24</f>
        <v>0</v>
      </c>
      <c r="K96" s="75">
        <f>April!BE24</f>
        <v>0</v>
      </c>
      <c r="L96" s="75">
        <f>May!BE24</f>
        <v>0</v>
      </c>
      <c r="M96" s="75">
        <f>June!BE24</f>
        <v>0</v>
      </c>
      <c r="N96" s="73">
        <f t="shared" si="2"/>
        <v>0</v>
      </c>
    </row>
    <row r="97" spans="1:14" x14ac:dyDescent="0.25">
      <c r="A97" s="74">
        <v>94</v>
      </c>
      <c r="B97" s="75">
        <f>July!BC25</f>
        <v>0</v>
      </c>
      <c r="C97" s="75">
        <f>August!BE25</f>
        <v>0</v>
      </c>
      <c r="D97" s="75">
        <f>September!BE25</f>
        <v>0</v>
      </c>
      <c r="E97" s="75">
        <f>October!BE25</f>
        <v>0</v>
      </c>
      <c r="F97" s="75">
        <f>November!BE25</f>
        <v>0</v>
      </c>
      <c r="G97" s="75">
        <f>December!BE25</f>
        <v>0</v>
      </c>
      <c r="H97" s="75">
        <f>January!BE25</f>
        <v>0</v>
      </c>
      <c r="I97" s="75">
        <f>February!BE25</f>
        <v>0</v>
      </c>
      <c r="J97" s="75">
        <f>March!BE25</f>
        <v>0</v>
      </c>
      <c r="K97" s="75">
        <f>April!BE25</f>
        <v>0</v>
      </c>
      <c r="L97" s="75">
        <f>May!BE25</f>
        <v>0</v>
      </c>
      <c r="M97" s="75">
        <f>June!BE25</f>
        <v>0</v>
      </c>
      <c r="N97" s="73">
        <f t="shared" si="2"/>
        <v>0</v>
      </c>
    </row>
    <row r="98" spans="1:14" x14ac:dyDescent="0.25">
      <c r="A98" s="74">
        <v>95</v>
      </c>
      <c r="B98" s="75">
        <f>July!BC26</f>
        <v>0</v>
      </c>
      <c r="C98" s="75">
        <f>August!BE26</f>
        <v>0</v>
      </c>
      <c r="D98" s="75">
        <f>September!BE26</f>
        <v>0</v>
      </c>
      <c r="E98" s="75">
        <f>October!BE26</f>
        <v>0</v>
      </c>
      <c r="F98" s="75">
        <f>November!BE26</f>
        <v>0</v>
      </c>
      <c r="G98" s="75">
        <f>December!BE26</f>
        <v>0</v>
      </c>
      <c r="H98" s="75">
        <f>January!BE26</f>
        <v>0</v>
      </c>
      <c r="I98" s="75">
        <f>February!BE26</f>
        <v>0</v>
      </c>
      <c r="J98" s="75">
        <f>March!BE26</f>
        <v>0</v>
      </c>
      <c r="K98" s="75">
        <f>April!BE26</f>
        <v>0</v>
      </c>
      <c r="L98" s="75">
        <f>May!BE26</f>
        <v>0</v>
      </c>
      <c r="M98" s="75">
        <f>June!BE26</f>
        <v>0</v>
      </c>
      <c r="N98" s="73">
        <f t="shared" si="2"/>
        <v>0</v>
      </c>
    </row>
    <row r="99" spans="1:14" x14ac:dyDescent="0.25">
      <c r="A99" s="74">
        <v>96</v>
      </c>
      <c r="B99" s="75">
        <f>July!BC27</f>
        <v>0</v>
      </c>
      <c r="C99" s="75">
        <f>August!BE27</f>
        <v>0</v>
      </c>
      <c r="D99" s="75">
        <f>September!BE27</f>
        <v>0</v>
      </c>
      <c r="E99" s="75">
        <f>October!BE27</f>
        <v>0</v>
      </c>
      <c r="F99" s="75">
        <f>November!BE27</f>
        <v>0</v>
      </c>
      <c r="G99" s="75">
        <f>December!BE27</f>
        <v>0</v>
      </c>
      <c r="H99" s="75">
        <f>January!BE27</f>
        <v>0</v>
      </c>
      <c r="I99" s="75">
        <f>February!BE27</f>
        <v>0</v>
      </c>
      <c r="J99" s="75">
        <f>March!BE27</f>
        <v>0</v>
      </c>
      <c r="K99" s="75">
        <f>April!BE27</f>
        <v>0</v>
      </c>
      <c r="L99" s="75">
        <f>May!BE27</f>
        <v>0</v>
      </c>
      <c r="M99" s="75">
        <f>June!BE27</f>
        <v>0</v>
      </c>
      <c r="N99" s="73">
        <f t="shared" si="2"/>
        <v>0</v>
      </c>
    </row>
    <row r="100" spans="1:14" ht="22.5" x14ac:dyDescent="0.25">
      <c r="A100" s="76" t="s">
        <v>194</v>
      </c>
      <c r="B100" s="77">
        <f t="shared" ref="B100:M100" si="3">COUNTIF(B4:B99,"&gt;=1")</f>
        <v>0</v>
      </c>
      <c r="C100" s="77">
        <f t="shared" si="3"/>
        <v>0</v>
      </c>
      <c r="D100" s="77">
        <f t="shared" si="3"/>
        <v>0</v>
      </c>
      <c r="E100" s="77">
        <f t="shared" si="3"/>
        <v>0</v>
      </c>
      <c r="F100" s="77">
        <f t="shared" si="3"/>
        <v>0</v>
      </c>
      <c r="G100" s="77">
        <f t="shared" si="3"/>
        <v>0</v>
      </c>
      <c r="H100" s="77">
        <f t="shared" si="3"/>
        <v>0</v>
      </c>
      <c r="I100" s="77">
        <f t="shared" si="3"/>
        <v>0</v>
      </c>
      <c r="J100" s="77">
        <f t="shared" si="3"/>
        <v>0</v>
      </c>
      <c r="K100" s="77">
        <f t="shared" si="3"/>
        <v>0</v>
      </c>
      <c r="L100" s="77">
        <f t="shared" si="3"/>
        <v>0</v>
      </c>
      <c r="M100" s="77">
        <f t="shared" si="3"/>
        <v>0</v>
      </c>
      <c r="N100" s="18"/>
    </row>
    <row r="101" spans="1:14" ht="18.75" x14ac:dyDescent="0.25">
      <c r="A101" s="656" t="s">
        <v>197</v>
      </c>
      <c r="B101" s="657"/>
      <c r="C101" s="657"/>
      <c r="D101" s="657"/>
      <c r="E101" s="657"/>
      <c r="F101" s="657"/>
      <c r="G101" s="657"/>
      <c r="H101" s="657"/>
      <c r="I101" s="657"/>
      <c r="J101" s="657"/>
      <c r="K101" s="657"/>
      <c r="L101" s="657"/>
      <c r="M101" s="658"/>
      <c r="N101" s="78">
        <f>SUM(N4:N99)</f>
        <v>0</v>
      </c>
    </row>
    <row r="102" spans="1:14" ht="18.75" x14ac:dyDescent="0.25">
      <c r="A102" s="659" t="s">
        <v>199</v>
      </c>
      <c r="B102" s="660"/>
      <c r="C102" s="660"/>
      <c r="D102" s="660"/>
      <c r="E102" s="660"/>
      <c r="F102" s="660"/>
      <c r="G102" s="660"/>
      <c r="H102" s="660"/>
      <c r="I102" s="660"/>
      <c r="J102" s="660"/>
      <c r="K102" s="660"/>
      <c r="L102" s="660"/>
      <c r="M102" s="661"/>
      <c r="N102" s="79">
        <f>SUM(B100:M100)</f>
        <v>0</v>
      </c>
    </row>
    <row r="103" spans="1:14" ht="18.75" x14ac:dyDescent="0.25">
      <c r="A103" s="656" t="s">
        <v>198</v>
      </c>
      <c r="B103" s="657"/>
      <c r="C103" s="657"/>
      <c r="D103" s="657"/>
      <c r="E103" s="657"/>
      <c r="F103" s="657"/>
      <c r="G103" s="657"/>
      <c r="H103" s="657"/>
      <c r="I103" s="657"/>
      <c r="J103" s="657"/>
      <c r="K103" s="657"/>
      <c r="L103" s="657"/>
      <c r="M103" s="658"/>
      <c r="N103" s="80" t="e">
        <f>N101/N102</f>
        <v>#DIV/0!</v>
      </c>
    </row>
    <row r="104" spans="1:14" ht="18.75" x14ac:dyDescent="0.25">
      <c r="A104" s="68"/>
      <c r="B104" s="68"/>
      <c r="C104" s="68"/>
      <c r="D104" s="68"/>
      <c r="E104" s="68"/>
      <c r="F104" s="68"/>
      <c r="G104" s="68"/>
      <c r="H104" s="68"/>
      <c r="I104" s="68"/>
      <c r="J104" s="68"/>
      <c r="K104" s="68"/>
      <c r="L104" s="68"/>
      <c r="M104" s="68"/>
      <c r="N104" s="67"/>
    </row>
  </sheetData>
  <sheetProtection algorithmName="SHA-512" hashValue="UavmswwQczvwcj2w/Jv7Za3KiwXgzY8mPDFBXj/C5Q84HvsHL74ZWUTgfeTDzADFRWbBqCj643OvIKX4FuXZHQ==" saltValue="JeBU9QUVsPs0zVFLgKg7sg==" spinCount="100000" sheet="1" objects="1" scenarios="1"/>
  <mergeCells count="6">
    <mergeCell ref="A103:M103"/>
    <mergeCell ref="A102:M102"/>
    <mergeCell ref="A101:M101"/>
    <mergeCell ref="N2:N3"/>
    <mergeCell ref="A1:N1"/>
    <mergeCell ref="A2:A3"/>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4"/>
  <sheetViews>
    <sheetView workbookViewId="0">
      <selection activeCell="M15" sqref="M15"/>
    </sheetView>
  </sheetViews>
  <sheetFormatPr defaultRowHeight="15" x14ac:dyDescent="0.25"/>
  <sheetData>
    <row r="1" spans="1:24" x14ac:dyDescent="0.25">
      <c r="A1" s="508" t="s">
        <v>210</v>
      </c>
      <c r="B1" s="509"/>
      <c r="C1" s="509"/>
      <c r="D1" s="509"/>
      <c r="E1" s="509"/>
      <c r="F1" s="509"/>
      <c r="G1" s="509"/>
      <c r="H1" s="509"/>
      <c r="I1" s="509"/>
      <c r="J1" s="510"/>
      <c r="K1" s="511" t="s">
        <v>211</v>
      </c>
      <c r="L1" s="511"/>
      <c r="M1" s="512" t="s">
        <v>212</v>
      </c>
      <c r="N1" s="513"/>
      <c r="O1" s="514"/>
      <c r="P1" s="667" t="s">
        <v>274</v>
      </c>
      <c r="Q1" s="667"/>
      <c r="R1" s="667" t="s">
        <v>281</v>
      </c>
      <c r="S1" s="667"/>
      <c r="T1" s="667" t="s">
        <v>283</v>
      </c>
      <c r="U1" s="667"/>
      <c r="V1" s="376" t="s">
        <v>282</v>
      </c>
      <c r="W1" s="377"/>
      <c r="X1" s="378"/>
    </row>
    <row r="2" spans="1:24" x14ac:dyDescent="0.25">
      <c r="A2" s="419" t="s">
        <v>271</v>
      </c>
      <c r="B2" s="420"/>
      <c r="C2" s="420"/>
      <c r="D2" s="420"/>
      <c r="E2" s="420"/>
      <c r="F2" s="420"/>
      <c r="G2" s="420"/>
      <c r="H2" s="420"/>
      <c r="I2" s="420"/>
      <c r="J2" s="421"/>
      <c r="K2" s="422">
        <f>SUM(July!K46+August!K46+September!K46+October!K46+November!K46+December!K46+January!K46+February!K46+March!K46+April!K46+May!K46+June!K46)</f>
        <v>0</v>
      </c>
      <c r="L2" s="423"/>
      <c r="M2" s="428">
        <f>SUM(July:June!M46:O46)</f>
        <v>0</v>
      </c>
      <c r="N2" s="429"/>
      <c r="O2" s="430"/>
      <c r="P2" s="380">
        <f>SUM(July!P46+August!P46+September!P46+October!P46+November!P46+December!P46+January!P46+February!P46+March!P46+April!P46+May!P46+June!P46)</f>
        <v>0</v>
      </c>
      <c r="Q2" s="381"/>
      <c r="R2" s="380">
        <f>SUM(July!R46+August!R46+September!R46+October!R46+November!R46+December!R46+January!R46+February!R46+March!R46+April!R46+May!R46+June!R46)</f>
        <v>0</v>
      </c>
      <c r="S2" s="381"/>
      <c r="T2" s="380">
        <f>SUM(July!T46+August!T46+September!T46+October!T46+November!T46+December!T46+January!T46+February!T46+March!T46+April!T46+May!T46+June!T46)</f>
        <v>0</v>
      </c>
      <c r="U2" s="381"/>
      <c r="V2" s="422">
        <f>SUM(July!V46+August!V46+September!V46+October!V46+November!V46+December!V46+January!V46+February!V46+March!V46+April!V46+May!V46+June!V46)</f>
        <v>0</v>
      </c>
      <c r="W2" s="423"/>
      <c r="X2" s="666"/>
    </row>
    <row r="3" spans="1:24" x14ac:dyDescent="0.25">
      <c r="A3" s="419" t="s">
        <v>214</v>
      </c>
      <c r="B3" s="420"/>
      <c r="C3" s="420"/>
      <c r="D3" s="420"/>
      <c r="E3" s="420"/>
      <c r="F3" s="420"/>
      <c r="G3" s="420"/>
      <c r="H3" s="420"/>
      <c r="I3" s="420"/>
      <c r="J3" s="421"/>
      <c r="K3" s="422">
        <f>SUM(July!K47+August!K47+September!K47+October!K47+November!K47+December!K47+January!K47+February!K47+March!K47+April!K47+May!K47+June!K47)</f>
        <v>0</v>
      </c>
      <c r="L3" s="423"/>
      <c r="M3" s="428">
        <f>SUM(July:June!M47:O47)</f>
        <v>0</v>
      </c>
      <c r="N3" s="429"/>
      <c r="O3" s="430"/>
      <c r="P3" s="380">
        <f>SUM(July!P47+August!P47+September!P47+October!P47+November!P47+December!P47+January!P47+February!P47+March!P47+April!P47+May!P47+June!P47)</f>
        <v>0</v>
      </c>
      <c r="Q3" s="381"/>
      <c r="R3" s="380">
        <f>SUM(July!R47+August!R47+September!R47+October!R47+November!R47+December!R47+January!R47+February!R47+March!R47+April!R47+May!R47+June!R47)</f>
        <v>0</v>
      </c>
      <c r="S3" s="381"/>
      <c r="T3" s="380">
        <f>SUM(July!T47+August!T47+September!T47+October!T47+November!T47+December!T47+January!T47+February!T47+March!T47+April!T47+May!T47+June!T47)</f>
        <v>0</v>
      </c>
      <c r="U3" s="381"/>
      <c r="V3" s="422">
        <f>SUM(July!V47+August!V47+September!V47+October!V47+November!V47+December!V47+January!V47+February!V47+March!V47+April!V47+May!V47+June!V47)</f>
        <v>0</v>
      </c>
      <c r="W3" s="423"/>
      <c r="X3" s="666"/>
    </row>
    <row r="4" spans="1:24" x14ac:dyDescent="0.25">
      <c r="A4" s="419" t="s">
        <v>213</v>
      </c>
      <c r="B4" s="420"/>
      <c r="C4" s="420"/>
      <c r="D4" s="420"/>
      <c r="E4" s="420"/>
      <c r="F4" s="420"/>
      <c r="G4" s="420"/>
      <c r="H4" s="420"/>
      <c r="I4" s="420"/>
      <c r="J4" s="421"/>
      <c r="K4" s="422">
        <f>SUM(July!K48+August!K48+September!K48+October!K48+November!K48+December!K48+January!K48+February!K48+March!K48+April!K48+May!K48+June!K48)</f>
        <v>0</v>
      </c>
      <c r="L4" s="423"/>
      <c r="M4" s="428">
        <f>SUM(July:June!M48:O48)</f>
        <v>0</v>
      </c>
      <c r="N4" s="429"/>
      <c r="O4" s="430"/>
      <c r="P4" s="380">
        <f>SUM(July!P48+August!P48+September!P48+October!P48+November!P48+December!P48+January!P48+February!P48+March!P48+April!P48+May!P48+June!P48)</f>
        <v>0</v>
      </c>
      <c r="Q4" s="381"/>
      <c r="R4" s="380">
        <f>SUM(July!R48+August!R48+September!R48+October!R48+November!R48+December!R48+January!R48+February!R48+March!R48+April!R48+May!R48+June!R48)</f>
        <v>0</v>
      </c>
      <c r="S4" s="381"/>
      <c r="T4" s="380">
        <f>SUM(July!T48+August!T48+September!T48+October!T48+November!T48+December!T48+January!T48+February!T48+March!T48+April!T48+May!T48+June!T48)</f>
        <v>0</v>
      </c>
      <c r="U4" s="381"/>
      <c r="V4" s="422">
        <f>SUM(July!V48+August!V48+September!V48+October!V48+November!V48+December!V48+January!V48+February!V48+March!V48+April!V48+May!V48+June!V48)</f>
        <v>0</v>
      </c>
      <c r="W4" s="423"/>
      <c r="X4" s="666"/>
    </row>
    <row r="5" spans="1:24" x14ac:dyDescent="0.25">
      <c r="A5" s="419" t="s">
        <v>215</v>
      </c>
      <c r="B5" s="420"/>
      <c r="C5" s="420"/>
      <c r="D5" s="420"/>
      <c r="E5" s="420"/>
      <c r="F5" s="420"/>
      <c r="G5" s="420"/>
      <c r="H5" s="420"/>
      <c r="I5" s="420"/>
      <c r="J5" s="421"/>
      <c r="K5" s="422">
        <f>SUM(July!K49+August!K49+September!K49+October!K49+November!K49+December!K49+January!K49+February!K49+March!K49+April!K49+May!K49+June!K49)</f>
        <v>0</v>
      </c>
      <c r="L5" s="423"/>
      <c r="M5" s="428">
        <f>SUM(July:June!M49:O49)</f>
        <v>0</v>
      </c>
      <c r="N5" s="429"/>
      <c r="O5" s="430"/>
      <c r="P5" s="380">
        <f>SUM(July!P49+August!P49+September!P49+October!P49+November!P49+December!P49+January!P49+February!P49+March!P49+April!P49+May!P49+June!P49)</f>
        <v>0</v>
      </c>
      <c r="Q5" s="381"/>
      <c r="R5" s="380">
        <f>SUM(July!R49+August!R49+September!R49+October!R49+November!R49+December!R49+January!R49+February!R49+March!R49+April!R49+May!R49+June!R49)</f>
        <v>0</v>
      </c>
      <c r="S5" s="381"/>
      <c r="T5" s="380">
        <f>SUM(July!T49+August!T49+September!T49+October!T49+November!T49+December!T49+January!T49+February!T49+March!T49+April!T49+May!T49+June!T49)</f>
        <v>0</v>
      </c>
      <c r="U5" s="381"/>
      <c r="V5" s="422">
        <f>SUM(July!V49+August!V49+September!V49+October!V49+November!V49+December!V49+January!V49+February!V49+March!V49+April!V49+May!V49+June!V49)</f>
        <v>0</v>
      </c>
      <c r="W5" s="423"/>
      <c r="X5" s="666"/>
    </row>
    <row r="6" spans="1:24" x14ac:dyDescent="0.25">
      <c r="A6" s="419" t="s">
        <v>217</v>
      </c>
      <c r="B6" s="420"/>
      <c r="C6" s="420"/>
      <c r="D6" s="420"/>
      <c r="E6" s="420"/>
      <c r="F6" s="420"/>
      <c r="G6" s="420"/>
      <c r="H6" s="420"/>
      <c r="I6" s="420"/>
      <c r="J6" s="421"/>
      <c r="K6" s="422">
        <f>SUM(July!K50+August!K50+September!K50+October!K50+November!K50+December!K50+January!K50+February!K50+March!K50+April!K50+May!K50+June!K50)</f>
        <v>0</v>
      </c>
      <c r="L6" s="423"/>
      <c r="M6" s="428">
        <f>SUM(July:June!M50:O50)</f>
        <v>0</v>
      </c>
      <c r="N6" s="429"/>
      <c r="O6" s="430"/>
      <c r="P6" s="380">
        <f>SUM(July!P50+August!P50+September!P50+October!P50+November!P50+December!P50+January!P50+February!P50+March!P50+April!P50+May!P50+June!P50)</f>
        <v>0</v>
      </c>
      <c r="Q6" s="381"/>
      <c r="R6" s="380">
        <f>SUM(July!R50+August!R50+September!R50+October!R50+November!R50+December!R50+January!R50+February!R50+March!R50+April!R50+May!R50+June!R50)</f>
        <v>0</v>
      </c>
      <c r="S6" s="381"/>
      <c r="T6" s="380">
        <f>SUM(July!T50+August!T50+September!T50+October!T50+November!T50+December!T50+January!T50+February!T50+March!T50+April!T50+May!T50+June!T50)</f>
        <v>0</v>
      </c>
      <c r="U6" s="381"/>
      <c r="V6" s="422">
        <f>SUM(July!V50+August!V50+September!V50+October!V50+November!V50+December!V50+January!V50+February!V50+March!V50+April!V50+May!V50+June!V50)</f>
        <v>0</v>
      </c>
      <c r="W6" s="423"/>
      <c r="X6" s="666"/>
    </row>
    <row r="7" spans="1:24" x14ac:dyDescent="0.25">
      <c r="A7" s="419" t="s">
        <v>218</v>
      </c>
      <c r="B7" s="420"/>
      <c r="C7" s="420"/>
      <c r="D7" s="420"/>
      <c r="E7" s="420"/>
      <c r="F7" s="420"/>
      <c r="G7" s="420"/>
      <c r="H7" s="420"/>
      <c r="I7" s="420"/>
      <c r="J7" s="421"/>
      <c r="K7" s="422">
        <f>SUM(July!K51+August!K51+September!K51+October!K51+November!K51+December!K51+January!K51+February!K51+March!K51+April!K51+May!K51+June!K51)</f>
        <v>0</v>
      </c>
      <c r="L7" s="423"/>
      <c r="M7" s="428">
        <f>SUM(July:June!M51:O51)</f>
        <v>0</v>
      </c>
      <c r="N7" s="429"/>
      <c r="O7" s="430"/>
      <c r="P7" s="380">
        <f>SUM(July!P51+August!P51+September!P51+October!P51+November!P51+December!P51+January!P51+February!P51+March!P51+April!P51+May!P51+June!P51)</f>
        <v>0</v>
      </c>
      <c r="Q7" s="381"/>
      <c r="R7" s="380">
        <f>SUM(July!R51+August!R51+September!R51+October!R51+November!R51+December!R51+January!R51+February!R51+March!R51+April!R51+May!R51+June!R51)</f>
        <v>0</v>
      </c>
      <c r="S7" s="381"/>
      <c r="T7" s="380">
        <f>SUM(July!T51+August!T51+September!T51+October!T51+November!T51+December!T51+January!T51+February!T51+March!T51+April!T51+May!T51+June!T51)</f>
        <v>0</v>
      </c>
      <c r="U7" s="381"/>
      <c r="V7" s="422">
        <f>SUM(July!V51+August!V51+September!V51+October!V51+November!V51+December!V51+January!V51+February!V51+March!V51+April!V51+May!V51+June!V51)</f>
        <v>0</v>
      </c>
      <c r="W7" s="423"/>
      <c r="X7" s="666"/>
    </row>
    <row r="8" spans="1:24" x14ac:dyDescent="0.25">
      <c r="A8" s="419" t="s">
        <v>216</v>
      </c>
      <c r="B8" s="420"/>
      <c r="C8" s="420"/>
      <c r="D8" s="420"/>
      <c r="E8" s="420"/>
      <c r="F8" s="420"/>
      <c r="G8" s="420"/>
      <c r="H8" s="420"/>
      <c r="I8" s="420"/>
      <c r="J8" s="421"/>
      <c r="K8" s="422">
        <f>SUM(July!K52+August!K52+September!K52+October!K52+November!K52+December!K52+January!K52+February!K52+March!K52+April!K52+May!K52+June!K52)</f>
        <v>0</v>
      </c>
      <c r="L8" s="423"/>
      <c r="M8" s="428">
        <f>SUM(July:June!M52:O52)</f>
        <v>0</v>
      </c>
      <c r="N8" s="429"/>
      <c r="O8" s="430"/>
      <c r="P8" s="380">
        <f>SUM(July!P52+August!P52+September!P52+October!P52+November!P52+December!P52+January!P52+February!P52+March!P52+April!P52+May!P52+June!P52)</f>
        <v>0</v>
      </c>
      <c r="Q8" s="381"/>
      <c r="R8" s="380">
        <f>SUM(July!R52+August!R52+September!R52+October!R52+November!R52+December!R52+January!R52+February!R52+March!R52+April!R52+May!R52+June!R52)</f>
        <v>0</v>
      </c>
      <c r="S8" s="381"/>
      <c r="T8" s="380">
        <f>SUM(July!T52+August!T52+September!T52+October!T52+November!T52+December!T52+January!T52+February!T52+March!T52+April!T52+May!T52+June!T52)</f>
        <v>0</v>
      </c>
      <c r="U8" s="381"/>
      <c r="V8" s="422">
        <f>SUM(July!V52+August!V52+September!V52+October!V52+November!V52+December!V52+January!V52+February!V52+March!V52+April!V52+May!V52+June!V52)</f>
        <v>0</v>
      </c>
      <c r="W8" s="423"/>
      <c r="X8" s="666"/>
    </row>
    <row r="9" spans="1:24" ht="18.75" x14ac:dyDescent="0.3">
      <c r="A9" s="424" t="s">
        <v>219</v>
      </c>
      <c r="B9" s="425"/>
      <c r="C9" s="425"/>
      <c r="D9" s="425"/>
      <c r="E9" s="425"/>
      <c r="F9" s="425"/>
      <c r="G9" s="425"/>
      <c r="H9" s="425"/>
      <c r="I9" s="425"/>
      <c r="J9" s="426"/>
      <c r="K9" s="427">
        <f>SUM(K2:K8)</f>
        <v>0</v>
      </c>
      <c r="L9" s="427"/>
      <c r="M9" s="431">
        <f>SUM(M2:M8)</f>
        <v>0</v>
      </c>
      <c r="N9" s="431"/>
      <c r="O9" s="431"/>
      <c r="P9" s="382">
        <f>SUM(P2:P8)</f>
        <v>0</v>
      </c>
      <c r="Q9" s="382"/>
      <c r="R9" s="382">
        <f>SUM(R2:R8)</f>
        <v>0</v>
      </c>
      <c r="S9" s="382"/>
      <c r="T9" s="382">
        <f>SUM(T2:T8)</f>
        <v>0</v>
      </c>
      <c r="U9" s="382"/>
      <c r="V9" s="373">
        <f>SUM(V2:V8)</f>
        <v>0</v>
      </c>
      <c r="W9" s="374"/>
      <c r="X9" s="375"/>
    </row>
    <row r="14" spans="1:24" x14ac:dyDescent="0.25">
      <c r="P14" s="125"/>
      <c r="Q14" s="125"/>
      <c r="R14" s="125"/>
      <c r="S14" s="125"/>
      <c r="T14" s="125"/>
      <c r="U14" s="125"/>
      <c r="V14" s="125"/>
      <c r="W14" s="125"/>
      <c r="X14" s="125"/>
    </row>
  </sheetData>
  <sheetProtection algorithmName="SHA-512" hashValue="LMT9QexAwGQabbCRfSzPzoVfmhIL285UoXu2KrdP3ycTJmYqzDhTymvZIG/d9MV4H4JtETxGPBQ/JHXtjF4q3w==" saltValue="72apKz4AWve66cxKaxh81w==" spinCount="100000" sheet="1" objects="1" scenarios="1"/>
  <mergeCells count="63">
    <mergeCell ref="A2:J2"/>
    <mergeCell ref="K2:L2"/>
    <mergeCell ref="M2:O2"/>
    <mergeCell ref="P2:Q2"/>
    <mergeCell ref="R2:S2"/>
    <mergeCell ref="A1:J1"/>
    <mergeCell ref="K1:L1"/>
    <mergeCell ref="M1:O1"/>
    <mergeCell ref="P1:Q1"/>
    <mergeCell ref="R1:S1"/>
    <mergeCell ref="A4:J4"/>
    <mergeCell ref="K4:L4"/>
    <mergeCell ref="M4:O4"/>
    <mergeCell ref="P4:Q4"/>
    <mergeCell ref="R4:S4"/>
    <mergeCell ref="A3:J3"/>
    <mergeCell ref="K3:L3"/>
    <mergeCell ref="M3:O3"/>
    <mergeCell ref="P3:Q3"/>
    <mergeCell ref="R3:S3"/>
    <mergeCell ref="A6:J6"/>
    <mergeCell ref="K6:L6"/>
    <mergeCell ref="M6:O6"/>
    <mergeCell ref="P6:Q6"/>
    <mergeCell ref="R6:S6"/>
    <mergeCell ref="A5:J5"/>
    <mergeCell ref="K5:L5"/>
    <mergeCell ref="M5:O5"/>
    <mergeCell ref="P5:Q5"/>
    <mergeCell ref="R5:S5"/>
    <mergeCell ref="A8:J8"/>
    <mergeCell ref="K8:L8"/>
    <mergeCell ref="M8:O8"/>
    <mergeCell ref="P8:Q8"/>
    <mergeCell ref="R8:S8"/>
    <mergeCell ref="A7:J7"/>
    <mergeCell ref="K7:L7"/>
    <mergeCell ref="M7:O7"/>
    <mergeCell ref="P7:Q7"/>
    <mergeCell ref="R7:S7"/>
    <mergeCell ref="A9:J9"/>
    <mergeCell ref="K9:L9"/>
    <mergeCell ref="M9:O9"/>
    <mergeCell ref="P9:Q9"/>
    <mergeCell ref="R9:S9"/>
    <mergeCell ref="T2:U2"/>
    <mergeCell ref="T1:U1"/>
    <mergeCell ref="T3:U3"/>
    <mergeCell ref="T4:U4"/>
    <mergeCell ref="T5:U5"/>
    <mergeCell ref="V6:X6"/>
    <mergeCell ref="V7:X7"/>
    <mergeCell ref="V8:X8"/>
    <mergeCell ref="V9:X9"/>
    <mergeCell ref="T6:U6"/>
    <mergeCell ref="T7:U7"/>
    <mergeCell ref="T8:U8"/>
    <mergeCell ref="T9:U9"/>
    <mergeCell ref="V1:X1"/>
    <mergeCell ref="V2:X2"/>
    <mergeCell ref="V3:X3"/>
    <mergeCell ref="V4:X4"/>
    <mergeCell ref="V5:X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X24"/>
  <sheetViews>
    <sheetView workbookViewId="0">
      <selection activeCell="K21" sqref="K21"/>
    </sheetView>
  </sheetViews>
  <sheetFormatPr defaultRowHeight="15" x14ac:dyDescent="0.25"/>
  <sheetData>
    <row r="2" spans="2:24" x14ac:dyDescent="0.25">
      <c r="B2" t="s">
        <v>40</v>
      </c>
    </row>
    <row r="3" spans="2:24" x14ac:dyDescent="0.25">
      <c r="B3" t="s">
        <v>41</v>
      </c>
    </row>
    <row r="4" spans="2:24" x14ac:dyDescent="0.25">
      <c r="B4" t="s">
        <v>42</v>
      </c>
    </row>
    <row r="5" spans="2:24" x14ac:dyDescent="0.25">
      <c r="B5" t="s">
        <v>43</v>
      </c>
      <c r="D5">
        <v>2024</v>
      </c>
      <c r="H5" s="82" t="s">
        <v>278</v>
      </c>
      <c r="I5" s="82"/>
      <c r="M5" s="122" t="s">
        <v>264</v>
      </c>
      <c r="N5" s="123"/>
      <c r="O5" s="123"/>
      <c r="P5" s="123"/>
      <c r="Q5" s="123"/>
      <c r="R5" s="123"/>
      <c r="S5" s="123"/>
      <c r="T5" s="123"/>
      <c r="U5" s="123"/>
      <c r="V5" s="123"/>
      <c r="W5" s="123"/>
      <c r="X5" s="123"/>
    </row>
    <row r="6" spans="2:24" x14ac:dyDescent="0.25">
      <c r="B6" t="s">
        <v>44</v>
      </c>
      <c r="D6">
        <v>2025</v>
      </c>
      <c r="H6" s="83" t="s">
        <v>274</v>
      </c>
      <c r="I6" s="84"/>
      <c r="M6" s="122" t="s">
        <v>265</v>
      </c>
      <c r="N6" s="123"/>
      <c r="O6" s="123"/>
      <c r="P6" s="123"/>
      <c r="Q6" s="123"/>
      <c r="R6" s="123"/>
      <c r="S6" s="123"/>
      <c r="T6" s="123"/>
      <c r="U6" s="123"/>
      <c r="V6" s="123"/>
      <c r="W6" s="123"/>
      <c r="X6" s="123"/>
    </row>
    <row r="7" spans="2:24" x14ac:dyDescent="0.25">
      <c r="B7" t="s">
        <v>45</v>
      </c>
      <c r="D7">
        <v>2026</v>
      </c>
      <c r="H7" s="83" t="s">
        <v>275</v>
      </c>
      <c r="I7" s="84"/>
      <c r="M7" s="122" t="s">
        <v>266</v>
      </c>
      <c r="N7" s="123"/>
      <c r="O7" s="123"/>
      <c r="P7" s="123"/>
      <c r="Q7" s="123"/>
      <c r="R7" s="123"/>
      <c r="S7" s="123"/>
      <c r="T7" s="123"/>
      <c r="U7" s="123"/>
      <c r="V7" s="123"/>
      <c r="W7" s="123"/>
      <c r="X7" s="123"/>
    </row>
    <row r="8" spans="2:24" x14ac:dyDescent="0.25">
      <c r="B8" t="s">
        <v>46</v>
      </c>
      <c r="D8">
        <v>2027</v>
      </c>
      <c r="H8" s="83" t="s">
        <v>276</v>
      </c>
      <c r="M8" s="122" t="s">
        <v>267</v>
      </c>
      <c r="N8" s="123"/>
      <c r="O8" s="123"/>
      <c r="P8" s="123"/>
      <c r="Q8" s="123"/>
      <c r="R8" s="123"/>
      <c r="S8" s="123"/>
      <c r="T8" s="123"/>
      <c r="U8" s="123"/>
      <c r="V8" s="123"/>
      <c r="W8" s="123"/>
      <c r="X8" s="123"/>
    </row>
    <row r="9" spans="2:24" x14ac:dyDescent="0.25">
      <c r="B9" t="s">
        <v>117</v>
      </c>
      <c r="D9">
        <v>2028</v>
      </c>
      <c r="H9" s="83" t="s">
        <v>277</v>
      </c>
      <c r="M9" s="122" t="s">
        <v>268</v>
      </c>
      <c r="N9" s="123"/>
      <c r="O9" s="123"/>
      <c r="P9" s="123"/>
      <c r="Q9" s="123"/>
      <c r="R9" s="123"/>
      <c r="S9" s="123"/>
      <c r="T9" s="123"/>
      <c r="U9" s="123"/>
      <c r="V9" s="123"/>
      <c r="W9" s="123"/>
      <c r="X9" s="123"/>
    </row>
    <row r="10" spans="2:24" x14ac:dyDescent="0.25">
      <c r="B10" t="s">
        <v>47</v>
      </c>
      <c r="D10">
        <v>2029</v>
      </c>
      <c r="M10" s="122" t="s">
        <v>269</v>
      </c>
      <c r="N10" s="123"/>
      <c r="O10" s="123"/>
      <c r="P10" s="123"/>
      <c r="Q10" s="123"/>
      <c r="R10" s="123"/>
      <c r="S10" s="123"/>
      <c r="T10" s="123"/>
      <c r="U10" s="123"/>
      <c r="V10" s="123"/>
      <c r="W10" s="123"/>
      <c r="X10" s="123"/>
    </row>
    <row r="11" spans="2:24" x14ac:dyDescent="0.25">
      <c r="B11" t="s">
        <v>48</v>
      </c>
      <c r="D11">
        <v>2030</v>
      </c>
      <c r="M11" s="122" t="s">
        <v>270</v>
      </c>
    </row>
    <row r="12" spans="2:24" x14ac:dyDescent="0.25">
      <c r="B12" t="s">
        <v>49</v>
      </c>
      <c r="D12">
        <v>2031</v>
      </c>
      <c r="M12" s="124"/>
    </row>
    <row r="13" spans="2:24" x14ac:dyDescent="0.25">
      <c r="B13" t="s">
        <v>50</v>
      </c>
      <c r="D13">
        <v>2032</v>
      </c>
    </row>
    <row r="14" spans="2:24" x14ac:dyDescent="0.25">
      <c r="D14">
        <v>2033</v>
      </c>
    </row>
    <row r="15" spans="2:24" x14ac:dyDescent="0.25">
      <c r="D15">
        <v>2034</v>
      </c>
    </row>
    <row r="16" spans="2:24" x14ac:dyDescent="0.25">
      <c r="D16">
        <v>2035</v>
      </c>
    </row>
    <row r="17" spans="2:8" x14ac:dyDescent="0.25">
      <c r="G17" s="82" t="s">
        <v>279</v>
      </c>
      <c r="H17" s="82"/>
    </row>
    <row r="18" spans="2:8" x14ac:dyDescent="0.25">
      <c r="G18" s="85" t="s">
        <v>215</v>
      </c>
    </row>
    <row r="19" spans="2:8" x14ac:dyDescent="0.25">
      <c r="G19" s="85" t="s">
        <v>273</v>
      </c>
    </row>
    <row r="20" spans="2:8" x14ac:dyDescent="0.25">
      <c r="B20" t="s">
        <v>179</v>
      </c>
      <c r="G20" s="85" t="s">
        <v>214</v>
      </c>
    </row>
    <row r="21" spans="2:8" x14ac:dyDescent="0.25">
      <c r="G21" s="85" t="s">
        <v>213</v>
      </c>
    </row>
    <row r="22" spans="2:8" x14ac:dyDescent="0.25">
      <c r="G22" s="85" t="s">
        <v>244</v>
      </c>
    </row>
    <row r="23" spans="2:8" x14ac:dyDescent="0.25">
      <c r="G23" s="85" t="s">
        <v>218</v>
      </c>
    </row>
    <row r="24" spans="2:8" x14ac:dyDescent="0.25">
      <c r="G24" s="85" t="s">
        <v>280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sheetPr>
  <dimension ref="A2:B17"/>
  <sheetViews>
    <sheetView topLeftCell="A7" workbookViewId="0">
      <selection activeCell="A11" sqref="A11:A16"/>
    </sheetView>
  </sheetViews>
  <sheetFormatPr defaultRowHeight="15" x14ac:dyDescent="0.25"/>
  <cols>
    <col min="1" max="1" width="36.85546875" customWidth="1"/>
  </cols>
  <sheetData>
    <row r="2" spans="1:2" x14ac:dyDescent="0.25">
      <c r="A2" s="82" t="s">
        <v>223</v>
      </c>
      <c r="B2" s="82"/>
    </row>
    <row r="3" spans="1:2" x14ac:dyDescent="0.25">
      <c r="A3" s="83" t="s">
        <v>229</v>
      </c>
      <c r="B3" s="84" t="s">
        <v>34</v>
      </c>
    </row>
    <row r="4" spans="1:2" x14ac:dyDescent="0.25">
      <c r="A4" s="83" t="s">
        <v>201</v>
      </c>
      <c r="B4" s="84" t="s">
        <v>34</v>
      </c>
    </row>
    <row r="5" spans="1:2" x14ac:dyDescent="0.25">
      <c r="A5" s="83" t="s">
        <v>249</v>
      </c>
      <c r="B5" t="s">
        <v>34</v>
      </c>
    </row>
    <row r="10" spans="1:2" x14ac:dyDescent="0.25">
      <c r="A10" s="82" t="s">
        <v>225</v>
      </c>
      <c r="B10" s="82" t="s">
        <v>224</v>
      </c>
    </row>
    <row r="11" spans="1:2" x14ac:dyDescent="0.25">
      <c r="A11" s="85" t="s">
        <v>213</v>
      </c>
      <c r="B11" s="86" t="s">
        <v>34</v>
      </c>
    </row>
    <row r="12" spans="1:2" x14ac:dyDescent="0.25">
      <c r="A12" s="85" t="s">
        <v>214</v>
      </c>
      <c r="B12" s="86" t="s">
        <v>34</v>
      </c>
    </row>
    <row r="13" spans="1:2" x14ac:dyDescent="0.25">
      <c r="A13" s="85" t="s">
        <v>273</v>
      </c>
      <c r="B13" s="86" t="s">
        <v>34</v>
      </c>
    </row>
    <row r="14" spans="1:2" x14ac:dyDescent="0.25">
      <c r="A14" s="85" t="s">
        <v>215</v>
      </c>
      <c r="B14" s="86" t="s">
        <v>34</v>
      </c>
    </row>
    <row r="15" spans="1:2" x14ac:dyDescent="0.25">
      <c r="A15" s="85" t="s">
        <v>227</v>
      </c>
      <c r="B15" s="86" t="s">
        <v>34</v>
      </c>
    </row>
    <row r="16" spans="1:2" x14ac:dyDescent="0.25">
      <c r="A16" s="85" t="s">
        <v>228</v>
      </c>
      <c r="B16" s="86" t="s">
        <v>34</v>
      </c>
    </row>
    <row r="17" spans="1:2" x14ac:dyDescent="0.25">
      <c r="A17" s="85" t="s">
        <v>218</v>
      </c>
      <c r="B17" s="86" t="s">
        <v>34</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E106"/>
  <sheetViews>
    <sheetView zoomScale="80" zoomScaleNormal="80" workbookViewId="0">
      <selection activeCell="O8" sqref="O8:P8"/>
    </sheetView>
  </sheetViews>
  <sheetFormatPr defaultColWidth="8.85546875" defaultRowHeight="15" x14ac:dyDescent="0.25"/>
  <cols>
    <col min="1" max="29" width="5.5703125" customWidth="1"/>
    <col min="30" max="31" width="4.7109375" customWidth="1"/>
  </cols>
  <sheetData>
    <row r="1" spans="1:31" ht="18.75" x14ac:dyDescent="0.25">
      <c r="A1" s="323" t="s">
        <v>262</v>
      </c>
      <c r="B1" s="324"/>
      <c r="C1" s="324"/>
      <c r="D1" s="324"/>
      <c r="E1" s="324"/>
      <c r="F1" s="324"/>
      <c r="G1" s="324"/>
      <c r="H1" s="324"/>
      <c r="I1" s="324"/>
      <c r="J1" s="324"/>
      <c r="K1" s="324"/>
      <c r="L1" s="324"/>
      <c r="M1" s="324"/>
      <c r="N1" s="324"/>
      <c r="O1" s="324"/>
      <c r="P1" s="324"/>
      <c r="Q1" s="324"/>
      <c r="R1" s="324"/>
      <c r="S1" s="324"/>
      <c r="T1" s="324"/>
      <c r="U1" s="324"/>
      <c r="V1" s="322" t="s">
        <v>263</v>
      </c>
      <c r="W1" s="322"/>
      <c r="X1" s="322"/>
      <c r="Y1" s="322"/>
      <c r="Z1" s="322"/>
      <c r="AA1" s="322"/>
      <c r="AB1" s="322"/>
      <c r="AC1" s="322"/>
      <c r="AD1" s="111"/>
      <c r="AE1" s="112"/>
    </row>
    <row r="2" spans="1:31" ht="18.75"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115"/>
      <c r="AE2" s="116"/>
    </row>
    <row r="3" spans="1:31" ht="30" customHeight="1" x14ac:dyDescent="0.25">
      <c r="A3" s="360" t="s">
        <v>207</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2"/>
    </row>
    <row r="4" spans="1:31" ht="20.100000000000001" customHeight="1" x14ac:dyDescent="0.25">
      <c r="A4" s="234" t="s">
        <v>0</v>
      </c>
      <c r="B4" s="234"/>
      <c r="C4" s="234"/>
      <c r="D4" s="234"/>
      <c r="E4" s="234"/>
      <c r="F4" s="234"/>
      <c r="G4" s="234"/>
      <c r="H4" s="326" t="s">
        <v>258</v>
      </c>
      <c r="I4" s="326"/>
      <c r="J4" s="326"/>
      <c r="K4" s="326"/>
      <c r="L4" s="326"/>
      <c r="M4" s="326"/>
      <c r="N4" s="326"/>
      <c r="O4" s="326"/>
      <c r="P4" s="326"/>
      <c r="Q4" s="18"/>
      <c r="R4" s="234" t="s">
        <v>32</v>
      </c>
      <c r="S4" s="234"/>
      <c r="T4" s="234"/>
      <c r="U4" s="234"/>
      <c r="V4" s="234"/>
      <c r="W4" s="234"/>
      <c r="X4" s="326"/>
      <c r="Y4" s="326"/>
      <c r="Z4" s="326"/>
      <c r="AA4" s="326"/>
      <c r="AB4" s="326"/>
      <c r="AC4" s="326"/>
      <c r="AD4" s="326"/>
      <c r="AE4" s="326"/>
    </row>
    <row r="5" spans="1:31" ht="20.100000000000001" customHeight="1" x14ac:dyDescent="0.25">
      <c r="A5" s="234" t="s">
        <v>33</v>
      </c>
      <c r="B5" s="234"/>
      <c r="C5" s="234"/>
      <c r="D5" s="234"/>
      <c r="E5" s="234"/>
      <c r="F5" s="234"/>
      <c r="G5" s="234"/>
      <c r="H5" s="327" t="s">
        <v>23</v>
      </c>
      <c r="I5" s="327"/>
      <c r="J5" s="327"/>
      <c r="K5" s="327"/>
      <c r="L5" s="327"/>
      <c r="M5" s="327"/>
      <c r="N5" s="327"/>
      <c r="O5" s="327"/>
      <c r="P5" s="327"/>
      <c r="Q5" s="18"/>
      <c r="R5" s="234" t="s">
        <v>1</v>
      </c>
      <c r="S5" s="234"/>
      <c r="T5" s="234"/>
      <c r="U5" s="234"/>
      <c r="V5" s="234"/>
      <c r="W5" s="234"/>
      <c r="X5" s="327"/>
      <c r="Y5" s="327"/>
      <c r="Z5" s="327"/>
      <c r="AA5" s="327"/>
      <c r="AB5" s="327"/>
      <c r="AC5" s="327"/>
      <c r="AD5" s="327"/>
      <c r="AE5" s="327"/>
    </row>
    <row r="6" spans="1:31" ht="20.100000000000001" customHeight="1" x14ac:dyDescent="0.25">
      <c r="A6" s="331" t="s">
        <v>2</v>
      </c>
      <c r="B6" s="331"/>
      <c r="C6" s="331"/>
      <c r="D6" s="331"/>
      <c r="E6" s="331"/>
      <c r="F6" s="331"/>
      <c r="G6" s="331"/>
      <c r="H6" s="333"/>
      <c r="I6" s="333"/>
      <c r="J6" s="333"/>
      <c r="K6" s="333"/>
      <c r="L6" s="333"/>
      <c r="M6" s="333"/>
      <c r="N6" s="333"/>
      <c r="O6" s="333"/>
      <c r="P6" s="334"/>
      <c r="Q6" s="18"/>
      <c r="R6" s="234" t="s">
        <v>3</v>
      </c>
      <c r="S6" s="234"/>
      <c r="T6" s="234"/>
      <c r="U6" s="234"/>
      <c r="V6" s="234"/>
      <c r="W6" s="234"/>
      <c r="X6" s="326"/>
      <c r="Y6" s="326"/>
      <c r="Z6" s="326"/>
      <c r="AA6" s="326"/>
      <c r="AB6" s="326"/>
      <c r="AC6" s="326"/>
      <c r="AD6" s="326"/>
      <c r="AE6" s="326"/>
    </row>
    <row r="7" spans="1:31" ht="20.100000000000001" customHeight="1" x14ac:dyDescent="0.25">
      <c r="A7" s="332"/>
      <c r="B7" s="332"/>
      <c r="C7" s="332"/>
      <c r="D7" s="332"/>
      <c r="E7" s="332"/>
      <c r="F7" s="332"/>
      <c r="G7" s="332"/>
      <c r="H7" s="335"/>
      <c r="I7" s="335"/>
      <c r="J7" s="335"/>
      <c r="K7" s="335"/>
      <c r="L7" s="335"/>
      <c r="M7" s="335"/>
      <c r="N7" s="335"/>
      <c r="O7" s="335"/>
      <c r="P7" s="336"/>
      <c r="Q7" s="18"/>
      <c r="R7" s="234" t="s">
        <v>4</v>
      </c>
      <c r="S7" s="234"/>
      <c r="T7" s="234"/>
      <c r="U7" s="234"/>
      <c r="V7" s="234"/>
      <c r="W7" s="234"/>
      <c r="X7" s="327"/>
      <c r="Y7" s="327"/>
      <c r="Z7" s="327"/>
      <c r="AA7" s="327"/>
      <c r="AB7" s="327"/>
      <c r="AC7" s="327"/>
      <c r="AD7" s="327"/>
      <c r="AE7" s="327"/>
    </row>
    <row r="8" spans="1:31" ht="20.100000000000001" customHeight="1" x14ac:dyDescent="0.25">
      <c r="A8" s="325" t="s">
        <v>86</v>
      </c>
      <c r="B8" s="325"/>
      <c r="C8" s="325"/>
      <c r="D8" s="325"/>
      <c r="E8" s="325"/>
      <c r="F8" s="325"/>
      <c r="G8" s="325"/>
      <c r="H8" s="117" t="s">
        <v>71</v>
      </c>
      <c r="I8" s="117"/>
      <c r="J8" s="328" t="s">
        <v>40</v>
      </c>
      <c r="K8" s="328"/>
      <c r="L8" s="328"/>
      <c r="M8" s="329" t="s">
        <v>72</v>
      </c>
      <c r="N8" s="329"/>
      <c r="O8" s="330">
        <v>2024</v>
      </c>
      <c r="P8" s="330"/>
      <c r="Q8" s="18"/>
      <c r="R8" s="338" t="s">
        <v>38</v>
      </c>
      <c r="S8" s="338"/>
      <c r="T8" s="338"/>
      <c r="U8" s="338"/>
      <c r="V8" s="338"/>
      <c r="W8" s="338"/>
      <c r="X8" s="337"/>
      <c r="Y8" s="337"/>
      <c r="Z8" s="337"/>
      <c r="AA8" s="337"/>
      <c r="AB8" s="337"/>
      <c r="AC8" s="337"/>
      <c r="AD8" s="337"/>
      <c r="AE8" s="337"/>
    </row>
    <row r="9" spans="1:31" ht="30" customHeight="1" x14ac:dyDescent="0.3">
      <c r="A9" s="369" t="s">
        <v>51</v>
      </c>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row>
    <row r="10" spans="1:31" ht="15.75" x14ac:dyDescent="0.25">
      <c r="A10" s="368" t="s">
        <v>70</v>
      </c>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row>
    <row r="11" spans="1:31" ht="15" customHeight="1" x14ac:dyDescent="0.25">
      <c r="A11" s="366" t="s">
        <v>71</v>
      </c>
      <c r="B11" s="367"/>
      <c r="C11" s="366" t="s">
        <v>72</v>
      </c>
      <c r="D11" s="367"/>
      <c r="E11" s="363" t="s">
        <v>73</v>
      </c>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5"/>
    </row>
    <row r="12" spans="1:31" x14ac:dyDescent="0.25">
      <c r="A12" s="348" t="s">
        <v>74</v>
      </c>
      <c r="B12" s="349"/>
      <c r="C12" s="354" t="s">
        <v>250</v>
      </c>
      <c r="D12" s="355"/>
      <c r="E12" s="339"/>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1"/>
    </row>
    <row r="13" spans="1:31" x14ac:dyDescent="0.25">
      <c r="A13" s="350"/>
      <c r="B13" s="351"/>
      <c r="C13" s="356"/>
      <c r="D13" s="357"/>
      <c r="E13" s="342"/>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4"/>
    </row>
    <row r="14" spans="1:31" x14ac:dyDescent="0.25">
      <c r="A14" s="350"/>
      <c r="B14" s="351"/>
      <c r="C14" s="356"/>
      <c r="D14" s="357"/>
      <c r="E14" s="342"/>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4"/>
    </row>
    <row r="15" spans="1:31" x14ac:dyDescent="0.25">
      <c r="A15" s="350"/>
      <c r="B15" s="351"/>
      <c r="C15" s="356"/>
      <c r="D15" s="357"/>
      <c r="E15" s="342"/>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4"/>
    </row>
    <row r="16" spans="1:31" x14ac:dyDescent="0.25">
      <c r="A16" s="352"/>
      <c r="B16" s="353"/>
      <c r="C16" s="358"/>
      <c r="D16" s="359"/>
      <c r="E16" s="345"/>
      <c r="F16" s="346"/>
      <c r="G16" s="346"/>
      <c r="H16" s="346"/>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7"/>
    </row>
    <row r="17" spans="1:31" ht="15" customHeight="1" x14ac:dyDescent="0.25">
      <c r="A17" s="366" t="s">
        <v>71</v>
      </c>
      <c r="B17" s="367"/>
      <c r="C17" s="366" t="s">
        <v>72</v>
      </c>
      <c r="D17" s="367"/>
      <c r="E17" s="363" t="s">
        <v>73</v>
      </c>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5"/>
    </row>
    <row r="18" spans="1:31" x14ac:dyDescent="0.25">
      <c r="A18" s="348" t="s">
        <v>75</v>
      </c>
      <c r="B18" s="349"/>
      <c r="C18" s="354" t="s">
        <v>250</v>
      </c>
      <c r="D18" s="355"/>
      <c r="E18" s="339"/>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1"/>
    </row>
    <row r="19" spans="1:31" x14ac:dyDescent="0.25">
      <c r="A19" s="350"/>
      <c r="B19" s="351"/>
      <c r="C19" s="356"/>
      <c r="D19" s="357"/>
      <c r="E19" s="342"/>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343"/>
      <c r="AE19" s="344"/>
    </row>
    <row r="20" spans="1:31" x14ac:dyDescent="0.25">
      <c r="A20" s="350"/>
      <c r="B20" s="351"/>
      <c r="C20" s="356"/>
      <c r="D20" s="357"/>
      <c r="E20" s="342"/>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4"/>
    </row>
    <row r="21" spans="1:31" x14ac:dyDescent="0.25">
      <c r="A21" s="350"/>
      <c r="B21" s="351"/>
      <c r="C21" s="356"/>
      <c r="D21" s="357"/>
      <c r="E21" s="342"/>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4"/>
    </row>
    <row r="22" spans="1:31" x14ac:dyDescent="0.25">
      <c r="A22" s="352"/>
      <c r="B22" s="353"/>
      <c r="C22" s="358"/>
      <c r="D22" s="359"/>
      <c r="E22" s="345"/>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7"/>
    </row>
    <row r="23" spans="1:31" ht="15" customHeight="1" x14ac:dyDescent="0.25">
      <c r="A23" s="366" t="s">
        <v>71</v>
      </c>
      <c r="B23" s="367"/>
      <c r="C23" s="366" t="s">
        <v>72</v>
      </c>
      <c r="D23" s="367"/>
      <c r="E23" s="363" t="s">
        <v>73</v>
      </c>
      <c r="F23" s="364"/>
      <c r="G23" s="364"/>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5"/>
    </row>
    <row r="24" spans="1:31" x14ac:dyDescent="0.25">
      <c r="A24" s="348" t="s">
        <v>76</v>
      </c>
      <c r="B24" s="349"/>
      <c r="C24" s="354" t="s">
        <v>250</v>
      </c>
      <c r="D24" s="355"/>
      <c r="E24" s="339" t="s">
        <v>34</v>
      </c>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1"/>
    </row>
    <row r="25" spans="1:31" x14ac:dyDescent="0.25">
      <c r="A25" s="350"/>
      <c r="B25" s="351"/>
      <c r="C25" s="356"/>
      <c r="D25" s="357"/>
      <c r="E25" s="342"/>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4"/>
    </row>
    <row r="26" spans="1:31" x14ac:dyDescent="0.25">
      <c r="A26" s="350"/>
      <c r="B26" s="351"/>
      <c r="C26" s="356"/>
      <c r="D26" s="357"/>
      <c r="E26" s="342"/>
      <c r="F26" s="343"/>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4"/>
    </row>
    <row r="27" spans="1:31" x14ac:dyDescent="0.25">
      <c r="A27" s="350"/>
      <c r="B27" s="351"/>
      <c r="C27" s="356"/>
      <c r="D27" s="357"/>
      <c r="E27" s="342"/>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4"/>
    </row>
    <row r="28" spans="1:31" x14ac:dyDescent="0.25">
      <c r="A28" s="352"/>
      <c r="B28" s="353"/>
      <c r="C28" s="358"/>
      <c r="D28" s="359"/>
      <c r="E28" s="345"/>
      <c r="F28" s="346"/>
      <c r="G28" s="346"/>
      <c r="H28" s="346"/>
      <c r="I28" s="346"/>
      <c r="J28" s="346"/>
      <c r="K28" s="346"/>
      <c r="L28" s="346"/>
      <c r="M28" s="346"/>
      <c r="N28" s="346"/>
      <c r="O28" s="346"/>
      <c r="P28" s="346"/>
      <c r="Q28" s="346"/>
      <c r="R28" s="346"/>
      <c r="S28" s="346"/>
      <c r="T28" s="346"/>
      <c r="U28" s="346"/>
      <c r="V28" s="346"/>
      <c r="W28" s="346"/>
      <c r="X28" s="346"/>
      <c r="Y28" s="346"/>
      <c r="Z28" s="346"/>
      <c r="AA28" s="346"/>
      <c r="AB28" s="346"/>
      <c r="AC28" s="346"/>
      <c r="AD28" s="346"/>
      <c r="AE28" s="347"/>
    </row>
    <row r="29" spans="1:31" ht="15" customHeight="1" x14ac:dyDescent="0.25">
      <c r="A29" s="366" t="s">
        <v>71</v>
      </c>
      <c r="B29" s="367"/>
      <c r="C29" s="366" t="s">
        <v>72</v>
      </c>
      <c r="D29" s="367"/>
      <c r="E29" s="363" t="s">
        <v>73</v>
      </c>
      <c r="F29" s="364"/>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5"/>
    </row>
    <row r="30" spans="1:31" x14ac:dyDescent="0.25">
      <c r="A30" s="348" t="s">
        <v>77</v>
      </c>
      <c r="B30" s="349"/>
      <c r="C30" s="354" t="s">
        <v>250</v>
      </c>
      <c r="D30" s="355"/>
      <c r="E30" s="339" t="s">
        <v>34</v>
      </c>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1"/>
    </row>
    <row r="31" spans="1:31" x14ac:dyDescent="0.25">
      <c r="A31" s="350"/>
      <c r="B31" s="351"/>
      <c r="C31" s="356"/>
      <c r="D31" s="357"/>
      <c r="E31" s="342"/>
      <c r="F31" s="343"/>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4"/>
    </row>
    <row r="32" spans="1:31" x14ac:dyDescent="0.25">
      <c r="A32" s="350"/>
      <c r="B32" s="351"/>
      <c r="C32" s="356"/>
      <c r="D32" s="357"/>
      <c r="E32" s="342"/>
      <c r="F32" s="343"/>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4"/>
    </row>
    <row r="33" spans="1:31" x14ac:dyDescent="0.25">
      <c r="A33" s="350"/>
      <c r="B33" s="351"/>
      <c r="C33" s="356"/>
      <c r="D33" s="357"/>
      <c r="E33" s="342"/>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4"/>
    </row>
    <row r="34" spans="1:31" x14ac:dyDescent="0.25">
      <c r="A34" s="352"/>
      <c r="B34" s="353"/>
      <c r="C34" s="358"/>
      <c r="D34" s="359"/>
      <c r="E34" s="345"/>
      <c r="F34" s="34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7"/>
    </row>
    <row r="35" spans="1:31" ht="15" customHeight="1" x14ac:dyDescent="0.25">
      <c r="A35" s="366" t="s">
        <v>71</v>
      </c>
      <c r="B35" s="367"/>
      <c r="C35" s="366" t="s">
        <v>72</v>
      </c>
      <c r="D35" s="367"/>
      <c r="E35" s="363" t="s">
        <v>73</v>
      </c>
      <c r="F35" s="364"/>
      <c r="G35" s="364"/>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5"/>
    </row>
    <row r="36" spans="1:31" x14ac:dyDescent="0.25">
      <c r="A36" s="348" t="s">
        <v>78</v>
      </c>
      <c r="B36" s="349"/>
      <c r="C36" s="354" t="s">
        <v>250</v>
      </c>
      <c r="D36" s="355"/>
      <c r="E36" s="339" t="s">
        <v>34</v>
      </c>
      <c r="F36" s="340"/>
      <c r="G36" s="340"/>
      <c r="H36" s="340"/>
      <c r="I36" s="340"/>
      <c r="J36" s="340"/>
      <c r="K36" s="340"/>
      <c r="L36" s="340"/>
      <c r="M36" s="340"/>
      <c r="N36" s="340"/>
      <c r="O36" s="340"/>
      <c r="P36" s="340"/>
      <c r="Q36" s="340"/>
      <c r="R36" s="340"/>
      <c r="S36" s="340"/>
      <c r="T36" s="340"/>
      <c r="U36" s="340"/>
      <c r="V36" s="340"/>
      <c r="W36" s="340"/>
      <c r="X36" s="340"/>
      <c r="Y36" s="340"/>
      <c r="Z36" s="340"/>
      <c r="AA36" s="340"/>
      <c r="AB36" s="340"/>
      <c r="AC36" s="340"/>
      <c r="AD36" s="340"/>
      <c r="AE36" s="341"/>
    </row>
    <row r="37" spans="1:31" x14ac:dyDescent="0.25">
      <c r="A37" s="350"/>
      <c r="B37" s="351"/>
      <c r="C37" s="356"/>
      <c r="D37" s="357"/>
      <c r="E37" s="342"/>
      <c r="F37" s="343"/>
      <c r="G37" s="343"/>
      <c r="H37" s="343"/>
      <c r="I37" s="343"/>
      <c r="J37" s="343"/>
      <c r="K37" s="343"/>
      <c r="L37" s="343"/>
      <c r="M37" s="343"/>
      <c r="N37" s="343"/>
      <c r="O37" s="343"/>
      <c r="P37" s="343"/>
      <c r="Q37" s="343"/>
      <c r="R37" s="343"/>
      <c r="S37" s="343"/>
      <c r="T37" s="343"/>
      <c r="U37" s="343"/>
      <c r="V37" s="343"/>
      <c r="W37" s="343"/>
      <c r="X37" s="343"/>
      <c r="Y37" s="343"/>
      <c r="Z37" s="343"/>
      <c r="AA37" s="343"/>
      <c r="AB37" s="343"/>
      <c r="AC37" s="343"/>
      <c r="AD37" s="343"/>
      <c r="AE37" s="344"/>
    </row>
    <row r="38" spans="1:31" x14ac:dyDescent="0.25">
      <c r="A38" s="350"/>
      <c r="B38" s="351"/>
      <c r="C38" s="356"/>
      <c r="D38" s="357"/>
      <c r="E38" s="342"/>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c r="AD38" s="343"/>
      <c r="AE38" s="344"/>
    </row>
    <row r="39" spans="1:31" x14ac:dyDescent="0.25">
      <c r="A39" s="350"/>
      <c r="B39" s="351"/>
      <c r="C39" s="356"/>
      <c r="D39" s="357"/>
      <c r="E39" s="342"/>
      <c r="F39" s="343"/>
      <c r="G39" s="343"/>
      <c r="H39" s="343"/>
      <c r="I39" s="343"/>
      <c r="J39" s="343"/>
      <c r="K39" s="343"/>
      <c r="L39" s="343"/>
      <c r="M39" s="343"/>
      <c r="N39" s="343"/>
      <c r="O39" s="343"/>
      <c r="P39" s="343"/>
      <c r="Q39" s="343"/>
      <c r="R39" s="343"/>
      <c r="S39" s="343"/>
      <c r="T39" s="343"/>
      <c r="U39" s="343"/>
      <c r="V39" s="343"/>
      <c r="W39" s="343"/>
      <c r="X39" s="343"/>
      <c r="Y39" s="343"/>
      <c r="Z39" s="343"/>
      <c r="AA39" s="343"/>
      <c r="AB39" s="343"/>
      <c r="AC39" s="343"/>
      <c r="AD39" s="343"/>
      <c r="AE39" s="344"/>
    </row>
    <row r="40" spans="1:31" x14ac:dyDescent="0.25">
      <c r="A40" s="352"/>
      <c r="B40" s="353"/>
      <c r="C40" s="358"/>
      <c r="D40" s="359"/>
      <c r="E40" s="345"/>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7"/>
    </row>
    <row r="41" spans="1:31" ht="15" customHeight="1" x14ac:dyDescent="0.25">
      <c r="A41" s="366" t="s">
        <v>71</v>
      </c>
      <c r="B41" s="367"/>
      <c r="C41" s="366" t="s">
        <v>72</v>
      </c>
      <c r="D41" s="367"/>
      <c r="E41" s="363" t="s">
        <v>73</v>
      </c>
      <c r="F41" s="364"/>
      <c r="G41" s="364"/>
      <c r="H41" s="364"/>
      <c r="I41" s="364"/>
      <c r="J41" s="364"/>
      <c r="K41" s="364"/>
      <c r="L41" s="364"/>
      <c r="M41" s="364"/>
      <c r="N41" s="364"/>
      <c r="O41" s="364"/>
      <c r="P41" s="364"/>
      <c r="Q41" s="364"/>
      <c r="R41" s="364"/>
      <c r="S41" s="364"/>
      <c r="T41" s="364"/>
      <c r="U41" s="364"/>
      <c r="V41" s="364"/>
      <c r="W41" s="364"/>
      <c r="X41" s="364"/>
      <c r="Y41" s="364"/>
      <c r="Z41" s="364"/>
      <c r="AA41" s="364"/>
      <c r="AB41" s="364"/>
      <c r="AC41" s="364"/>
      <c r="AD41" s="364"/>
      <c r="AE41" s="365"/>
    </row>
    <row r="42" spans="1:31" x14ac:dyDescent="0.25">
      <c r="A42" s="348" t="s">
        <v>79</v>
      </c>
      <c r="B42" s="349"/>
      <c r="C42" s="354" t="s">
        <v>250</v>
      </c>
      <c r="D42" s="355"/>
      <c r="E42" s="339" t="s">
        <v>34</v>
      </c>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0"/>
      <c r="AE42" s="341"/>
    </row>
    <row r="43" spans="1:31" x14ac:dyDescent="0.25">
      <c r="A43" s="350"/>
      <c r="B43" s="351"/>
      <c r="C43" s="356"/>
      <c r="D43" s="357"/>
      <c r="E43" s="342"/>
      <c r="F43" s="343"/>
      <c r="G43" s="343"/>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4"/>
    </row>
    <row r="44" spans="1:31" x14ac:dyDescent="0.25">
      <c r="A44" s="350"/>
      <c r="B44" s="351"/>
      <c r="C44" s="356"/>
      <c r="D44" s="357"/>
      <c r="E44" s="342"/>
      <c r="F44" s="343"/>
      <c r="G44" s="343"/>
      <c r="H44" s="343"/>
      <c r="I44" s="343"/>
      <c r="J44" s="343"/>
      <c r="K44" s="343"/>
      <c r="L44" s="343"/>
      <c r="M44" s="343"/>
      <c r="N44" s="343"/>
      <c r="O44" s="343"/>
      <c r="P44" s="343"/>
      <c r="Q44" s="343"/>
      <c r="R44" s="343"/>
      <c r="S44" s="343"/>
      <c r="T44" s="343"/>
      <c r="U44" s="343"/>
      <c r="V44" s="343"/>
      <c r="W44" s="343"/>
      <c r="X44" s="343"/>
      <c r="Y44" s="343"/>
      <c r="Z44" s="343"/>
      <c r="AA44" s="343"/>
      <c r="AB44" s="343"/>
      <c r="AC44" s="343"/>
      <c r="AD44" s="343"/>
      <c r="AE44" s="344"/>
    </row>
    <row r="45" spans="1:31" x14ac:dyDescent="0.25">
      <c r="A45" s="350"/>
      <c r="B45" s="351"/>
      <c r="C45" s="356"/>
      <c r="D45" s="357"/>
      <c r="E45" s="342"/>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43"/>
      <c r="AD45" s="343"/>
      <c r="AE45" s="344"/>
    </row>
    <row r="46" spans="1:31" x14ac:dyDescent="0.25">
      <c r="A46" s="352"/>
      <c r="B46" s="353"/>
      <c r="C46" s="358"/>
      <c r="D46" s="359"/>
      <c r="E46" s="345"/>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7"/>
    </row>
    <row r="47" spans="1:31" ht="15" customHeight="1" x14ac:dyDescent="0.25">
      <c r="A47" s="366" t="s">
        <v>71</v>
      </c>
      <c r="B47" s="367"/>
      <c r="C47" s="366" t="s">
        <v>72</v>
      </c>
      <c r="D47" s="367"/>
      <c r="E47" s="363" t="s">
        <v>73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5"/>
    </row>
    <row r="48" spans="1:31" x14ac:dyDescent="0.25">
      <c r="A48" s="348" t="s">
        <v>80</v>
      </c>
      <c r="B48" s="349"/>
      <c r="C48" s="354" t="s">
        <v>259</v>
      </c>
      <c r="D48" s="355"/>
      <c r="E48" s="339" t="s">
        <v>34</v>
      </c>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1"/>
    </row>
    <row r="49" spans="1:31" x14ac:dyDescent="0.25">
      <c r="A49" s="350"/>
      <c r="B49" s="351"/>
      <c r="C49" s="356"/>
      <c r="D49" s="357"/>
      <c r="E49" s="342"/>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344"/>
    </row>
    <row r="50" spans="1:31" x14ac:dyDescent="0.25">
      <c r="A50" s="350"/>
      <c r="B50" s="351"/>
      <c r="C50" s="356"/>
      <c r="D50" s="357"/>
      <c r="E50" s="342"/>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4"/>
    </row>
    <row r="51" spans="1:31" x14ac:dyDescent="0.25">
      <c r="A51" s="350"/>
      <c r="B51" s="351"/>
      <c r="C51" s="356"/>
      <c r="D51" s="357"/>
      <c r="E51" s="342"/>
      <c r="F51" s="343"/>
      <c r="G51" s="343"/>
      <c r="H51" s="343"/>
      <c r="I51" s="343"/>
      <c r="J51" s="343"/>
      <c r="K51" s="343"/>
      <c r="L51" s="343"/>
      <c r="M51" s="343"/>
      <c r="N51" s="343"/>
      <c r="O51" s="343"/>
      <c r="P51" s="343"/>
      <c r="Q51" s="343"/>
      <c r="R51" s="343"/>
      <c r="S51" s="343"/>
      <c r="T51" s="343"/>
      <c r="U51" s="343"/>
      <c r="V51" s="343"/>
      <c r="W51" s="343"/>
      <c r="X51" s="343"/>
      <c r="Y51" s="343"/>
      <c r="Z51" s="343"/>
      <c r="AA51" s="343"/>
      <c r="AB51" s="343"/>
      <c r="AC51" s="343"/>
      <c r="AD51" s="343"/>
      <c r="AE51" s="344"/>
    </row>
    <row r="52" spans="1:31" x14ac:dyDescent="0.25">
      <c r="A52" s="352"/>
      <c r="B52" s="353"/>
      <c r="C52" s="358"/>
      <c r="D52" s="359"/>
      <c r="E52" s="345"/>
      <c r="F52" s="346"/>
      <c r="G52" s="346"/>
      <c r="H52" s="346"/>
      <c r="I52" s="346"/>
      <c r="J52" s="346"/>
      <c r="K52" s="346"/>
      <c r="L52" s="346"/>
      <c r="M52" s="346"/>
      <c r="N52" s="346"/>
      <c r="O52" s="346"/>
      <c r="P52" s="346"/>
      <c r="Q52" s="346"/>
      <c r="R52" s="346"/>
      <c r="S52" s="346"/>
      <c r="T52" s="346"/>
      <c r="U52" s="346"/>
      <c r="V52" s="346"/>
      <c r="W52" s="346"/>
      <c r="X52" s="346"/>
      <c r="Y52" s="346"/>
      <c r="Z52" s="346"/>
      <c r="AA52" s="346"/>
      <c r="AB52" s="346"/>
      <c r="AC52" s="346"/>
      <c r="AD52" s="346"/>
      <c r="AE52" s="347"/>
    </row>
    <row r="53" spans="1:31" ht="15" customHeight="1" x14ac:dyDescent="0.25">
      <c r="A53" s="366" t="s">
        <v>71</v>
      </c>
      <c r="B53" s="367"/>
      <c r="C53" s="366" t="s">
        <v>72</v>
      </c>
      <c r="D53" s="367"/>
      <c r="E53" s="363" t="s">
        <v>73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5"/>
    </row>
    <row r="54" spans="1:31" x14ac:dyDescent="0.25">
      <c r="A54" s="348" t="s">
        <v>81</v>
      </c>
      <c r="B54" s="349"/>
      <c r="C54" s="354" t="s">
        <v>259</v>
      </c>
      <c r="D54" s="355"/>
      <c r="E54" s="339" t="s">
        <v>34</v>
      </c>
      <c r="F54" s="340"/>
      <c r="G54" s="340"/>
      <c r="H54" s="340"/>
      <c r="I54" s="340"/>
      <c r="J54" s="340"/>
      <c r="K54" s="340"/>
      <c r="L54" s="340"/>
      <c r="M54" s="340"/>
      <c r="N54" s="340"/>
      <c r="O54" s="340"/>
      <c r="P54" s="340"/>
      <c r="Q54" s="340"/>
      <c r="R54" s="340"/>
      <c r="S54" s="340"/>
      <c r="T54" s="340"/>
      <c r="U54" s="340"/>
      <c r="V54" s="340"/>
      <c r="W54" s="340"/>
      <c r="X54" s="340"/>
      <c r="Y54" s="340"/>
      <c r="Z54" s="340"/>
      <c r="AA54" s="340"/>
      <c r="AB54" s="340"/>
      <c r="AC54" s="340"/>
      <c r="AD54" s="340"/>
      <c r="AE54" s="341"/>
    </row>
    <row r="55" spans="1:31" x14ac:dyDescent="0.25">
      <c r="A55" s="350"/>
      <c r="B55" s="351"/>
      <c r="C55" s="356"/>
      <c r="D55" s="357"/>
      <c r="E55" s="342"/>
      <c r="F55" s="343"/>
      <c r="G55" s="343"/>
      <c r="H55" s="343"/>
      <c r="I55" s="343"/>
      <c r="J55" s="343"/>
      <c r="K55" s="343"/>
      <c r="L55" s="343"/>
      <c r="M55" s="343"/>
      <c r="N55" s="343"/>
      <c r="O55" s="343"/>
      <c r="P55" s="343"/>
      <c r="Q55" s="343"/>
      <c r="R55" s="343"/>
      <c r="S55" s="343"/>
      <c r="T55" s="343"/>
      <c r="U55" s="343"/>
      <c r="V55" s="343"/>
      <c r="W55" s="343"/>
      <c r="X55" s="343"/>
      <c r="Y55" s="343"/>
      <c r="Z55" s="343"/>
      <c r="AA55" s="343"/>
      <c r="AB55" s="343"/>
      <c r="AC55" s="343"/>
      <c r="AD55" s="343"/>
      <c r="AE55" s="344"/>
    </row>
    <row r="56" spans="1:31" x14ac:dyDescent="0.25">
      <c r="A56" s="350"/>
      <c r="B56" s="351"/>
      <c r="C56" s="356"/>
      <c r="D56" s="357"/>
      <c r="E56" s="342"/>
      <c r="F56" s="343"/>
      <c r="G56" s="343"/>
      <c r="H56" s="343"/>
      <c r="I56" s="343"/>
      <c r="J56" s="343"/>
      <c r="K56" s="343"/>
      <c r="L56" s="343"/>
      <c r="M56" s="343"/>
      <c r="N56" s="343"/>
      <c r="O56" s="343"/>
      <c r="P56" s="343"/>
      <c r="Q56" s="343"/>
      <c r="R56" s="343"/>
      <c r="S56" s="343"/>
      <c r="T56" s="343"/>
      <c r="U56" s="343"/>
      <c r="V56" s="343"/>
      <c r="W56" s="343"/>
      <c r="X56" s="343"/>
      <c r="Y56" s="343"/>
      <c r="Z56" s="343"/>
      <c r="AA56" s="343"/>
      <c r="AB56" s="343"/>
      <c r="AC56" s="343"/>
      <c r="AD56" s="343"/>
      <c r="AE56" s="344"/>
    </row>
    <row r="57" spans="1:31" x14ac:dyDescent="0.25">
      <c r="A57" s="350"/>
      <c r="B57" s="351"/>
      <c r="C57" s="356"/>
      <c r="D57" s="357"/>
      <c r="E57" s="342"/>
      <c r="F57" s="343"/>
      <c r="G57" s="343"/>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4"/>
    </row>
    <row r="58" spans="1:31" x14ac:dyDescent="0.25">
      <c r="A58" s="352"/>
      <c r="B58" s="353"/>
      <c r="C58" s="358"/>
      <c r="D58" s="359"/>
      <c r="E58" s="345"/>
      <c r="F58" s="346"/>
      <c r="G58" s="346"/>
      <c r="H58" s="346"/>
      <c r="I58" s="346"/>
      <c r="J58" s="346"/>
      <c r="K58" s="346"/>
      <c r="L58" s="346"/>
      <c r="M58" s="346"/>
      <c r="N58" s="346"/>
      <c r="O58" s="346"/>
      <c r="P58" s="346"/>
      <c r="Q58" s="346"/>
      <c r="R58" s="346"/>
      <c r="S58" s="346"/>
      <c r="T58" s="346"/>
      <c r="U58" s="346"/>
      <c r="V58" s="346"/>
      <c r="W58" s="346"/>
      <c r="X58" s="346"/>
      <c r="Y58" s="346"/>
      <c r="Z58" s="346"/>
      <c r="AA58" s="346"/>
      <c r="AB58" s="346"/>
      <c r="AC58" s="346"/>
      <c r="AD58" s="346"/>
      <c r="AE58" s="347"/>
    </row>
    <row r="59" spans="1:31" ht="15" customHeight="1" x14ac:dyDescent="0.25">
      <c r="A59" s="366" t="s">
        <v>71</v>
      </c>
      <c r="B59" s="367"/>
      <c r="C59" s="366" t="s">
        <v>72</v>
      </c>
      <c r="D59" s="367"/>
      <c r="E59" s="363" t="s">
        <v>73</v>
      </c>
      <c r="F59" s="364"/>
      <c r="G59" s="364"/>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5"/>
    </row>
    <row r="60" spans="1:31" x14ac:dyDescent="0.25">
      <c r="A60" s="348" t="s">
        <v>82</v>
      </c>
      <c r="B60" s="349"/>
      <c r="C60" s="354" t="s">
        <v>259</v>
      </c>
      <c r="D60" s="355"/>
      <c r="E60" s="339" t="s">
        <v>34</v>
      </c>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c r="AD60" s="340"/>
      <c r="AE60" s="341"/>
    </row>
    <row r="61" spans="1:31" x14ac:dyDescent="0.25">
      <c r="A61" s="350"/>
      <c r="B61" s="351"/>
      <c r="C61" s="356"/>
      <c r="D61" s="357"/>
      <c r="E61" s="342"/>
      <c r="F61" s="343"/>
      <c r="G61" s="343"/>
      <c r="H61" s="343"/>
      <c r="I61" s="343"/>
      <c r="J61" s="343"/>
      <c r="K61" s="343"/>
      <c r="L61" s="343"/>
      <c r="M61" s="343"/>
      <c r="N61" s="343"/>
      <c r="O61" s="343"/>
      <c r="P61" s="343"/>
      <c r="Q61" s="343"/>
      <c r="R61" s="343"/>
      <c r="S61" s="343"/>
      <c r="T61" s="343"/>
      <c r="U61" s="343"/>
      <c r="V61" s="343"/>
      <c r="W61" s="343"/>
      <c r="X61" s="343"/>
      <c r="Y61" s="343"/>
      <c r="Z61" s="343"/>
      <c r="AA61" s="343"/>
      <c r="AB61" s="343"/>
      <c r="AC61" s="343"/>
      <c r="AD61" s="343"/>
      <c r="AE61" s="344"/>
    </row>
    <row r="62" spans="1:31" x14ac:dyDescent="0.25">
      <c r="A62" s="350"/>
      <c r="B62" s="351"/>
      <c r="C62" s="356"/>
      <c r="D62" s="357"/>
      <c r="E62" s="342"/>
      <c r="F62" s="343"/>
      <c r="G62" s="343"/>
      <c r="H62" s="343"/>
      <c r="I62" s="343"/>
      <c r="J62" s="343"/>
      <c r="K62" s="343"/>
      <c r="L62" s="343"/>
      <c r="M62" s="343"/>
      <c r="N62" s="343"/>
      <c r="O62" s="343"/>
      <c r="P62" s="343"/>
      <c r="Q62" s="343"/>
      <c r="R62" s="343"/>
      <c r="S62" s="343"/>
      <c r="T62" s="343"/>
      <c r="U62" s="343"/>
      <c r="V62" s="343"/>
      <c r="W62" s="343"/>
      <c r="X62" s="343"/>
      <c r="Y62" s="343"/>
      <c r="Z62" s="343"/>
      <c r="AA62" s="343"/>
      <c r="AB62" s="343"/>
      <c r="AC62" s="343"/>
      <c r="AD62" s="343"/>
      <c r="AE62" s="344"/>
    </row>
    <row r="63" spans="1:31" x14ac:dyDescent="0.25">
      <c r="A63" s="350"/>
      <c r="B63" s="351"/>
      <c r="C63" s="356"/>
      <c r="D63" s="357"/>
      <c r="E63" s="342"/>
      <c r="F63" s="343"/>
      <c r="G63" s="343"/>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4"/>
    </row>
    <row r="64" spans="1:31" x14ac:dyDescent="0.25">
      <c r="A64" s="352"/>
      <c r="B64" s="353"/>
      <c r="C64" s="358"/>
      <c r="D64" s="359"/>
      <c r="E64" s="345"/>
      <c r="F64" s="346"/>
      <c r="G64" s="346"/>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7"/>
    </row>
    <row r="65" spans="1:31" ht="15" customHeight="1" x14ac:dyDescent="0.25">
      <c r="A65" s="366" t="s">
        <v>71</v>
      </c>
      <c r="B65" s="367"/>
      <c r="C65" s="366" t="s">
        <v>72</v>
      </c>
      <c r="D65" s="367"/>
      <c r="E65" s="363" t="s">
        <v>73</v>
      </c>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5"/>
    </row>
    <row r="66" spans="1:31" x14ac:dyDescent="0.25">
      <c r="A66" s="348" t="s">
        <v>83</v>
      </c>
      <c r="B66" s="349"/>
      <c r="C66" s="354" t="s">
        <v>259</v>
      </c>
      <c r="D66" s="355"/>
      <c r="E66" s="339" t="s">
        <v>34</v>
      </c>
      <c r="F66" s="340"/>
      <c r="G66" s="340"/>
      <c r="H66" s="340"/>
      <c r="I66" s="340"/>
      <c r="J66" s="340"/>
      <c r="K66" s="340"/>
      <c r="L66" s="340"/>
      <c r="M66" s="340"/>
      <c r="N66" s="340"/>
      <c r="O66" s="340"/>
      <c r="P66" s="340"/>
      <c r="Q66" s="340"/>
      <c r="R66" s="340"/>
      <c r="S66" s="340"/>
      <c r="T66" s="340"/>
      <c r="U66" s="340"/>
      <c r="V66" s="340"/>
      <c r="W66" s="340"/>
      <c r="X66" s="340"/>
      <c r="Y66" s="340"/>
      <c r="Z66" s="340"/>
      <c r="AA66" s="340"/>
      <c r="AB66" s="340"/>
      <c r="AC66" s="340"/>
      <c r="AD66" s="340"/>
      <c r="AE66" s="341"/>
    </row>
    <row r="67" spans="1:31" x14ac:dyDescent="0.25">
      <c r="A67" s="350"/>
      <c r="B67" s="351"/>
      <c r="C67" s="356"/>
      <c r="D67" s="357"/>
      <c r="E67" s="342"/>
      <c r="F67" s="343"/>
      <c r="G67" s="343"/>
      <c r="H67" s="343"/>
      <c r="I67" s="343"/>
      <c r="J67" s="343"/>
      <c r="K67" s="343"/>
      <c r="L67" s="343"/>
      <c r="M67" s="343"/>
      <c r="N67" s="343"/>
      <c r="O67" s="343"/>
      <c r="P67" s="343"/>
      <c r="Q67" s="343"/>
      <c r="R67" s="343"/>
      <c r="S67" s="343"/>
      <c r="T67" s="343"/>
      <c r="U67" s="343"/>
      <c r="V67" s="343"/>
      <c r="W67" s="343"/>
      <c r="X67" s="343"/>
      <c r="Y67" s="343"/>
      <c r="Z67" s="343"/>
      <c r="AA67" s="343"/>
      <c r="AB67" s="343"/>
      <c r="AC67" s="343"/>
      <c r="AD67" s="343"/>
      <c r="AE67" s="344"/>
    </row>
    <row r="68" spans="1:31" x14ac:dyDescent="0.25">
      <c r="A68" s="350"/>
      <c r="B68" s="351"/>
      <c r="C68" s="356"/>
      <c r="D68" s="357"/>
      <c r="E68" s="342"/>
      <c r="F68" s="343"/>
      <c r="G68" s="343"/>
      <c r="H68" s="343"/>
      <c r="I68" s="343"/>
      <c r="J68" s="343"/>
      <c r="K68" s="343"/>
      <c r="L68" s="343"/>
      <c r="M68" s="343"/>
      <c r="N68" s="343"/>
      <c r="O68" s="343"/>
      <c r="P68" s="343"/>
      <c r="Q68" s="343"/>
      <c r="R68" s="343"/>
      <c r="S68" s="343"/>
      <c r="T68" s="343"/>
      <c r="U68" s="343"/>
      <c r="V68" s="343"/>
      <c r="W68" s="343"/>
      <c r="X68" s="343"/>
      <c r="Y68" s="343"/>
      <c r="Z68" s="343"/>
      <c r="AA68" s="343"/>
      <c r="AB68" s="343"/>
      <c r="AC68" s="343"/>
      <c r="AD68" s="343"/>
      <c r="AE68" s="344"/>
    </row>
    <row r="69" spans="1:31" x14ac:dyDescent="0.25">
      <c r="A69" s="350"/>
      <c r="B69" s="351"/>
      <c r="C69" s="356"/>
      <c r="D69" s="357"/>
      <c r="E69" s="342"/>
      <c r="F69" s="343"/>
      <c r="G69" s="343"/>
      <c r="H69" s="343"/>
      <c r="I69" s="343"/>
      <c r="J69" s="343"/>
      <c r="K69" s="343"/>
      <c r="L69" s="343"/>
      <c r="M69" s="343"/>
      <c r="N69" s="343"/>
      <c r="O69" s="343"/>
      <c r="P69" s="343"/>
      <c r="Q69" s="343"/>
      <c r="R69" s="343"/>
      <c r="S69" s="343"/>
      <c r="T69" s="343"/>
      <c r="U69" s="343"/>
      <c r="V69" s="343"/>
      <c r="W69" s="343"/>
      <c r="X69" s="343"/>
      <c r="Y69" s="343"/>
      <c r="Z69" s="343"/>
      <c r="AA69" s="343"/>
      <c r="AB69" s="343"/>
      <c r="AC69" s="343"/>
      <c r="AD69" s="343"/>
      <c r="AE69" s="344"/>
    </row>
    <row r="70" spans="1:31" x14ac:dyDescent="0.25">
      <c r="A70" s="352"/>
      <c r="B70" s="353"/>
      <c r="C70" s="358"/>
      <c r="D70" s="359"/>
      <c r="E70" s="345"/>
      <c r="F70" s="346"/>
      <c r="G70" s="346"/>
      <c r="H70" s="346"/>
      <c r="I70" s="346"/>
      <c r="J70" s="346"/>
      <c r="K70" s="346"/>
      <c r="L70" s="346"/>
      <c r="M70" s="346"/>
      <c r="N70" s="346"/>
      <c r="O70" s="346"/>
      <c r="P70" s="346"/>
      <c r="Q70" s="346"/>
      <c r="R70" s="346"/>
      <c r="S70" s="346"/>
      <c r="T70" s="346"/>
      <c r="U70" s="346"/>
      <c r="V70" s="346"/>
      <c r="W70" s="346"/>
      <c r="X70" s="346"/>
      <c r="Y70" s="346"/>
      <c r="Z70" s="346"/>
      <c r="AA70" s="346"/>
      <c r="AB70" s="346"/>
      <c r="AC70" s="346"/>
      <c r="AD70" s="346"/>
      <c r="AE70" s="347"/>
    </row>
    <row r="71" spans="1:31" ht="15" customHeight="1" x14ac:dyDescent="0.25">
      <c r="A71" s="366" t="s">
        <v>71</v>
      </c>
      <c r="B71" s="367"/>
      <c r="C71" s="366" t="s">
        <v>72</v>
      </c>
      <c r="D71" s="367"/>
      <c r="E71" s="363" t="s">
        <v>73</v>
      </c>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5"/>
    </row>
    <row r="72" spans="1:31" x14ac:dyDescent="0.25">
      <c r="A72" s="348" t="s">
        <v>84</v>
      </c>
      <c r="B72" s="349"/>
      <c r="C72" s="354" t="s">
        <v>259</v>
      </c>
      <c r="D72" s="355"/>
      <c r="E72" s="339" t="s">
        <v>34</v>
      </c>
      <c r="F72" s="340"/>
      <c r="G72" s="340"/>
      <c r="H72" s="340"/>
      <c r="I72" s="340"/>
      <c r="J72" s="340"/>
      <c r="K72" s="340"/>
      <c r="L72" s="340"/>
      <c r="M72" s="340"/>
      <c r="N72" s="340"/>
      <c r="O72" s="340"/>
      <c r="P72" s="340"/>
      <c r="Q72" s="340"/>
      <c r="R72" s="340"/>
      <c r="S72" s="340"/>
      <c r="T72" s="340"/>
      <c r="U72" s="340"/>
      <c r="V72" s="340"/>
      <c r="W72" s="340"/>
      <c r="X72" s="340"/>
      <c r="Y72" s="340"/>
      <c r="Z72" s="340"/>
      <c r="AA72" s="340"/>
      <c r="AB72" s="340"/>
      <c r="AC72" s="340"/>
      <c r="AD72" s="340"/>
      <c r="AE72" s="341"/>
    </row>
    <row r="73" spans="1:31" x14ac:dyDescent="0.25">
      <c r="A73" s="350"/>
      <c r="B73" s="351"/>
      <c r="C73" s="356"/>
      <c r="D73" s="357"/>
      <c r="E73" s="342"/>
      <c r="F73" s="343"/>
      <c r="G73" s="343"/>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4"/>
    </row>
    <row r="74" spans="1:31" x14ac:dyDescent="0.25">
      <c r="A74" s="350"/>
      <c r="B74" s="351"/>
      <c r="C74" s="356"/>
      <c r="D74" s="357"/>
      <c r="E74" s="342"/>
      <c r="F74" s="343"/>
      <c r="G74" s="343"/>
      <c r="H74" s="343"/>
      <c r="I74" s="343"/>
      <c r="J74" s="343"/>
      <c r="K74" s="343"/>
      <c r="L74" s="343"/>
      <c r="M74" s="343"/>
      <c r="N74" s="343"/>
      <c r="O74" s="343"/>
      <c r="P74" s="343"/>
      <c r="Q74" s="343"/>
      <c r="R74" s="343"/>
      <c r="S74" s="343"/>
      <c r="T74" s="343"/>
      <c r="U74" s="343"/>
      <c r="V74" s="343"/>
      <c r="W74" s="343"/>
      <c r="X74" s="343"/>
      <c r="Y74" s="343"/>
      <c r="Z74" s="343"/>
      <c r="AA74" s="343"/>
      <c r="AB74" s="343"/>
      <c r="AC74" s="343"/>
      <c r="AD74" s="343"/>
      <c r="AE74" s="344"/>
    </row>
    <row r="75" spans="1:31" x14ac:dyDescent="0.25">
      <c r="A75" s="350"/>
      <c r="B75" s="351"/>
      <c r="C75" s="356"/>
      <c r="D75" s="357"/>
      <c r="E75" s="342"/>
      <c r="F75" s="343"/>
      <c r="G75" s="343"/>
      <c r="H75" s="34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4"/>
    </row>
    <row r="76" spans="1:31" x14ac:dyDescent="0.25">
      <c r="A76" s="352"/>
      <c r="B76" s="353"/>
      <c r="C76" s="358"/>
      <c r="D76" s="359"/>
      <c r="E76" s="345"/>
      <c r="F76" s="346"/>
      <c r="G76" s="346"/>
      <c r="H76" s="346"/>
      <c r="I76" s="346"/>
      <c r="J76" s="346"/>
      <c r="K76" s="346"/>
      <c r="L76" s="346"/>
      <c r="M76" s="346"/>
      <c r="N76" s="346"/>
      <c r="O76" s="346"/>
      <c r="P76" s="346"/>
      <c r="Q76" s="346"/>
      <c r="R76" s="346"/>
      <c r="S76" s="346"/>
      <c r="T76" s="346"/>
      <c r="U76" s="346"/>
      <c r="V76" s="346"/>
      <c r="W76" s="346"/>
      <c r="X76" s="346"/>
      <c r="Y76" s="346"/>
      <c r="Z76" s="346"/>
      <c r="AA76" s="346"/>
      <c r="AB76" s="346"/>
      <c r="AC76" s="346"/>
      <c r="AD76" s="346"/>
      <c r="AE76" s="347"/>
    </row>
    <row r="77" spans="1:31" ht="15" customHeight="1" x14ac:dyDescent="0.25">
      <c r="A77" s="366" t="s">
        <v>71</v>
      </c>
      <c r="B77" s="367"/>
      <c r="C77" s="366" t="s">
        <v>72</v>
      </c>
      <c r="D77" s="367"/>
      <c r="E77" s="363" t="s">
        <v>73</v>
      </c>
      <c r="F77" s="364"/>
      <c r="G77" s="364"/>
      <c r="H77" s="364"/>
      <c r="I77" s="364"/>
      <c r="J77" s="364"/>
      <c r="K77" s="364"/>
      <c r="L77" s="364"/>
      <c r="M77" s="364"/>
      <c r="N77" s="364"/>
      <c r="O77" s="364"/>
      <c r="P77" s="364"/>
      <c r="Q77" s="364"/>
      <c r="R77" s="364"/>
      <c r="S77" s="364"/>
      <c r="T77" s="364"/>
      <c r="U77" s="364"/>
      <c r="V77" s="364"/>
      <c r="W77" s="364"/>
      <c r="X77" s="364"/>
      <c r="Y77" s="364"/>
      <c r="Z77" s="364"/>
      <c r="AA77" s="364"/>
      <c r="AB77" s="364"/>
      <c r="AC77" s="364"/>
      <c r="AD77" s="364"/>
      <c r="AE77" s="365"/>
    </row>
    <row r="78" spans="1:31" x14ac:dyDescent="0.25">
      <c r="A78" s="348" t="s">
        <v>85</v>
      </c>
      <c r="B78" s="349"/>
      <c r="C78" s="354" t="s">
        <v>259</v>
      </c>
      <c r="D78" s="355"/>
      <c r="E78" s="339" t="s">
        <v>34</v>
      </c>
      <c r="F78" s="340"/>
      <c r="G78" s="340"/>
      <c r="H78" s="340"/>
      <c r="I78" s="340"/>
      <c r="J78" s="340"/>
      <c r="K78" s="340"/>
      <c r="L78" s="340"/>
      <c r="M78" s="340"/>
      <c r="N78" s="340"/>
      <c r="O78" s="340"/>
      <c r="P78" s="340"/>
      <c r="Q78" s="340"/>
      <c r="R78" s="340"/>
      <c r="S78" s="340"/>
      <c r="T78" s="340"/>
      <c r="U78" s="340"/>
      <c r="V78" s="340"/>
      <c r="W78" s="340"/>
      <c r="X78" s="340"/>
      <c r="Y78" s="340"/>
      <c r="Z78" s="340"/>
      <c r="AA78" s="340"/>
      <c r="AB78" s="340"/>
      <c r="AC78" s="340"/>
      <c r="AD78" s="340"/>
      <c r="AE78" s="341"/>
    </row>
    <row r="79" spans="1:31" x14ac:dyDescent="0.25">
      <c r="A79" s="350"/>
      <c r="B79" s="351"/>
      <c r="C79" s="356"/>
      <c r="D79" s="357"/>
      <c r="E79" s="342"/>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43"/>
      <c r="AE79" s="344"/>
    </row>
    <row r="80" spans="1:31" x14ac:dyDescent="0.25">
      <c r="A80" s="350"/>
      <c r="B80" s="351"/>
      <c r="C80" s="356"/>
      <c r="D80" s="357"/>
      <c r="E80" s="342"/>
      <c r="F80" s="343"/>
      <c r="G80" s="343"/>
      <c r="H80" s="343"/>
      <c r="I80" s="343"/>
      <c r="J80" s="343"/>
      <c r="K80" s="343"/>
      <c r="L80" s="343"/>
      <c r="M80" s="343"/>
      <c r="N80" s="343"/>
      <c r="O80" s="343"/>
      <c r="P80" s="343"/>
      <c r="Q80" s="343"/>
      <c r="R80" s="343"/>
      <c r="S80" s="343"/>
      <c r="T80" s="343"/>
      <c r="U80" s="343"/>
      <c r="V80" s="343"/>
      <c r="W80" s="343"/>
      <c r="X80" s="343"/>
      <c r="Y80" s="343"/>
      <c r="Z80" s="343"/>
      <c r="AA80" s="343"/>
      <c r="AB80" s="343"/>
      <c r="AC80" s="343"/>
      <c r="AD80" s="343"/>
      <c r="AE80" s="344"/>
    </row>
    <row r="81" spans="1:31" x14ac:dyDescent="0.25">
      <c r="A81" s="350"/>
      <c r="B81" s="351"/>
      <c r="C81" s="356"/>
      <c r="D81" s="357"/>
      <c r="E81" s="342"/>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43"/>
      <c r="AE81" s="344"/>
    </row>
    <row r="82" spans="1:31" x14ac:dyDescent="0.25">
      <c r="A82" s="352"/>
      <c r="B82" s="353"/>
      <c r="C82" s="358"/>
      <c r="D82" s="359"/>
      <c r="E82" s="345"/>
      <c r="F82" s="346"/>
      <c r="G82" s="346"/>
      <c r="H82" s="346"/>
      <c r="I82" s="346"/>
      <c r="J82" s="346"/>
      <c r="K82" s="346"/>
      <c r="L82" s="346"/>
      <c r="M82" s="346"/>
      <c r="N82" s="346"/>
      <c r="O82" s="346"/>
      <c r="P82" s="346"/>
      <c r="Q82" s="346"/>
      <c r="R82" s="346"/>
      <c r="S82" s="346"/>
      <c r="T82" s="346"/>
      <c r="U82" s="346"/>
      <c r="V82" s="346"/>
      <c r="W82" s="346"/>
      <c r="X82" s="346"/>
      <c r="Y82" s="346"/>
      <c r="Z82" s="346"/>
      <c r="AA82" s="346"/>
      <c r="AB82" s="346"/>
      <c r="AC82" s="346"/>
      <c r="AD82" s="346"/>
      <c r="AE82" s="347"/>
    </row>
    <row r="83" spans="1:31" ht="15" customHeight="1" x14ac:dyDescent="0.25">
      <c r="A83" s="366" t="s">
        <v>71</v>
      </c>
      <c r="B83" s="367"/>
      <c r="C83" s="366" t="s">
        <v>72</v>
      </c>
      <c r="D83" s="367"/>
      <c r="E83" s="363" t="s">
        <v>73</v>
      </c>
      <c r="F83" s="364"/>
      <c r="G83" s="364"/>
      <c r="H83" s="364"/>
      <c r="I83" s="364"/>
      <c r="J83" s="364"/>
      <c r="K83" s="364"/>
      <c r="L83" s="364"/>
      <c r="M83" s="364"/>
      <c r="N83" s="364"/>
      <c r="O83" s="364"/>
      <c r="P83" s="364"/>
      <c r="Q83" s="364"/>
      <c r="R83" s="364"/>
      <c r="S83" s="364"/>
      <c r="T83" s="364"/>
      <c r="U83" s="364"/>
      <c r="V83" s="364"/>
      <c r="W83" s="364"/>
      <c r="X83" s="364"/>
      <c r="Y83" s="364"/>
      <c r="Z83" s="364"/>
      <c r="AA83" s="364"/>
      <c r="AB83" s="364"/>
      <c r="AC83" s="364"/>
      <c r="AD83" s="364"/>
      <c r="AE83" s="365"/>
    </row>
    <row r="84" spans="1:31" x14ac:dyDescent="0.25">
      <c r="A84" s="348" t="s">
        <v>74</v>
      </c>
      <c r="B84" s="349"/>
      <c r="C84" s="354" t="s">
        <v>259</v>
      </c>
      <c r="D84" s="355"/>
      <c r="E84" s="339" t="s">
        <v>34</v>
      </c>
      <c r="F84" s="340"/>
      <c r="G84" s="340"/>
      <c r="H84" s="340"/>
      <c r="I84" s="340"/>
      <c r="J84" s="340"/>
      <c r="K84" s="340"/>
      <c r="L84" s="340"/>
      <c r="M84" s="340"/>
      <c r="N84" s="340"/>
      <c r="O84" s="340"/>
      <c r="P84" s="340"/>
      <c r="Q84" s="340"/>
      <c r="R84" s="340"/>
      <c r="S84" s="340"/>
      <c r="T84" s="340"/>
      <c r="U84" s="340"/>
      <c r="V84" s="340"/>
      <c r="W84" s="340"/>
      <c r="X84" s="340"/>
      <c r="Y84" s="340"/>
      <c r="Z84" s="340"/>
      <c r="AA84" s="340"/>
      <c r="AB84" s="340"/>
      <c r="AC84" s="340"/>
      <c r="AD84" s="340"/>
      <c r="AE84" s="341"/>
    </row>
    <row r="85" spans="1:31" x14ac:dyDescent="0.25">
      <c r="A85" s="350"/>
      <c r="B85" s="351"/>
      <c r="C85" s="356"/>
      <c r="D85" s="357"/>
      <c r="E85" s="342"/>
      <c r="F85" s="343"/>
      <c r="G85" s="343"/>
      <c r="H85" s="343"/>
      <c r="I85" s="343"/>
      <c r="J85" s="343"/>
      <c r="K85" s="343"/>
      <c r="L85" s="343"/>
      <c r="M85" s="343"/>
      <c r="N85" s="343"/>
      <c r="O85" s="343"/>
      <c r="P85" s="343"/>
      <c r="Q85" s="343"/>
      <c r="R85" s="343"/>
      <c r="S85" s="343"/>
      <c r="T85" s="343"/>
      <c r="U85" s="343"/>
      <c r="V85" s="343"/>
      <c r="W85" s="343"/>
      <c r="X85" s="343"/>
      <c r="Y85" s="343"/>
      <c r="Z85" s="343"/>
      <c r="AA85" s="343"/>
      <c r="AB85" s="343"/>
      <c r="AC85" s="343"/>
      <c r="AD85" s="343"/>
      <c r="AE85" s="344"/>
    </row>
    <row r="86" spans="1:31" x14ac:dyDescent="0.25">
      <c r="A86" s="350"/>
      <c r="B86" s="351"/>
      <c r="C86" s="356"/>
      <c r="D86" s="357"/>
      <c r="E86" s="342"/>
      <c r="F86" s="343"/>
      <c r="G86" s="343"/>
      <c r="H86" s="343"/>
      <c r="I86" s="343"/>
      <c r="J86" s="343"/>
      <c r="K86" s="343"/>
      <c r="L86" s="343"/>
      <c r="M86" s="343"/>
      <c r="N86" s="343"/>
      <c r="O86" s="343"/>
      <c r="P86" s="343"/>
      <c r="Q86" s="343"/>
      <c r="R86" s="343"/>
      <c r="S86" s="343"/>
      <c r="T86" s="343"/>
      <c r="U86" s="343"/>
      <c r="V86" s="343"/>
      <c r="W86" s="343"/>
      <c r="X86" s="343"/>
      <c r="Y86" s="343"/>
      <c r="Z86" s="343"/>
      <c r="AA86" s="343"/>
      <c r="AB86" s="343"/>
      <c r="AC86" s="343"/>
      <c r="AD86" s="343"/>
      <c r="AE86" s="344"/>
    </row>
    <row r="87" spans="1:31" x14ac:dyDescent="0.25">
      <c r="A87" s="350"/>
      <c r="B87" s="351"/>
      <c r="C87" s="356"/>
      <c r="D87" s="357"/>
      <c r="E87" s="342"/>
      <c r="F87" s="343"/>
      <c r="G87" s="343"/>
      <c r="H87" s="343"/>
      <c r="I87" s="343"/>
      <c r="J87" s="343"/>
      <c r="K87" s="343"/>
      <c r="L87" s="343"/>
      <c r="M87" s="343"/>
      <c r="N87" s="343"/>
      <c r="O87" s="343"/>
      <c r="P87" s="343"/>
      <c r="Q87" s="343"/>
      <c r="R87" s="343"/>
      <c r="S87" s="343"/>
      <c r="T87" s="343"/>
      <c r="U87" s="343"/>
      <c r="V87" s="343"/>
      <c r="W87" s="343"/>
      <c r="X87" s="343"/>
      <c r="Y87" s="343"/>
      <c r="Z87" s="343"/>
      <c r="AA87" s="343"/>
      <c r="AB87" s="343"/>
      <c r="AC87" s="343"/>
      <c r="AD87" s="343"/>
      <c r="AE87" s="344"/>
    </row>
    <row r="88" spans="1:31" x14ac:dyDescent="0.25">
      <c r="A88" s="352"/>
      <c r="B88" s="353"/>
      <c r="C88" s="358"/>
      <c r="D88" s="359"/>
      <c r="E88" s="345"/>
      <c r="F88" s="346"/>
      <c r="G88" s="346"/>
      <c r="H88" s="346"/>
      <c r="I88" s="346"/>
      <c r="J88" s="346"/>
      <c r="K88" s="346"/>
      <c r="L88" s="346"/>
      <c r="M88" s="346"/>
      <c r="N88" s="346"/>
      <c r="O88" s="346"/>
      <c r="P88" s="346"/>
      <c r="Q88" s="346"/>
      <c r="R88" s="346"/>
      <c r="S88" s="346"/>
      <c r="T88" s="346"/>
      <c r="U88" s="346"/>
      <c r="V88" s="346"/>
      <c r="W88" s="346"/>
      <c r="X88" s="346"/>
      <c r="Y88" s="346"/>
      <c r="Z88" s="346"/>
      <c r="AA88" s="346"/>
      <c r="AB88" s="346"/>
      <c r="AC88" s="346"/>
      <c r="AD88" s="346"/>
      <c r="AE88" s="347"/>
    </row>
    <row r="89" spans="1:31" ht="15" customHeight="1" x14ac:dyDescent="0.25">
      <c r="A89" s="366" t="s">
        <v>71</v>
      </c>
      <c r="B89" s="367"/>
      <c r="C89" s="366" t="s">
        <v>72</v>
      </c>
      <c r="D89" s="367"/>
      <c r="E89" s="363" t="s">
        <v>73</v>
      </c>
      <c r="F89" s="364"/>
      <c r="G89" s="364"/>
      <c r="H89" s="364"/>
      <c r="I89" s="364"/>
      <c r="J89" s="364"/>
      <c r="K89" s="364"/>
      <c r="L89" s="364"/>
      <c r="M89" s="364"/>
      <c r="N89" s="364"/>
      <c r="O89" s="364"/>
      <c r="P89" s="364"/>
      <c r="Q89" s="364"/>
      <c r="R89" s="364"/>
      <c r="S89" s="364"/>
      <c r="T89" s="364"/>
      <c r="U89" s="364"/>
      <c r="V89" s="364"/>
      <c r="W89" s="364"/>
      <c r="X89" s="364"/>
      <c r="Y89" s="364"/>
      <c r="Z89" s="364"/>
      <c r="AA89" s="364"/>
      <c r="AB89" s="364"/>
      <c r="AC89" s="364"/>
      <c r="AD89" s="364"/>
      <c r="AE89" s="365"/>
    </row>
    <row r="90" spans="1:31" x14ac:dyDescent="0.25">
      <c r="A90" s="348" t="s">
        <v>75</v>
      </c>
      <c r="B90" s="349"/>
      <c r="C90" s="354" t="s">
        <v>259</v>
      </c>
      <c r="D90" s="355"/>
      <c r="E90" s="339" t="s">
        <v>34</v>
      </c>
      <c r="F90" s="340"/>
      <c r="G90" s="340"/>
      <c r="H90" s="340"/>
      <c r="I90" s="340"/>
      <c r="J90" s="340"/>
      <c r="K90" s="340"/>
      <c r="L90" s="340"/>
      <c r="M90" s="340"/>
      <c r="N90" s="340"/>
      <c r="O90" s="340"/>
      <c r="P90" s="340"/>
      <c r="Q90" s="340"/>
      <c r="R90" s="340"/>
      <c r="S90" s="340"/>
      <c r="T90" s="340"/>
      <c r="U90" s="340"/>
      <c r="V90" s="340"/>
      <c r="W90" s="340"/>
      <c r="X90" s="340"/>
      <c r="Y90" s="340"/>
      <c r="Z90" s="340"/>
      <c r="AA90" s="340"/>
      <c r="AB90" s="340"/>
      <c r="AC90" s="340"/>
      <c r="AD90" s="340"/>
      <c r="AE90" s="341"/>
    </row>
    <row r="91" spans="1:31" x14ac:dyDescent="0.25">
      <c r="A91" s="350"/>
      <c r="B91" s="351"/>
      <c r="C91" s="356"/>
      <c r="D91" s="357"/>
      <c r="E91" s="342"/>
      <c r="F91" s="343"/>
      <c r="G91" s="343"/>
      <c r="H91" s="343"/>
      <c r="I91" s="343"/>
      <c r="J91" s="343"/>
      <c r="K91" s="343"/>
      <c r="L91" s="343"/>
      <c r="M91" s="343"/>
      <c r="N91" s="343"/>
      <c r="O91" s="343"/>
      <c r="P91" s="343"/>
      <c r="Q91" s="343"/>
      <c r="R91" s="343"/>
      <c r="S91" s="343"/>
      <c r="T91" s="343"/>
      <c r="U91" s="343"/>
      <c r="V91" s="343"/>
      <c r="W91" s="343"/>
      <c r="X91" s="343"/>
      <c r="Y91" s="343"/>
      <c r="Z91" s="343"/>
      <c r="AA91" s="343"/>
      <c r="AB91" s="343"/>
      <c r="AC91" s="343"/>
      <c r="AD91" s="343"/>
      <c r="AE91" s="344"/>
    </row>
    <row r="92" spans="1:31" x14ac:dyDescent="0.25">
      <c r="A92" s="350"/>
      <c r="B92" s="351"/>
      <c r="C92" s="356"/>
      <c r="D92" s="357"/>
      <c r="E92" s="342"/>
      <c r="F92" s="343"/>
      <c r="G92" s="343"/>
      <c r="H92" s="343"/>
      <c r="I92" s="343"/>
      <c r="J92" s="343"/>
      <c r="K92" s="343"/>
      <c r="L92" s="343"/>
      <c r="M92" s="343"/>
      <c r="N92" s="343"/>
      <c r="O92" s="343"/>
      <c r="P92" s="343"/>
      <c r="Q92" s="343"/>
      <c r="R92" s="343"/>
      <c r="S92" s="343"/>
      <c r="T92" s="343"/>
      <c r="U92" s="343"/>
      <c r="V92" s="343"/>
      <c r="W92" s="343"/>
      <c r="X92" s="343"/>
      <c r="Y92" s="343"/>
      <c r="Z92" s="343"/>
      <c r="AA92" s="343"/>
      <c r="AB92" s="343"/>
      <c r="AC92" s="343"/>
      <c r="AD92" s="343"/>
      <c r="AE92" s="344"/>
    </row>
    <row r="93" spans="1:31" x14ac:dyDescent="0.25">
      <c r="A93" s="350"/>
      <c r="B93" s="351"/>
      <c r="C93" s="356"/>
      <c r="D93" s="357"/>
      <c r="E93" s="342"/>
      <c r="F93" s="343"/>
      <c r="G93" s="343"/>
      <c r="H93" s="343"/>
      <c r="I93" s="343"/>
      <c r="J93" s="343"/>
      <c r="K93" s="343"/>
      <c r="L93" s="343"/>
      <c r="M93" s="343"/>
      <c r="N93" s="343"/>
      <c r="O93" s="343"/>
      <c r="P93" s="343"/>
      <c r="Q93" s="343"/>
      <c r="R93" s="343"/>
      <c r="S93" s="343"/>
      <c r="T93" s="343"/>
      <c r="U93" s="343"/>
      <c r="V93" s="343"/>
      <c r="W93" s="343"/>
      <c r="X93" s="343"/>
      <c r="Y93" s="343"/>
      <c r="Z93" s="343"/>
      <c r="AA93" s="343"/>
      <c r="AB93" s="343"/>
      <c r="AC93" s="343"/>
      <c r="AD93" s="343"/>
      <c r="AE93" s="344"/>
    </row>
    <row r="94" spans="1:31" x14ac:dyDescent="0.25">
      <c r="A94" s="352"/>
      <c r="B94" s="353"/>
      <c r="C94" s="358"/>
      <c r="D94" s="359"/>
      <c r="E94" s="345"/>
      <c r="F94" s="346"/>
      <c r="G94" s="346"/>
      <c r="H94" s="346"/>
      <c r="I94" s="346"/>
      <c r="J94" s="346"/>
      <c r="K94" s="346"/>
      <c r="L94" s="346"/>
      <c r="M94" s="346"/>
      <c r="N94" s="346"/>
      <c r="O94" s="346"/>
      <c r="P94" s="346"/>
      <c r="Q94" s="346"/>
      <c r="R94" s="346"/>
      <c r="S94" s="346"/>
      <c r="T94" s="346"/>
      <c r="U94" s="346"/>
      <c r="V94" s="346"/>
      <c r="W94" s="346"/>
      <c r="X94" s="346"/>
      <c r="Y94" s="346"/>
      <c r="Z94" s="346"/>
      <c r="AA94" s="346"/>
      <c r="AB94" s="346"/>
      <c r="AC94" s="346"/>
      <c r="AD94" s="346"/>
      <c r="AE94" s="347"/>
    </row>
    <row r="95" spans="1:31" ht="15" customHeight="1" x14ac:dyDescent="0.25">
      <c r="A95" s="366" t="s">
        <v>71</v>
      </c>
      <c r="B95" s="367"/>
      <c r="C95" s="366" t="s">
        <v>72</v>
      </c>
      <c r="D95" s="367"/>
      <c r="E95" s="363" t="s">
        <v>73</v>
      </c>
      <c r="F95" s="364"/>
      <c r="G95" s="364"/>
      <c r="H95" s="364"/>
      <c r="I95" s="364"/>
      <c r="J95" s="364"/>
      <c r="K95" s="364"/>
      <c r="L95" s="364"/>
      <c r="M95" s="364"/>
      <c r="N95" s="364"/>
      <c r="O95" s="364"/>
      <c r="P95" s="364"/>
      <c r="Q95" s="364"/>
      <c r="R95" s="364"/>
      <c r="S95" s="364"/>
      <c r="T95" s="364"/>
      <c r="U95" s="364"/>
      <c r="V95" s="364"/>
      <c r="W95" s="364"/>
      <c r="X95" s="364"/>
      <c r="Y95" s="364"/>
      <c r="Z95" s="364"/>
      <c r="AA95" s="364"/>
      <c r="AB95" s="364"/>
      <c r="AC95" s="364"/>
      <c r="AD95" s="364"/>
      <c r="AE95" s="365"/>
    </row>
    <row r="96" spans="1:31" x14ac:dyDescent="0.25">
      <c r="A96" s="348" t="s">
        <v>76</v>
      </c>
      <c r="B96" s="349"/>
      <c r="C96" s="354" t="s">
        <v>259</v>
      </c>
      <c r="D96" s="355"/>
      <c r="E96" s="339" t="s">
        <v>34</v>
      </c>
      <c r="F96" s="340"/>
      <c r="G96" s="340"/>
      <c r="H96" s="340"/>
      <c r="I96" s="340"/>
      <c r="J96" s="340"/>
      <c r="K96" s="340"/>
      <c r="L96" s="340"/>
      <c r="M96" s="340"/>
      <c r="N96" s="340"/>
      <c r="O96" s="340"/>
      <c r="P96" s="340"/>
      <c r="Q96" s="340"/>
      <c r="R96" s="340"/>
      <c r="S96" s="340"/>
      <c r="T96" s="340"/>
      <c r="U96" s="340"/>
      <c r="V96" s="340"/>
      <c r="W96" s="340"/>
      <c r="X96" s="340"/>
      <c r="Y96" s="340"/>
      <c r="Z96" s="340"/>
      <c r="AA96" s="340"/>
      <c r="AB96" s="340"/>
      <c r="AC96" s="340"/>
      <c r="AD96" s="340"/>
      <c r="AE96" s="341"/>
    </row>
    <row r="97" spans="1:31" x14ac:dyDescent="0.25">
      <c r="A97" s="350"/>
      <c r="B97" s="351"/>
      <c r="C97" s="356"/>
      <c r="D97" s="357"/>
      <c r="E97" s="342"/>
      <c r="F97" s="343"/>
      <c r="G97" s="343"/>
      <c r="H97" s="343"/>
      <c r="I97" s="343"/>
      <c r="J97" s="343"/>
      <c r="K97" s="343"/>
      <c r="L97" s="343"/>
      <c r="M97" s="343"/>
      <c r="N97" s="343"/>
      <c r="O97" s="343"/>
      <c r="P97" s="343"/>
      <c r="Q97" s="343"/>
      <c r="R97" s="343"/>
      <c r="S97" s="343"/>
      <c r="T97" s="343"/>
      <c r="U97" s="343"/>
      <c r="V97" s="343"/>
      <c r="W97" s="343"/>
      <c r="X97" s="343"/>
      <c r="Y97" s="343"/>
      <c r="Z97" s="343"/>
      <c r="AA97" s="343"/>
      <c r="AB97" s="343"/>
      <c r="AC97" s="343"/>
      <c r="AD97" s="343"/>
      <c r="AE97" s="344"/>
    </row>
    <row r="98" spans="1:31" x14ac:dyDescent="0.25">
      <c r="A98" s="350"/>
      <c r="B98" s="351"/>
      <c r="C98" s="356"/>
      <c r="D98" s="357"/>
      <c r="E98" s="342"/>
      <c r="F98" s="343"/>
      <c r="G98" s="343"/>
      <c r="H98" s="343"/>
      <c r="I98" s="343"/>
      <c r="J98" s="343"/>
      <c r="K98" s="343"/>
      <c r="L98" s="343"/>
      <c r="M98" s="343"/>
      <c r="N98" s="343"/>
      <c r="O98" s="343"/>
      <c r="P98" s="343"/>
      <c r="Q98" s="343"/>
      <c r="R98" s="343"/>
      <c r="S98" s="343"/>
      <c r="T98" s="343"/>
      <c r="U98" s="343"/>
      <c r="V98" s="343"/>
      <c r="W98" s="343"/>
      <c r="X98" s="343"/>
      <c r="Y98" s="343"/>
      <c r="Z98" s="343"/>
      <c r="AA98" s="343"/>
      <c r="AB98" s="343"/>
      <c r="AC98" s="343"/>
      <c r="AD98" s="343"/>
      <c r="AE98" s="344"/>
    </row>
    <row r="99" spans="1:31" x14ac:dyDescent="0.25">
      <c r="A99" s="350"/>
      <c r="B99" s="351"/>
      <c r="C99" s="356"/>
      <c r="D99" s="357"/>
      <c r="E99" s="342"/>
      <c r="F99" s="343"/>
      <c r="G99" s="343"/>
      <c r="H99" s="343"/>
      <c r="I99" s="343"/>
      <c r="J99" s="343"/>
      <c r="K99" s="343"/>
      <c r="L99" s="343"/>
      <c r="M99" s="343"/>
      <c r="N99" s="343"/>
      <c r="O99" s="343"/>
      <c r="P99" s="343"/>
      <c r="Q99" s="343"/>
      <c r="R99" s="343"/>
      <c r="S99" s="343"/>
      <c r="T99" s="343"/>
      <c r="U99" s="343"/>
      <c r="V99" s="343"/>
      <c r="W99" s="343"/>
      <c r="X99" s="343"/>
      <c r="Y99" s="343"/>
      <c r="Z99" s="343"/>
      <c r="AA99" s="343"/>
      <c r="AB99" s="343"/>
      <c r="AC99" s="343"/>
      <c r="AD99" s="343"/>
      <c r="AE99" s="344"/>
    </row>
    <row r="100" spans="1:31" x14ac:dyDescent="0.25">
      <c r="A100" s="352"/>
      <c r="B100" s="353"/>
      <c r="C100" s="358"/>
      <c r="D100" s="359"/>
      <c r="E100" s="345"/>
      <c r="F100" s="346"/>
      <c r="G100" s="346"/>
      <c r="H100" s="346"/>
      <c r="I100" s="346"/>
      <c r="J100" s="346"/>
      <c r="K100" s="346"/>
      <c r="L100" s="346"/>
      <c r="M100" s="346"/>
      <c r="N100" s="346"/>
      <c r="O100" s="346"/>
      <c r="P100" s="346"/>
      <c r="Q100" s="346"/>
      <c r="R100" s="346"/>
      <c r="S100" s="346"/>
      <c r="T100" s="346"/>
      <c r="U100" s="346"/>
      <c r="V100" s="346"/>
      <c r="W100" s="346"/>
      <c r="X100" s="346"/>
      <c r="Y100" s="346"/>
      <c r="Z100" s="346"/>
      <c r="AA100" s="346"/>
      <c r="AB100" s="346"/>
      <c r="AC100" s="346"/>
      <c r="AD100" s="346"/>
      <c r="AE100" s="347"/>
    </row>
    <row r="101" spans="1:31" ht="15" customHeight="1" x14ac:dyDescent="0.25">
      <c r="A101" s="366" t="s">
        <v>71</v>
      </c>
      <c r="B101" s="367"/>
      <c r="C101" s="366" t="s">
        <v>72</v>
      </c>
      <c r="D101" s="367"/>
      <c r="E101" s="363" t="s">
        <v>73</v>
      </c>
      <c r="F101" s="364"/>
      <c r="G101" s="364"/>
      <c r="H101" s="364"/>
      <c r="I101" s="364"/>
      <c r="J101" s="364"/>
      <c r="K101" s="364"/>
      <c r="L101" s="364"/>
      <c r="M101" s="364"/>
      <c r="N101" s="364"/>
      <c r="O101" s="364"/>
      <c r="P101" s="364"/>
      <c r="Q101" s="364"/>
      <c r="R101" s="364"/>
      <c r="S101" s="364"/>
      <c r="T101" s="364"/>
      <c r="U101" s="364"/>
      <c r="V101" s="364"/>
      <c r="W101" s="364"/>
      <c r="X101" s="364"/>
      <c r="Y101" s="364"/>
      <c r="Z101" s="364"/>
      <c r="AA101" s="364"/>
      <c r="AB101" s="364"/>
      <c r="AC101" s="364"/>
      <c r="AD101" s="364"/>
      <c r="AE101" s="365"/>
    </row>
    <row r="102" spans="1:31" x14ac:dyDescent="0.25">
      <c r="A102" s="348" t="s">
        <v>77</v>
      </c>
      <c r="B102" s="349"/>
      <c r="C102" s="354" t="s">
        <v>259</v>
      </c>
      <c r="D102" s="355"/>
      <c r="E102" s="339" t="s">
        <v>34</v>
      </c>
      <c r="F102" s="340"/>
      <c r="G102" s="340"/>
      <c r="H102" s="340"/>
      <c r="I102" s="340"/>
      <c r="J102" s="340"/>
      <c r="K102" s="340"/>
      <c r="L102" s="340"/>
      <c r="M102" s="340"/>
      <c r="N102" s="340"/>
      <c r="O102" s="340"/>
      <c r="P102" s="340"/>
      <c r="Q102" s="340"/>
      <c r="R102" s="340"/>
      <c r="S102" s="340"/>
      <c r="T102" s="340"/>
      <c r="U102" s="340"/>
      <c r="V102" s="340"/>
      <c r="W102" s="340"/>
      <c r="X102" s="340"/>
      <c r="Y102" s="340"/>
      <c r="Z102" s="340"/>
      <c r="AA102" s="340"/>
      <c r="AB102" s="340"/>
      <c r="AC102" s="340"/>
      <c r="AD102" s="340"/>
      <c r="AE102" s="341"/>
    </row>
    <row r="103" spans="1:31" x14ac:dyDescent="0.25">
      <c r="A103" s="350"/>
      <c r="B103" s="351"/>
      <c r="C103" s="356"/>
      <c r="D103" s="357"/>
      <c r="E103" s="342"/>
      <c r="F103" s="343"/>
      <c r="G103" s="343"/>
      <c r="H103" s="343"/>
      <c r="I103" s="343"/>
      <c r="J103" s="343"/>
      <c r="K103" s="343"/>
      <c r="L103" s="343"/>
      <c r="M103" s="343"/>
      <c r="N103" s="343"/>
      <c r="O103" s="343"/>
      <c r="P103" s="343"/>
      <c r="Q103" s="343"/>
      <c r="R103" s="343"/>
      <c r="S103" s="343"/>
      <c r="T103" s="343"/>
      <c r="U103" s="343"/>
      <c r="V103" s="343"/>
      <c r="W103" s="343"/>
      <c r="X103" s="343"/>
      <c r="Y103" s="343"/>
      <c r="Z103" s="343"/>
      <c r="AA103" s="343"/>
      <c r="AB103" s="343"/>
      <c r="AC103" s="343"/>
      <c r="AD103" s="343"/>
      <c r="AE103" s="344"/>
    </row>
    <row r="104" spans="1:31" x14ac:dyDescent="0.25">
      <c r="A104" s="350"/>
      <c r="B104" s="351"/>
      <c r="C104" s="356"/>
      <c r="D104" s="357"/>
      <c r="E104" s="342"/>
      <c r="F104" s="343"/>
      <c r="G104" s="343"/>
      <c r="H104" s="343"/>
      <c r="I104" s="343"/>
      <c r="J104" s="343"/>
      <c r="K104" s="343"/>
      <c r="L104" s="343"/>
      <c r="M104" s="343"/>
      <c r="N104" s="343"/>
      <c r="O104" s="343"/>
      <c r="P104" s="343"/>
      <c r="Q104" s="343"/>
      <c r="R104" s="343"/>
      <c r="S104" s="343"/>
      <c r="T104" s="343"/>
      <c r="U104" s="343"/>
      <c r="V104" s="343"/>
      <c r="W104" s="343"/>
      <c r="X104" s="343"/>
      <c r="Y104" s="343"/>
      <c r="Z104" s="343"/>
      <c r="AA104" s="343"/>
      <c r="AB104" s="343"/>
      <c r="AC104" s="343"/>
      <c r="AD104" s="343"/>
      <c r="AE104" s="344"/>
    </row>
    <row r="105" spans="1:31" x14ac:dyDescent="0.25">
      <c r="A105" s="350"/>
      <c r="B105" s="351"/>
      <c r="C105" s="356"/>
      <c r="D105" s="357"/>
      <c r="E105" s="342"/>
      <c r="F105" s="343"/>
      <c r="G105" s="343"/>
      <c r="H105" s="343"/>
      <c r="I105" s="343"/>
      <c r="J105" s="343"/>
      <c r="K105" s="343"/>
      <c r="L105" s="343"/>
      <c r="M105" s="343"/>
      <c r="N105" s="343"/>
      <c r="O105" s="343"/>
      <c r="P105" s="343"/>
      <c r="Q105" s="343"/>
      <c r="R105" s="343"/>
      <c r="S105" s="343"/>
      <c r="T105" s="343"/>
      <c r="U105" s="343"/>
      <c r="V105" s="343"/>
      <c r="W105" s="343"/>
      <c r="X105" s="343"/>
      <c r="Y105" s="343"/>
      <c r="Z105" s="343"/>
      <c r="AA105" s="343"/>
      <c r="AB105" s="343"/>
      <c r="AC105" s="343"/>
      <c r="AD105" s="343"/>
      <c r="AE105" s="344"/>
    </row>
    <row r="106" spans="1:31" x14ac:dyDescent="0.25">
      <c r="A106" s="352"/>
      <c r="B106" s="353"/>
      <c r="C106" s="358"/>
      <c r="D106" s="359"/>
      <c r="E106" s="345"/>
      <c r="F106" s="346"/>
      <c r="G106" s="346"/>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7"/>
    </row>
  </sheetData>
  <sheetProtection algorithmName="SHA-512" hashValue="btrLWzgeJT0kMTlOJmYb7uoOZQ7KbSI/Bn89JVlQqgFydWfJddXSfhSe8zSJ2g7Ou7Hay61RI2f2bv3gJo4Efg==" saltValue="x4oYlcEFjyKMFCCqRudRUg==" spinCount="100000" sheet="1" objects="1" scenarios="1"/>
  <mergeCells count="123">
    <mergeCell ref="A10:AE10"/>
    <mergeCell ref="A11:B11"/>
    <mergeCell ref="C11:D11"/>
    <mergeCell ref="A9:AE9"/>
    <mergeCell ref="E12:AE16"/>
    <mergeCell ref="A18:B22"/>
    <mergeCell ref="C18:D22"/>
    <mergeCell ref="A23:B23"/>
    <mergeCell ref="C23:D23"/>
    <mergeCell ref="E23:AE23"/>
    <mergeCell ref="E18:AE22"/>
    <mergeCell ref="A12:B16"/>
    <mergeCell ref="C12:D16"/>
    <mergeCell ref="A17:B17"/>
    <mergeCell ref="C17:D17"/>
    <mergeCell ref="A30:B34"/>
    <mergeCell ref="C30:D34"/>
    <mergeCell ref="A35:B35"/>
    <mergeCell ref="C35:D35"/>
    <mergeCell ref="E35:AE35"/>
    <mergeCell ref="E30:AE34"/>
    <mergeCell ref="A24:B28"/>
    <mergeCell ref="C24:D28"/>
    <mergeCell ref="A29:B29"/>
    <mergeCell ref="C29:D29"/>
    <mergeCell ref="E29:AE29"/>
    <mergeCell ref="E24:AE28"/>
    <mergeCell ref="A42:B46"/>
    <mergeCell ref="C42:D46"/>
    <mergeCell ref="A47:B47"/>
    <mergeCell ref="C47:D47"/>
    <mergeCell ref="E47:AE47"/>
    <mergeCell ref="E42:AE46"/>
    <mergeCell ref="A36:B40"/>
    <mergeCell ref="C36:D40"/>
    <mergeCell ref="A41:B41"/>
    <mergeCell ref="C41:D41"/>
    <mergeCell ref="E41:AE41"/>
    <mergeCell ref="E36:AE40"/>
    <mergeCell ref="A54:B58"/>
    <mergeCell ref="C54:D58"/>
    <mergeCell ref="A59:B59"/>
    <mergeCell ref="C59:D59"/>
    <mergeCell ref="E59:AE59"/>
    <mergeCell ref="E54:AE58"/>
    <mergeCell ref="A48:B52"/>
    <mergeCell ref="C48:D52"/>
    <mergeCell ref="A53:B53"/>
    <mergeCell ref="C53:D53"/>
    <mergeCell ref="E53:AE53"/>
    <mergeCell ref="E48:AE52"/>
    <mergeCell ref="A66:B70"/>
    <mergeCell ref="C66:D70"/>
    <mergeCell ref="A71:B71"/>
    <mergeCell ref="C71:D71"/>
    <mergeCell ref="E71:AE71"/>
    <mergeCell ref="E66:AE70"/>
    <mergeCell ref="A60:B64"/>
    <mergeCell ref="C60:D64"/>
    <mergeCell ref="A65:B65"/>
    <mergeCell ref="C65:D65"/>
    <mergeCell ref="E65:AE65"/>
    <mergeCell ref="E60:AE64"/>
    <mergeCell ref="A78:B82"/>
    <mergeCell ref="C78:D82"/>
    <mergeCell ref="A83:B83"/>
    <mergeCell ref="C83:D83"/>
    <mergeCell ref="E83:AE83"/>
    <mergeCell ref="E78:AE82"/>
    <mergeCell ref="A72:B76"/>
    <mergeCell ref="C72:D76"/>
    <mergeCell ref="A77:B77"/>
    <mergeCell ref="C77:D77"/>
    <mergeCell ref="E77:AE77"/>
    <mergeCell ref="E72:AE76"/>
    <mergeCell ref="E102:AE106"/>
    <mergeCell ref="A102:B106"/>
    <mergeCell ref="C102:D106"/>
    <mergeCell ref="A3:AE3"/>
    <mergeCell ref="E11:AE11"/>
    <mergeCell ref="E17:AE17"/>
    <mergeCell ref="A96:B100"/>
    <mergeCell ref="C96:D100"/>
    <mergeCell ref="A101:B101"/>
    <mergeCell ref="C101:D101"/>
    <mergeCell ref="E101:AE101"/>
    <mergeCell ref="E96:AE100"/>
    <mergeCell ref="A90:B94"/>
    <mergeCell ref="C90:D94"/>
    <mergeCell ref="A95:B95"/>
    <mergeCell ref="C95:D95"/>
    <mergeCell ref="E95:AE95"/>
    <mergeCell ref="E90:AE94"/>
    <mergeCell ref="A84:B88"/>
    <mergeCell ref="C84:D88"/>
    <mergeCell ref="A89:B89"/>
    <mergeCell ref="C89:D89"/>
    <mergeCell ref="E89:AE89"/>
    <mergeCell ref="E84:AE88"/>
    <mergeCell ref="R2:T2"/>
    <mergeCell ref="N2:P2"/>
    <mergeCell ref="V1:AC1"/>
    <mergeCell ref="A1:U1"/>
    <mergeCell ref="A4:G4"/>
    <mergeCell ref="A5:G5"/>
    <mergeCell ref="A8:G8"/>
    <mergeCell ref="H4:P4"/>
    <mergeCell ref="H5:P5"/>
    <mergeCell ref="J8:L8"/>
    <mergeCell ref="M8:N8"/>
    <mergeCell ref="O8:P8"/>
    <mergeCell ref="A6:G7"/>
    <mergeCell ref="H6:P7"/>
    <mergeCell ref="X4:AE4"/>
    <mergeCell ref="X5:AE5"/>
    <mergeCell ref="X6:AE6"/>
    <mergeCell ref="X7:AE7"/>
    <mergeCell ref="X8:AE8"/>
    <mergeCell ref="R4:W4"/>
    <mergeCell ref="R5:W5"/>
    <mergeCell ref="R6:W6"/>
    <mergeCell ref="R7:W7"/>
    <mergeCell ref="R8:W8"/>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boxes!$D$5:$D$166</xm:f>
          </x14:formula1>
          <xm:sqref>O8:P8</xm:sqref>
        </x14:dataValidation>
        <x14:dataValidation type="list" allowBlank="1" showInputMessage="1" showErrorMessage="1" xr:uid="{00000000-0002-0000-0100-000001000000}">
          <x14:formula1>
            <xm:f>boxes!$B$2:$B$13</xm:f>
          </x14:formula1>
          <xm:sqref>J8:L8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BE215"/>
  <sheetViews>
    <sheetView zoomScaleNormal="100" workbookViewId="0">
      <selection activeCell="E57" sqref="E57:F57"/>
    </sheetView>
  </sheetViews>
  <sheetFormatPr defaultRowHeight="15" x14ac:dyDescent="0.25"/>
  <cols>
    <col min="1" max="1" width="6.42578125" customWidth="1"/>
    <col min="2" max="33" width="5.5703125" customWidth="1"/>
    <col min="34" max="34" width="14.140625" customWidth="1"/>
    <col min="35" max="35" width="12.28515625" customWidth="1"/>
    <col min="36" max="36" width="10.140625" customWidth="1"/>
    <col min="37" max="37" width="11" bestFit="1" customWidth="1"/>
    <col min="39" max="39" width="30" customWidth="1"/>
    <col min="40" max="40" width="12.140625" customWidth="1"/>
    <col min="44" max="44" width="26.7109375" customWidth="1"/>
    <col min="45" max="45" width="12.140625" customWidth="1"/>
    <col min="49" max="49" width="27.5703125" customWidth="1"/>
    <col min="50" max="50" width="11.28515625" customWidth="1"/>
    <col min="54" max="54" width="27.42578125" customWidth="1"/>
    <col min="55" max="55" width="11.140625" customWidth="1"/>
  </cols>
  <sheetData>
    <row r="1" spans="1:57" ht="18.75" customHeight="1" x14ac:dyDescent="0.25">
      <c r="A1" s="323" t="s">
        <v>262</v>
      </c>
      <c r="B1" s="324"/>
      <c r="C1" s="324"/>
      <c r="D1" s="324"/>
      <c r="E1" s="324"/>
      <c r="F1" s="324"/>
      <c r="G1" s="324"/>
      <c r="H1" s="324"/>
      <c r="I1" s="324"/>
      <c r="J1" s="324"/>
      <c r="K1" s="324"/>
      <c r="L1" s="324"/>
      <c r="M1" s="324"/>
      <c r="N1" s="324"/>
      <c r="O1" s="324"/>
      <c r="P1" s="324"/>
      <c r="Q1" s="324"/>
      <c r="R1" s="324"/>
      <c r="S1" s="324"/>
      <c r="T1" s="324"/>
      <c r="U1" s="324"/>
      <c r="V1" s="322" t="s">
        <v>263</v>
      </c>
      <c r="W1" s="322"/>
      <c r="X1" s="322"/>
      <c r="Y1" s="322"/>
      <c r="Z1" s="322"/>
      <c r="AA1" s="322"/>
      <c r="AB1" s="322"/>
      <c r="AC1" s="322"/>
      <c r="AD1" s="120"/>
      <c r="AE1" s="121"/>
      <c r="AF1" s="58"/>
      <c r="AG1" s="58"/>
      <c r="AH1" s="58"/>
      <c r="AI1" s="58"/>
    </row>
    <row r="2" spans="1:57"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119"/>
      <c r="AE2" s="58"/>
      <c r="AF2" s="58"/>
      <c r="AG2" s="58"/>
      <c r="AH2" s="58"/>
      <c r="AI2" s="58"/>
    </row>
    <row r="3" spans="1:57"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7"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27">
        <f>'SETUP '!X4</f>
        <v>0</v>
      </c>
      <c r="X4" s="528"/>
      <c r="Y4" s="528"/>
      <c r="Z4" s="528"/>
      <c r="AA4" s="528"/>
      <c r="AB4" s="528"/>
      <c r="AC4" s="529"/>
      <c r="AD4" s="58"/>
      <c r="AE4" s="58"/>
      <c r="AF4" s="58"/>
      <c r="AG4" s="58"/>
      <c r="AH4" s="58"/>
      <c r="AI4" s="58"/>
      <c r="AL4" s="25"/>
      <c r="AM4" s="25"/>
      <c r="AN4" s="25"/>
      <c r="AO4" s="25"/>
      <c r="AP4" s="25"/>
      <c r="AQ4" s="25"/>
      <c r="AR4" s="25"/>
      <c r="AS4" s="25"/>
      <c r="AT4" s="25"/>
      <c r="AU4" s="25"/>
    </row>
    <row r="5" spans="1:57"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46">
        <f>'SETUP '!X5</f>
        <v>0</v>
      </c>
      <c r="X5" s="547"/>
      <c r="Y5" s="547"/>
      <c r="Z5" s="547"/>
      <c r="AA5" s="547"/>
      <c r="AB5" s="547"/>
      <c r="AC5" s="548"/>
      <c r="AD5" s="58"/>
      <c r="AE5" s="58"/>
      <c r="AF5" s="58"/>
      <c r="AG5" s="58"/>
      <c r="AH5" s="58"/>
      <c r="AI5" s="58"/>
      <c r="AL5" s="25"/>
      <c r="AM5" s="25"/>
      <c r="AN5" s="25"/>
      <c r="AO5" s="25"/>
      <c r="AP5" s="25"/>
      <c r="AQ5" s="25"/>
      <c r="AR5" s="25"/>
      <c r="AS5" s="25"/>
      <c r="AT5" s="25"/>
      <c r="AU5" s="25"/>
    </row>
    <row r="6" spans="1:57" ht="15.75" customHeight="1" x14ac:dyDescent="0.25">
      <c r="A6" s="549" t="s">
        <v>2</v>
      </c>
      <c r="B6" s="331"/>
      <c r="C6" s="331"/>
      <c r="D6" s="331"/>
      <c r="E6" s="331"/>
      <c r="F6" s="550"/>
      <c r="G6" s="165">
        <f>'SETUP '!H6</f>
        <v>0</v>
      </c>
      <c r="H6" s="166"/>
      <c r="I6" s="166"/>
      <c r="J6" s="166"/>
      <c r="K6" s="166"/>
      <c r="L6" s="166"/>
      <c r="M6" s="166"/>
      <c r="N6" s="166"/>
      <c r="O6" s="167"/>
      <c r="P6" s="235" t="s">
        <v>105</v>
      </c>
      <c r="Q6" s="525"/>
      <c r="R6" s="525"/>
      <c r="S6" s="525"/>
      <c r="T6" s="525"/>
      <c r="U6" s="525"/>
      <c r="V6" s="526"/>
      <c r="W6" s="527">
        <f>'SETUP '!X6</f>
        <v>0</v>
      </c>
      <c r="X6" s="528"/>
      <c r="Y6" s="528"/>
      <c r="Z6" s="528"/>
      <c r="AA6" s="528"/>
      <c r="AB6" s="528"/>
      <c r="AC6" s="529"/>
      <c r="AD6" s="58"/>
      <c r="AE6" s="58"/>
      <c r="AF6" s="58"/>
      <c r="AG6" s="58"/>
      <c r="AH6" s="58"/>
      <c r="AI6" s="58"/>
    </row>
    <row r="7" spans="1:57" ht="15.75" customHeight="1" x14ac:dyDescent="0.25">
      <c r="A7" s="551"/>
      <c r="B7" s="332"/>
      <c r="C7" s="332"/>
      <c r="D7" s="332"/>
      <c r="E7" s="332"/>
      <c r="F7" s="552"/>
      <c r="G7" s="168"/>
      <c r="H7" s="169"/>
      <c r="I7" s="169"/>
      <c r="J7" s="169"/>
      <c r="K7" s="169"/>
      <c r="L7" s="169"/>
      <c r="M7" s="169"/>
      <c r="N7" s="169"/>
      <c r="O7" s="170"/>
      <c r="P7" s="235" t="s">
        <v>4</v>
      </c>
      <c r="Q7" s="525"/>
      <c r="R7" s="525"/>
      <c r="S7" s="525"/>
      <c r="T7" s="525"/>
      <c r="U7" s="525"/>
      <c r="V7" s="526"/>
      <c r="W7" s="546">
        <f>'SETUP '!X7</f>
        <v>0</v>
      </c>
      <c r="X7" s="547"/>
      <c r="Y7" s="547"/>
      <c r="Z7" s="547"/>
      <c r="AA7" s="547"/>
      <c r="AB7" s="547"/>
      <c r="AC7" s="548"/>
      <c r="AD7" s="58"/>
      <c r="AE7" s="58"/>
      <c r="AF7" s="58"/>
      <c r="AG7" s="58"/>
      <c r="AH7" s="58"/>
      <c r="AI7" s="58"/>
    </row>
    <row r="8" spans="1:57" ht="30" customHeight="1" thickBot="1" x14ac:dyDescent="0.3">
      <c r="A8" s="537" t="s">
        <v>106</v>
      </c>
      <c r="B8" s="538"/>
      <c r="C8" s="538"/>
      <c r="D8" s="538"/>
      <c r="E8" s="538"/>
      <c r="F8" s="539"/>
      <c r="G8" s="540" t="s">
        <v>40</v>
      </c>
      <c r="H8" s="540"/>
      <c r="I8" s="540"/>
      <c r="J8" s="540"/>
      <c r="K8" s="541"/>
      <c r="L8" s="543">
        <v>2025</v>
      </c>
      <c r="M8" s="544"/>
      <c r="N8" s="544"/>
      <c r="O8" s="545"/>
      <c r="P8" s="486" t="s">
        <v>38</v>
      </c>
      <c r="Q8" s="487"/>
      <c r="R8" s="487"/>
      <c r="S8" s="487"/>
      <c r="T8" s="487"/>
      <c r="U8" s="487"/>
      <c r="V8" s="488"/>
      <c r="W8" s="553">
        <f>'SETUP '!X8</f>
        <v>0</v>
      </c>
      <c r="X8" s="554"/>
      <c r="Y8" s="554"/>
      <c r="Z8" s="554"/>
      <c r="AA8" s="554"/>
      <c r="AB8" s="554"/>
      <c r="AC8" s="555"/>
      <c r="AD8" s="58"/>
      <c r="AE8" s="58"/>
      <c r="AF8" s="58"/>
      <c r="AG8" s="58"/>
      <c r="AH8" s="58"/>
      <c r="AI8" s="58"/>
    </row>
    <row r="9" spans="1:57" ht="15" customHeight="1" thickTop="1" x14ac:dyDescent="0.25">
      <c r="A9" s="542" t="s">
        <v>91</v>
      </c>
      <c r="B9" s="542"/>
      <c r="C9" s="542"/>
      <c r="D9" s="542"/>
      <c r="E9" s="542"/>
      <c r="F9" s="542"/>
      <c r="G9" s="542"/>
      <c r="H9" s="542"/>
      <c r="I9" s="542"/>
      <c r="J9" s="542"/>
      <c r="K9" s="542"/>
      <c r="L9" s="542"/>
      <c r="M9" s="542"/>
      <c r="N9" s="542"/>
      <c r="O9" s="542"/>
      <c r="P9" s="542"/>
      <c r="Q9" s="30"/>
      <c r="R9" s="438" t="s">
        <v>286</v>
      </c>
      <c r="S9" s="438"/>
      <c r="T9" s="438"/>
      <c r="U9" s="438"/>
      <c r="V9" s="438"/>
      <c r="W9" s="438"/>
      <c r="X9" s="438"/>
      <c r="Y9" s="438"/>
      <c r="Z9" s="438"/>
      <c r="AA9" s="438"/>
      <c r="AB9" s="438"/>
      <c r="AC9" s="438"/>
      <c r="AD9" s="438"/>
      <c r="AE9" s="438"/>
      <c r="AF9" s="438"/>
      <c r="AG9" s="438"/>
      <c r="AH9" s="438"/>
      <c r="AI9" s="438"/>
      <c r="AJ9" s="438"/>
      <c r="AK9" s="438"/>
      <c r="AL9" s="556" t="s">
        <v>180</v>
      </c>
      <c r="AM9" s="556"/>
      <c r="AN9" s="556"/>
      <c r="AO9" s="556"/>
      <c r="AP9" s="556"/>
      <c r="AQ9" s="556"/>
      <c r="AR9" s="556"/>
      <c r="AS9" s="556"/>
      <c r="AT9" s="556"/>
      <c r="AU9" s="556"/>
      <c r="AV9" s="556" t="s">
        <v>180</v>
      </c>
      <c r="AW9" s="556"/>
      <c r="AX9" s="556"/>
      <c r="AY9" s="556"/>
      <c r="AZ9" s="556"/>
      <c r="BA9" s="556"/>
      <c r="BB9" s="556"/>
      <c r="BC9" s="556"/>
      <c r="BD9" s="556"/>
      <c r="BE9" s="556"/>
    </row>
    <row r="10" spans="1:57" ht="15.75" customHeight="1" x14ac:dyDescent="0.25">
      <c r="A10" s="479" t="s">
        <v>29</v>
      </c>
      <c r="B10" s="479"/>
      <c r="C10" s="479"/>
      <c r="D10" s="479"/>
      <c r="E10" s="479"/>
      <c r="F10" s="479"/>
      <c r="G10" s="479"/>
      <c r="H10" s="479"/>
      <c r="I10" s="479"/>
      <c r="J10" s="479"/>
      <c r="K10" s="479"/>
      <c r="L10" s="479"/>
      <c r="M10" s="479"/>
      <c r="N10" s="479"/>
      <c r="O10" s="479"/>
      <c r="P10" s="479"/>
      <c r="Q10" s="12"/>
      <c r="R10" s="438"/>
      <c r="S10" s="438"/>
      <c r="T10" s="438"/>
      <c r="U10" s="438"/>
      <c r="V10" s="438"/>
      <c r="W10" s="438"/>
      <c r="X10" s="438"/>
      <c r="Y10" s="438"/>
      <c r="Z10" s="438"/>
      <c r="AA10" s="438"/>
      <c r="AB10" s="438"/>
      <c r="AC10" s="438"/>
      <c r="AD10" s="438"/>
      <c r="AE10" s="438"/>
      <c r="AF10" s="438"/>
      <c r="AG10" s="438"/>
      <c r="AH10" s="438"/>
      <c r="AI10" s="438"/>
      <c r="AJ10" s="438"/>
      <c r="AK10" s="438"/>
      <c r="AL10" s="556"/>
      <c r="AM10" s="556"/>
      <c r="AN10" s="556"/>
      <c r="AO10" s="556"/>
      <c r="AP10" s="556"/>
      <c r="AQ10" s="556"/>
      <c r="AR10" s="556"/>
      <c r="AS10" s="556"/>
      <c r="AT10" s="556"/>
      <c r="AU10" s="556"/>
      <c r="AV10" s="556"/>
      <c r="AW10" s="556"/>
      <c r="AX10" s="556"/>
      <c r="AY10" s="556"/>
      <c r="AZ10" s="556"/>
      <c r="BA10" s="556"/>
      <c r="BB10" s="556"/>
      <c r="BC10" s="556"/>
      <c r="BD10" s="556"/>
      <c r="BE10" s="556"/>
    </row>
    <row r="11" spans="1:57" ht="20.100000000000001" customHeight="1" x14ac:dyDescent="0.25">
      <c r="A11" s="435" t="s">
        <v>101</v>
      </c>
      <c r="B11" s="436"/>
      <c r="C11" s="436"/>
      <c r="D11" s="436"/>
      <c r="E11" s="436"/>
      <c r="F11" s="436"/>
      <c r="G11" s="436"/>
      <c r="H11" s="436"/>
      <c r="I11" s="436"/>
      <c r="J11" s="436"/>
      <c r="K11" s="436"/>
      <c r="L11" s="436"/>
      <c r="M11" s="437"/>
      <c r="N11" s="480"/>
      <c r="O11" s="481"/>
      <c r="P11" s="481"/>
      <c r="Q11" s="13"/>
      <c r="R11" s="87" t="s">
        <v>193</v>
      </c>
      <c r="S11" s="439" t="s">
        <v>181</v>
      </c>
      <c r="T11" s="439"/>
      <c r="U11" s="439"/>
      <c r="V11" s="439"/>
      <c r="W11" s="439"/>
      <c r="X11" s="439"/>
      <c r="Y11" s="440" t="s">
        <v>182</v>
      </c>
      <c r="Z11" s="440"/>
      <c r="AA11" s="441" t="s">
        <v>203</v>
      </c>
      <c r="AB11" s="441"/>
      <c r="AC11" s="441" t="s">
        <v>200</v>
      </c>
      <c r="AD11" s="441"/>
      <c r="AE11" s="88" t="s">
        <v>193</v>
      </c>
      <c r="AF11" s="442" t="s">
        <v>181</v>
      </c>
      <c r="AG11" s="443"/>
      <c r="AH11" s="444"/>
      <c r="AI11" s="89" t="s">
        <v>182</v>
      </c>
      <c r="AJ11" s="90" t="s">
        <v>203</v>
      </c>
      <c r="AK11" s="90" t="s">
        <v>200</v>
      </c>
      <c r="AL11" s="87" t="s">
        <v>193</v>
      </c>
      <c r="AM11" s="91" t="s">
        <v>181</v>
      </c>
      <c r="AN11" s="92" t="s">
        <v>182</v>
      </c>
      <c r="AO11" s="93" t="s">
        <v>203</v>
      </c>
      <c r="AP11" s="93" t="s">
        <v>200</v>
      </c>
      <c r="AQ11" s="88" t="s">
        <v>193</v>
      </c>
      <c r="AR11" s="94" t="s">
        <v>181</v>
      </c>
      <c r="AS11" s="89" t="s">
        <v>182</v>
      </c>
      <c r="AT11" s="90" t="s">
        <v>203</v>
      </c>
      <c r="AU11" s="90" t="s">
        <v>200</v>
      </c>
      <c r="AV11" s="87" t="s">
        <v>193</v>
      </c>
      <c r="AW11" s="91" t="s">
        <v>181</v>
      </c>
      <c r="AX11" s="92" t="s">
        <v>182</v>
      </c>
      <c r="AY11" s="93" t="s">
        <v>203</v>
      </c>
      <c r="AZ11" s="93" t="s">
        <v>200</v>
      </c>
      <c r="BA11" s="88" t="s">
        <v>193</v>
      </c>
      <c r="BB11" s="94" t="s">
        <v>181</v>
      </c>
      <c r="BC11" s="89" t="s">
        <v>182</v>
      </c>
      <c r="BD11" s="90" t="s">
        <v>203</v>
      </c>
      <c r="BE11" s="90" t="s">
        <v>200</v>
      </c>
    </row>
    <row r="12" spans="1:57" ht="20.100000000000001" customHeight="1" x14ac:dyDescent="0.25">
      <c r="A12" s="483" t="s">
        <v>16</v>
      </c>
      <c r="B12" s="484"/>
      <c r="C12" s="484"/>
      <c r="D12" s="484"/>
      <c r="E12" s="484"/>
      <c r="F12" s="484"/>
      <c r="G12" s="484"/>
      <c r="H12" s="484"/>
      <c r="I12" s="484"/>
      <c r="J12" s="484"/>
      <c r="K12" s="484"/>
      <c r="L12" s="484"/>
      <c r="M12" s="485"/>
      <c r="N12" s="489"/>
      <c r="O12" s="490"/>
      <c r="P12" s="490"/>
      <c r="Q12" s="14"/>
      <c r="R12" s="95">
        <v>1</v>
      </c>
      <c r="S12" s="389"/>
      <c r="T12" s="390"/>
      <c r="U12" s="390"/>
      <c r="V12" s="390"/>
      <c r="W12" s="390"/>
      <c r="X12" s="391"/>
      <c r="Y12" s="383">
        <f t="shared" ref="Y12:Y17" si="0">AC12-AA12</f>
        <v>0</v>
      </c>
      <c r="Z12" s="383"/>
      <c r="AA12" s="445"/>
      <c r="AB12" s="446"/>
      <c r="AC12" s="384"/>
      <c r="AD12" s="385"/>
      <c r="AE12" s="96">
        <v>17</v>
      </c>
      <c r="AF12" s="386"/>
      <c r="AG12" s="387"/>
      <c r="AH12" s="388"/>
      <c r="AI12" s="97">
        <f>AK12-AJ12</f>
        <v>0</v>
      </c>
      <c r="AJ12" s="98"/>
      <c r="AK12" s="98"/>
      <c r="AL12" s="99">
        <v>33</v>
      </c>
      <c r="AM12" s="100"/>
      <c r="AN12" s="101">
        <f>AP12-AO12</f>
        <v>0</v>
      </c>
      <c r="AO12" s="102"/>
      <c r="AP12" s="102"/>
      <c r="AQ12" s="96">
        <v>49</v>
      </c>
      <c r="AR12" s="103"/>
      <c r="AS12" s="97">
        <f>AU12-AT12</f>
        <v>0</v>
      </c>
      <c r="AT12" s="98"/>
      <c r="AU12" s="98"/>
      <c r="AV12" s="99">
        <v>65</v>
      </c>
      <c r="AW12" s="100"/>
      <c r="AX12" s="101">
        <f>AZ12-AY12</f>
        <v>0</v>
      </c>
      <c r="AY12" s="102"/>
      <c r="AZ12" s="102"/>
      <c r="BA12" s="96">
        <v>81</v>
      </c>
      <c r="BB12" s="103"/>
      <c r="BC12" s="97">
        <f>BE12-BD12</f>
        <v>0</v>
      </c>
      <c r="BD12" s="98"/>
      <c r="BE12" s="98"/>
    </row>
    <row r="13" spans="1:57" ht="20.100000000000001" customHeight="1" x14ac:dyDescent="0.25">
      <c r="A13" s="530" t="s">
        <v>37</v>
      </c>
      <c r="B13" s="531"/>
      <c r="C13" s="531"/>
      <c r="D13" s="531"/>
      <c r="E13" s="531"/>
      <c r="F13" s="531"/>
      <c r="G13" s="531"/>
      <c r="H13" s="531"/>
      <c r="I13" s="531"/>
      <c r="J13" s="531"/>
      <c r="K13" s="531"/>
      <c r="L13" s="531"/>
      <c r="M13" s="532"/>
      <c r="N13" s="480"/>
      <c r="O13" s="481"/>
      <c r="P13" s="481"/>
      <c r="Q13" s="14"/>
      <c r="R13" s="95">
        <v>2</v>
      </c>
      <c r="S13" s="389"/>
      <c r="T13" s="390"/>
      <c r="U13" s="390"/>
      <c r="V13" s="390"/>
      <c r="W13" s="390"/>
      <c r="X13" s="391"/>
      <c r="Y13" s="383">
        <f t="shared" si="0"/>
        <v>0</v>
      </c>
      <c r="Z13" s="383"/>
      <c r="AA13" s="450"/>
      <c r="AB13" s="451"/>
      <c r="AC13" s="384"/>
      <c r="AD13" s="385"/>
      <c r="AE13" s="96">
        <v>18</v>
      </c>
      <c r="AF13" s="386"/>
      <c r="AG13" s="387"/>
      <c r="AH13" s="388"/>
      <c r="AI13" s="97">
        <f t="shared" ref="AI13:AI27" si="1">AK13-AJ13</f>
        <v>0</v>
      </c>
      <c r="AJ13" s="98"/>
      <c r="AK13" s="98"/>
      <c r="AL13" s="99">
        <v>34</v>
      </c>
      <c r="AM13" s="100"/>
      <c r="AN13" s="101">
        <f t="shared" ref="AN13:AN27" si="2">AP13-AO13</f>
        <v>0</v>
      </c>
      <c r="AO13" s="102"/>
      <c r="AP13" s="102"/>
      <c r="AQ13" s="96">
        <v>50</v>
      </c>
      <c r="AR13" s="103"/>
      <c r="AS13" s="97">
        <f t="shared" ref="AS13:AS27" si="3">AU13-AT13</f>
        <v>0</v>
      </c>
      <c r="AT13" s="98"/>
      <c r="AU13" s="98"/>
      <c r="AV13" s="99">
        <v>66</v>
      </c>
      <c r="AW13" s="100"/>
      <c r="AX13" s="101">
        <f t="shared" ref="AX13:AX27" si="4">AZ13-AY13</f>
        <v>0</v>
      </c>
      <c r="AY13" s="102"/>
      <c r="AZ13" s="102"/>
      <c r="BA13" s="96">
        <v>82</v>
      </c>
      <c r="BB13" s="103"/>
      <c r="BC13" s="97">
        <f t="shared" ref="BC13:BC27" si="5">BE13-BD13</f>
        <v>0</v>
      </c>
      <c r="BD13" s="98"/>
      <c r="BE13" s="98"/>
    </row>
    <row r="14" spans="1:57" ht="20.100000000000001" customHeight="1" x14ac:dyDescent="0.25">
      <c r="A14" s="447" t="s">
        <v>5</v>
      </c>
      <c r="B14" s="448"/>
      <c r="C14" s="448"/>
      <c r="D14" s="448"/>
      <c r="E14" s="448"/>
      <c r="F14" s="448"/>
      <c r="G14" s="448"/>
      <c r="H14" s="448"/>
      <c r="I14" s="448"/>
      <c r="J14" s="448"/>
      <c r="K14" s="448"/>
      <c r="L14" s="448"/>
      <c r="M14" s="449"/>
      <c r="N14" s="489"/>
      <c r="O14" s="490"/>
      <c r="P14" s="490"/>
      <c r="Q14" s="14"/>
      <c r="R14" s="95">
        <v>3</v>
      </c>
      <c r="S14" s="389"/>
      <c r="T14" s="390"/>
      <c r="U14" s="390"/>
      <c r="V14" s="390"/>
      <c r="W14" s="390"/>
      <c r="X14" s="391"/>
      <c r="Y14" s="383">
        <f t="shared" si="0"/>
        <v>0</v>
      </c>
      <c r="Z14" s="383"/>
      <c r="AA14" s="450"/>
      <c r="AB14" s="451"/>
      <c r="AC14" s="384"/>
      <c r="AD14" s="385"/>
      <c r="AE14" s="96">
        <v>19</v>
      </c>
      <c r="AF14" s="386"/>
      <c r="AG14" s="387"/>
      <c r="AH14" s="388"/>
      <c r="AI14" s="97">
        <f t="shared" si="1"/>
        <v>0</v>
      </c>
      <c r="AJ14" s="98"/>
      <c r="AK14" s="98"/>
      <c r="AL14" s="99">
        <v>35</v>
      </c>
      <c r="AM14" s="100"/>
      <c r="AN14" s="101">
        <f t="shared" si="2"/>
        <v>0</v>
      </c>
      <c r="AO14" s="102"/>
      <c r="AP14" s="102"/>
      <c r="AQ14" s="96">
        <v>51</v>
      </c>
      <c r="AR14" s="103"/>
      <c r="AS14" s="97">
        <f t="shared" si="3"/>
        <v>0</v>
      </c>
      <c r="AT14" s="98"/>
      <c r="AU14" s="98"/>
      <c r="AV14" s="99">
        <v>67</v>
      </c>
      <c r="AW14" s="100"/>
      <c r="AX14" s="101">
        <f t="shared" si="4"/>
        <v>0</v>
      </c>
      <c r="AY14" s="102"/>
      <c r="AZ14" s="102"/>
      <c r="BA14" s="96">
        <v>83</v>
      </c>
      <c r="BB14" s="103"/>
      <c r="BC14" s="97">
        <f t="shared" si="5"/>
        <v>0</v>
      </c>
      <c r="BD14" s="98"/>
      <c r="BE14" s="98"/>
    </row>
    <row r="15" spans="1:57" ht="20.100000000000001" customHeight="1" x14ac:dyDescent="0.25">
      <c r="A15" s="497" t="s">
        <v>6</v>
      </c>
      <c r="B15" s="498"/>
      <c r="C15" s="498"/>
      <c r="D15" s="498"/>
      <c r="E15" s="498"/>
      <c r="F15" s="498"/>
      <c r="G15" s="498"/>
      <c r="H15" s="498"/>
      <c r="I15" s="498"/>
      <c r="J15" s="498"/>
      <c r="K15" s="498"/>
      <c r="L15" s="498"/>
      <c r="M15" s="499"/>
      <c r="N15" s="500">
        <f>N11+N12-N14</f>
        <v>0</v>
      </c>
      <c r="O15" s="501"/>
      <c r="P15" s="501"/>
      <c r="Q15" s="14"/>
      <c r="R15" s="95">
        <v>4</v>
      </c>
      <c r="S15" s="389"/>
      <c r="T15" s="390"/>
      <c r="U15" s="390"/>
      <c r="V15" s="390"/>
      <c r="W15" s="390"/>
      <c r="X15" s="391"/>
      <c r="Y15" s="383">
        <f t="shared" si="0"/>
        <v>0</v>
      </c>
      <c r="Z15" s="383"/>
      <c r="AA15" s="384"/>
      <c r="AB15" s="385"/>
      <c r="AC15" s="384"/>
      <c r="AD15" s="385"/>
      <c r="AE15" s="96">
        <v>20</v>
      </c>
      <c r="AF15" s="386"/>
      <c r="AG15" s="387"/>
      <c r="AH15" s="388"/>
      <c r="AI15" s="97">
        <f t="shared" si="1"/>
        <v>0</v>
      </c>
      <c r="AJ15" s="98"/>
      <c r="AK15" s="98"/>
      <c r="AL15" s="99">
        <v>36</v>
      </c>
      <c r="AM15" s="100"/>
      <c r="AN15" s="101">
        <f t="shared" si="2"/>
        <v>0</v>
      </c>
      <c r="AO15" s="102"/>
      <c r="AP15" s="102"/>
      <c r="AQ15" s="96">
        <v>52</v>
      </c>
      <c r="AR15" s="103"/>
      <c r="AS15" s="97">
        <f t="shared" si="3"/>
        <v>0</v>
      </c>
      <c r="AT15" s="98"/>
      <c r="AU15" s="98"/>
      <c r="AV15" s="99">
        <v>68</v>
      </c>
      <c r="AW15" s="100"/>
      <c r="AX15" s="101">
        <f t="shared" si="4"/>
        <v>0</v>
      </c>
      <c r="AY15" s="102"/>
      <c r="AZ15" s="102"/>
      <c r="BA15" s="96">
        <v>84</v>
      </c>
      <c r="BB15" s="103"/>
      <c r="BC15" s="97">
        <f t="shared" si="5"/>
        <v>0</v>
      </c>
      <c r="BD15" s="98"/>
      <c r="BE15" s="98"/>
    </row>
    <row r="16" spans="1:57" ht="20.100000000000001" customHeight="1" thickBot="1" x14ac:dyDescent="0.3">
      <c r="A16" s="479" t="s">
        <v>97</v>
      </c>
      <c r="B16" s="479"/>
      <c r="C16" s="479"/>
      <c r="D16" s="479"/>
      <c r="E16" s="479"/>
      <c r="F16" s="479"/>
      <c r="G16" s="479"/>
      <c r="H16" s="479"/>
      <c r="I16" s="479"/>
      <c r="J16" s="479"/>
      <c r="K16" s="479"/>
      <c r="L16" s="479"/>
      <c r="M16" s="479"/>
      <c r="N16" s="479"/>
      <c r="O16" s="479"/>
      <c r="P16" s="479"/>
      <c r="Q16" s="14"/>
      <c r="R16" s="95">
        <v>5</v>
      </c>
      <c r="S16" s="389"/>
      <c r="T16" s="390"/>
      <c r="U16" s="390"/>
      <c r="V16" s="390"/>
      <c r="W16" s="390"/>
      <c r="X16" s="391"/>
      <c r="Y16" s="383">
        <f t="shared" si="0"/>
        <v>0</v>
      </c>
      <c r="Z16" s="383"/>
      <c r="AA16" s="384"/>
      <c r="AB16" s="385"/>
      <c r="AC16" s="384"/>
      <c r="AD16" s="385"/>
      <c r="AE16" s="96">
        <v>21</v>
      </c>
      <c r="AF16" s="386"/>
      <c r="AG16" s="387"/>
      <c r="AH16" s="388"/>
      <c r="AI16" s="97">
        <f t="shared" si="1"/>
        <v>0</v>
      </c>
      <c r="AJ16" s="98"/>
      <c r="AK16" s="98"/>
      <c r="AL16" s="99">
        <v>37</v>
      </c>
      <c r="AM16" s="100"/>
      <c r="AN16" s="101">
        <f t="shared" si="2"/>
        <v>0</v>
      </c>
      <c r="AO16" s="102"/>
      <c r="AP16" s="102"/>
      <c r="AQ16" s="96">
        <v>53</v>
      </c>
      <c r="AR16" s="103"/>
      <c r="AS16" s="97">
        <f t="shared" si="3"/>
        <v>0</v>
      </c>
      <c r="AT16" s="98"/>
      <c r="AU16" s="98"/>
      <c r="AV16" s="99">
        <v>69</v>
      </c>
      <c r="AW16" s="100"/>
      <c r="AX16" s="101">
        <f t="shared" si="4"/>
        <v>0</v>
      </c>
      <c r="AY16" s="102"/>
      <c r="AZ16" s="102"/>
      <c r="BA16" s="96">
        <v>85</v>
      </c>
      <c r="BB16" s="103"/>
      <c r="BC16" s="97">
        <f t="shared" si="5"/>
        <v>0</v>
      </c>
      <c r="BD16" s="98"/>
      <c r="BE16" s="98"/>
    </row>
    <row r="17" spans="1:57" ht="20.100000000000001" customHeight="1" thickTop="1" x14ac:dyDescent="0.25">
      <c r="A17" s="491" t="s">
        <v>103</v>
      </c>
      <c r="B17" s="492"/>
      <c r="C17" s="492"/>
      <c r="D17" s="492"/>
      <c r="E17" s="492"/>
      <c r="F17" s="492"/>
      <c r="G17" s="492"/>
      <c r="H17" s="492"/>
      <c r="I17" s="492"/>
      <c r="J17" s="492"/>
      <c r="K17" s="492"/>
      <c r="L17" s="492"/>
      <c r="M17" s="493"/>
      <c r="N17" s="494"/>
      <c r="O17" s="495"/>
      <c r="P17" s="496"/>
      <c r="Q17" s="14"/>
      <c r="R17" s="95">
        <v>6</v>
      </c>
      <c r="S17" s="389"/>
      <c r="T17" s="390"/>
      <c r="U17" s="390"/>
      <c r="V17" s="390"/>
      <c r="W17" s="390"/>
      <c r="X17" s="391"/>
      <c r="Y17" s="383">
        <f t="shared" si="0"/>
        <v>0</v>
      </c>
      <c r="Z17" s="383"/>
      <c r="AA17" s="384"/>
      <c r="AB17" s="385"/>
      <c r="AC17" s="384"/>
      <c r="AD17" s="385"/>
      <c r="AE17" s="96">
        <v>22</v>
      </c>
      <c r="AF17" s="386"/>
      <c r="AG17" s="387"/>
      <c r="AH17" s="388"/>
      <c r="AI17" s="97">
        <f t="shared" si="1"/>
        <v>0</v>
      </c>
      <c r="AJ17" s="98"/>
      <c r="AK17" s="98"/>
      <c r="AL17" s="99">
        <v>38</v>
      </c>
      <c r="AM17" s="100"/>
      <c r="AN17" s="101">
        <f t="shared" si="2"/>
        <v>0</v>
      </c>
      <c r="AO17" s="102"/>
      <c r="AP17" s="102"/>
      <c r="AQ17" s="96">
        <v>54</v>
      </c>
      <c r="AR17" s="103"/>
      <c r="AS17" s="97">
        <f t="shared" si="3"/>
        <v>0</v>
      </c>
      <c r="AT17" s="98"/>
      <c r="AU17" s="98"/>
      <c r="AV17" s="99">
        <v>70</v>
      </c>
      <c r="AW17" s="100"/>
      <c r="AX17" s="101">
        <f t="shared" si="4"/>
        <v>0</v>
      </c>
      <c r="AY17" s="102"/>
      <c r="AZ17" s="102"/>
      <c r="BA17" s="96">
        <v>86</v>
      </c>
      <c r="BB17" s="103"/>
      <c r="BC17" s="97">
        <f t="shared" si="5"/>
        <v>0</v>
      </c>
      <c r="BD17" s="98"/>
      <c r="BE17" s="98"/>
    </row>
    <row r="18" spans="1:57" ht="20.100000000000001" customHeight="1" x14ac:dyDescent="0.25">
      <c r="A18" s="464" t="s">
        <v>107</v>
      </c>
      <c r="B18" s="465"/>
      <c r="C18" s="465"/>
      <c r="D18" s="465"/>
      <c r="E18" s="465"/>
      <c r="F18" s="465"/>
      <c r="G18" s="465"/>
      <c r="H18" s="465"/>
      <c r="I18" s="465"/>
      <c r="J18" s="465"/>
      <c r="K18" s="465"/>
      <c r="L18" s="465"/>
      <c r="M18" s="466"/>
      <c r="N18" s="467">
        <v>0</v>
      </c>
      <c r="O18" s="468"/>
      <c r="P18" s="469"/>
      <c r="Q18" s="14"/>
      <c r="R18" s="95">
        <v>7</v>
      </c>
      <c r="S18" s="389"/>
      <c r="T18" s="390"/>
      <c r="U18" s="390"/>
      <c r="V18" s="390"/>
      <c r="W18" s="390"/>
      <c r="X18" s="391"/>
      <c r="Y18" s="383">
        <f t="shared" ref="Y18:Y27" si="6">AC18-AA18</f>
        <v>0</v>
      </c>
      <c r="Z18" s="383"/>
      <c r="AA18" s="384"/>
      <c r="AB18" s="385"/>
      <c r="AC18" s="384"/>
      <c r="AD18" s="385"/>
      <c r="AE18" s="96">
        <v>23</v>
      </c>
      <c r="AF18" s="386"/>
      <c r="AG18" s="387"/>
      <c r="AH18" s="388"/>
      <c r="AI18" s="97">
        <f t="shared" si="1"/>
        <v>0</v>
      </c>
      <c r="AJ18" s="98"/>
      <c r="AK18" s="98"/>
      <c r="AL18" s="99">
        <v>39</v>
      </c>
      <c r="AM18" s="100"/>
      <c r="AN18" s="101">
        <f t="shared" si="2"/>
        <v>0</v>
      </c>
      <c r="AO18" s="102"/>
      <c r="AP18" s="102"/>
      <c r="AQ18" s="96">
        <v>55</v>
      </c>
      <c r="AR18" s="103"/>
      <c r="AS18" s="97">
        <f t="shared" si="3"/>
        <v>0</v>
      </c>
      <c r="AT18" s="98"/>
      <c r="AU18" s="98"/>
      <c r="AV18" s="99">
        <v>71</v>
      </c>
      <c r="AW18" s="100"/>
      <c r="AX18" s="101">
        <f t="shared" si="4"/>
        <v>0</v>
      </c>
      <c r="AY18" s="102"/>
      <c r="AZ18" s="102"/>
      <c r="BA18" s="96">
        <v>87</v>
      </c>
      <c r="BB18" s="103"/>
      <c r="BC18" s="97">
        <f t="shared" si="5"/>
        <v>0</v>
      </c>
      <c r="BD18" s="98"/>
      <c r="BE18" s="98"/>
    </row>
    <row r="19" spans="1:57" ht="20.100000000000001" customHeight="1" x14ac:dyDescent="0.25">
      <c r="A19" s="464" t="s">
        <v>90</v>
      </c>
      <c r="B19" s="465"/>
      <c r="C19" s="465"/>
      <c r="D19" s="465"/>
      <c r="E19" s="465"/>
      <c r="F19" s="465"/>
      <c r="G19" s="465"/>
      <c r="H19" s="465"/>
      <c r="I19" s="465"/>
      <c r="J19" s="465"/>
      <c r="K19" s="465"/>
      <c r="L19" s="465"/>
      <c r="M19" s="466"/>
      <c r="N19" s="467"/>
      <c r="O19" s="468"/>
      <c r="P19" s="469"/>
      <c r="Q19" s="14"/>
      <c r="R19" s="95">
        <v>8</v>
      </c>
      <c r="S19" s="389"/>
      <c r="T19" s="390"/>
      <c r="U19" s="390"/>
      <c r="V19" s="390"/>
      <c r="W19" s="390"/>
      <c r="X19" s="391"/>
      <c r="Y19" s="383">
        <f t="shared" si="6"/>
        <v>0</v>
      </c>
      <c r="Z19" s="383"/>
      <c r="AA19" s="384"/>
      <c r="AB19" s="385"/>
      <c r="AC19" s="384"/>
      <c r="AD19" s="385"/>
      <c r="AE19" s="96">
        <v>24</v>
      </c>
      <c r="AF19" s="386"/>
      <c r="AG19" s="387"/>
      <c r="AH19" s="388"/>
      <c r="AI19" s="97">
        <f t="shared" si="1"/>
        <v>0</v>
      </c>
      <c r="AJ19" s="98"/>
      <c r="AK19" s="98"/>
      <c r="AL19" s="99">
        <v>40</v>
      </c>
      <c r="AM19" s="100"/>
      <c r="AN19" s="101">
        <f t="shared" si="2"/>
        <v>0</v>
      </c>
      <c r="AO19" s="102"/>
      <c r="AP19" s="102"/>
      <c r="AQ19" s="96">
        <v>56</v>
      </c>
      <c r="AR19" s="103"/>
      <c r="AS19" s="97">
        <f t="shared" si="3"/>
        <v>0</v>
      </c>
      <c r="AT19" s="98"/>
      <c r="AU19" s="98"/>
      <c r="AV19" s="99">
        <v>72</v>
      </c>
      <c r="AW19" s="100"/>
      <c r="AX19" s="101">
        <f t="shared" si="4"/>
        <v>0</v>
      </c>
      <c r="AY19" s="102"/>
      <c r="AZ19" s="102"/>
      <c r="BA19" s="96">
        <v>88</v>
      </c>
      <c r="BB19" s="103"/>
      <c r="BC19" s="97">
        <f t="shared" si="5"/>
        <v>0</v>
      </c>
      <c r="BD19" s="98"/>
      <c r="BE19" s="98"/>
    </row>
    <row r="20" spans="1:57" ht="20.100000000000001" customHeight="1" thickBot="1" x14ac:dyDescent="0.3">
      <c r="A20" s="515" t="s">
        <v>92</v>
      </c>
      <c r="B20" s="516"/>
      <c r="C20" s="516"/>
      <c r="D20" s="516"/>
      <c r="E20" s="516"/>
      <c r="F20" s="516"/>
      <c r="G20" s="516"/>
      <c r="H20" s="516"/>
      <c r="I20" s="516"/>
      <c r="J20" s="516"/>
      <c r="K20" s="516"/>
      <c r="L20" s="516"/>
      <c r="M20" s="517"/>
      <c r="N20" s="518"/>
      <c r="O20" s="519"/>
      <c r="P20" s="520"/>
      <c r="Q20" s="14"/>
      <c r="R20" s="95">
        <v>9</v>
      </c>
      <c r="S20" s="389"/>
      <c r="T20" s="390"/>
      <c r="U20" s="390"/>
      <c r="V20" s="390"/>
      <c r="W20" s="390"/>
      <c r="X20" s="391"/>
      <c r="Y20" s="383">
        <f t="shared" si="6"/>
        <v>0</v>
      </c>
      <c r="Z20" s="383"/>
      <c r="AA20" s="384"/>
      <c r="AB20" s="385"/>
      <c r="AC20" s="384"/>
      <c r="AD20" s="385"/>
      <c r="AE20" s="96">
        <v>25</v>
      </c>
      <c r="AF20" s="386"/>
      <c r="AG20" s="387"/>
      <c r="AH20" s="388"/>
      <c r="AI20" s="97">
        <f t="shared" si="1"/>
        <v>0</v>
      </c>
      <c r="AJ20" s="98"/>
      <c r="AK20" s="98"/>
      <c r="AL20" s="99">
        <v>41</v>
      </c>
      <c r="AM20" s="100"/>
      <c r="AN20" s="101">
        <f t="shared" si="2"/>
        <v>0</v>
      </c>
      <c r="AO20" s="102"/>
      <c r="AP20" s="102"/>
      <c r="AQ20" s="96">
        <v>57</v>
      </c>
      <c r="AR20" s="103"/>
      <c r="AS20" s="97">
        <f t="shared" si="3"/>
        <v>0</v>
      </c>
      <c r="AT20" s="98"/>
      <c r="AU20" s="98"/>
      <c r="AV20" s="99">
        <v>73</v>
      </c>
      <c r="AW20" s="100"/>
      <c r="AX20" s="101">
        <f t="shared" si="4"/>
        <v>0</v>
      </c>
      <c r="AY20" s="102"/>
      <c r="AZ20" s="102"/>
      <c r="BA20" s="96">
        <v>89</v>
      </c>
      <c r="BB20" s="103"/>
      <c r="BC20" s="97">
        <f t="shared" si="5"/>
        <v>0</v>
      </c>
      <c r="BD20" s="98"/>
      <c r="BE20" s="98"/>
    </row>
    <row r="21" spans="1:57" ht="20.100000000000001" customHeight="1" thickTop="1" x14ac:dyDescent="0.25">
      <c r="A21" s="479" t="s">
        <v>98</v>
      </c>
      <c r="B21" s="479"/>
      <c r="C21" s="479"/>
      <c r="D21" s="479"/>
      <c r="E21" s="479"/>
      <c r="F21" s="479"/>
      <c r="G21" s="479"/>
      <c r="H21" s="479"/>
      <c r="I21" s="479"/>
      <c r="J21" s="479"/>
      <c r="K21" s="479"/>
      <c r="L21" s="479"/>
      <c r="M21" s="479"/>
      <c r="N21" s="479"/>
      <c r="O21" s="479"/>
      <c r="P21" s="479"/>
      <c r="Q21" s="14"/>
      <c r="R21" s="95">
        <v>10</v>
      </c>
      <c r="S21" s="389"/>
      <c r="T21" s="390"/>
      <c r="U21" s="390"/>
      <c r="V21" s="390"/>
      <c r="W21" s="390"/>
      <c r="X21" s="391"/>
      <c r="Y21" s="383">
        <f t="shared" si="6"/>
        <v>0</v>
      </c>
      <c r="Z21" s="383"/>
      <c r="AA21" s="384"/>
      <c r="AB21" s="385"/>
      <c r="AC21" s="384"/>
      <c r="AD21" s="385"/>
      <c r="AE21" s="96">
        <v>26</v>
      </c>
      <c r="AF21" s="386"/>
      <c r="AG21" s="387"/>
      <c r="AH21" s="388"/>
      <c r="AI21" s="97">
        <f t="shared" si="1"/>
        <v>0</v>
      </c>
      <c r="AJ21" s="98"/>
      <c r="AK21" s="98"/>
      <c r="AL21" s="99">
        <v>42</v>
      </c>
      <c r="AM21" s="100"/>
      <c r="AN21" s="101">
        <f t="shared" si="2"/>
        <v>0</v>
      </c>
      <c r="AO21" s="102"/>
      <c r="AP21" s="102"/>
      <c r="AQ21" s="96">
        <v>58</v>
      </c>
      <c r="AR21" s="103"/>
      <c r="AS21" s="97">
        <f t="shared" si="3"/>
        <v>0</v>
      </c>
      <c r="AT21" s="98"/>
      <c r="AU21" s="98"/>
      <c r="AV21" s="99">
        <v>74</v>
      </c>
      <c r="AW21" s="100"/>
      <c r="AX21" s="101">
        <f t="shared" si="4"/>
        <v>0</v>
      </c>
      <c r="AY21" s="102"/>
      <c r="AZ21" s="102"/>
      <c r="BA21" s="96">
        <v>90</v>
      </c>
      <c r="BB21" s="103"/>
      <c r="BC21" s="97">
        <f t="shared" si="5"/>
        <v>0</v>
      </c>
      <c r="BD21" s="98"/>
      <c r="BE21" s="98"/>
    </row>
    <row r="22" spans="1:57" ht="20.100000000000001" customHeight="1" x14ac:dyDescent="0.25">
      <c r="A22" s="464" t="s">
        <v>94</v>
      </c>
      <c r="B22" s="465"/>
      <c r="C22" s="465"/>
      <c r="D22" s="465"/>
      <c r="E22" s="465"/>
      <c r="F22" s="465"/>
      <c r="G22" s="465"/>
      <c r="H22" s="465"/>
      <c r="I22" s="465"/>
      <c r="J22" s="465"/>
      <c r="K22" s="465"/>
      <c r="L22" s="465"/>
      <c r="M22" s="466"/>
      <c r="N22" s="480"/>
      <c r="O22" s="481"/>
      <c r="P22" s="482"/>
      <c r="Q22" s="14"/>
      <c r="R22" s="95">
        <v>11</v>
      </c>
      <c r="S22" s="389"/>
      <c r="T22" s="390"/>
      <c r="U22" s="390"/>
      <c r="V22" s="390"/>
      <c r="W22" s="390"/>
      <c r="X22" s="391"/>
      <c r="Y22" s="383">
        <f t="shared" si="6"/>
        <v>0</v>
      </c>
      <c r="Z22" s="383"/>
      <c r="AA22" s="384"/>
      <c r="AB22" s="385"/>
      <c r="AC22" s="384"/>
      <c r="AD22" s="385"/>
      <c r="AE22" s="96">
        <v>27</v>
      </c>
      <c r="AF22" s="386"/>
      <c r="AG22" s="387"/>
      <c r="AH22" s="388"/>
      <c r="AI22" s="97">
        <f t="shared" si="1"/>
        <v>0</v>
      </c>
      <c r="AJ22" s="98"/>
      <c r="AK22" s="98"/>
      <c r="AL22" s="99">
        <v>43</v>
      </c>
      <c r="AM22" s="100"/>
      <c r="AN22" s="101">
        <f t="shared" si="2"/>
        <v>0</v>
      </c>
      <c r="AO22" s="102"/>
      <c r="AP22" s="102"/>
      <c r="AQ22" s="96">
        <v>59</v>
      </c>
      <c r="AR22" s="103"/>
      <c r="AS22" s="97">
        <f t="shared" si="3"/>
        <v>0</v>
      </c>
      <c r="AT22" s="98"/>
      <c r="AU22" s="98"/>
      <c r="AV22" s="99">
        <v>75</v>
      </c>
      <c r="AW22" s="100"/>
      <c r="AX22" s="101">
        <f t="shared" si="4"/>
        <v>0</v>
      </c>
      <c r="AY22" s="102"/>
      <c r="AZ22" s="102"/>
      <c r="BA22" s="96">
        <v>91</v>
      </c>
      <c r="BB22" s="103"/>
      <c r="BC22" s="97">
        <f t="shared" si="5"/>
        <v>0</v>
      </c>
      <c r="BD22" s="98"/>
      <c r="BE22" s="98"/>
    </row>
    <row r="23" spans="1:57" ht="20.100000000000001" customHeight="1" x14ac:dyDescent="0.25">
      <c r="A23" s="464" t="s">
        <v>95</v>
      </c>
      <c r="B23" s="465"/>
      <c r="C23" s="465"/>
      <c r="D23" s="465"/>
      <c r="E23" s="465"/>
      <c r="F23" s="465"/>
      <c r="G23" s="465"/>
      <c r="H23" s="465"/>
      <c r="I23" s="465"/>
      <c r="J23" s="465"/>
      <c r="K23" s="465"/>
      <c r="L23" s="465"/>
      <c r="M23" s="466"/>
      <c r="N23" s="480"/>
      <c r="O23" s="481"/>
      <c r="P23" s="482"/>
      <c r="Q23" s="14"/>
      <c r="R23" s="95">
        <v>12</v>
      </c>
      <c r="S23" s="389"/>
      <c r="T23" s="390"/>
      <c r="U23" s="390"/>
      <c r="V23" s="390"/>
      <c r="W23" s="390"/>
      <c r="X23" s="391"/>
      <c r="Y23" s="383">
        <f t="shared" si="6"/>
        <v>0</v>
      </c>
      <c r="Z23" s="383"/>
      <c r="AA23" s="384"/>
      <c r="AB23" s="385"/>
      <c r="AC23" s="384"/>
      <c r="AD23" s="385"/>
      <c r="AE23" s="96">
        <v>28</v>
      </c>
      <c r="AF23" s="386"/>
      <c r="AG23" s="387"/>
      <c r="AH23" s="388"/>
      <c r="AI23" s="97">
        <f t="shared" si="1"/>
        <v>0</v>
      </c>
      <c r="AJ23" s="98"/>
      <c r="AK23" s="98"/>
      <c r="AL23" s="99">
        <v>44</v>
      </c>
      <c r="AM23" s="100"/>
      <c r="AN23" s="101">
        <f t="shared" si="2"/>
        <v>0</v>
      </c>
      <c r="AO23" s="102"/>
      <c r="AP23" s="102"/>
      <c r="AQ23" s="96">
        <v>60</v>
      </c>
      <c r="AR23" s="103"/>
      <c r="AS23" s="97">
        <f t="shared" si="3"/>
        <v>0</v>
      </c>
      <c r="AT23" s="98"/>
      <c r="AU23" s="98"/>
      <c r="AV23" s="99">
        <v>76</v>
      </c>
      <c r="AW23" s="100"/>
      <c r="AX23" s="101">
        <f t="shared" si="4"/>
        <v>0</v>
      </c>
      <c r="AY23" s="102"/>
      <c r="AZ23" s="102"/>
      <c r="BA23" s="96">
        <v>92</v>
      </c>
      <c r="BB23" s="103"/>
      <c r="BC23" s="97">
        <f t="shared" si="5"/>
        <v>0</v>
      </c>
      <c r="BD23" s="98"/>
      <c r="BE23" s="98"/>
    </row>
    <row r="24" spans="1:57" ht="20.100000000000001" customHeight="1" x14ac:dyDescent="0.25">
      <c r="A24" s="502" t="s">
        <v>93</v>
      </c>
      <c r="B24" s="503"/>
      <c r="C24" s="503"/>
      <c r="D24" s="503"/>
      <c r="E24" s="503"/>
      <c r="F24" s="503"/>
      <c r="G24" s="503"/>
      <c r="H24" s="503"/>
      <c r="I24" s="503"/>
      <c r="J24" s="503"/>
      <c r="K24" s="503"/>
      <c r="L24" s="503"/>
      <c r="M24" s="504"/>
      <c r="N24" s="505"/>
      <c r="O24" s="506"/>
      <c r="P24" s="507"/>
      <c r="Q24" s="14"/>
      <c r="R24" s="95">
        <v>13</v>
      </c>
      <c r="S24" s="389"/>
      <c r="T24" s="390"/>
      <c r="U24" s="390"/>
      <c r="V24" s="390"/>
      <c r="W24" s="390"/>
      <c r="X24" s="391"/>
      <c r="Y24" s="383">
        <f t="shared" si="6"/>
        <v>0</v>
      </c>
      <c r="Z24" s="383"/>
      <c r="AA24" s="384"/>
      <c r="AB24" s="385"/>
      <c r="AC24" s="384"/>
      <c r="AD24" s="385"/>
      <c r="AE24" s="96">
        <v>29</v>
      </c>
      <c r="AF24" s="386"/>
      <c r="AG24" s="387"/>
      <c r="AH24" s="388"/>
      <c r="AI24" s="97">
        <f t="shared" si="1"/>
        <v>0</v>
      </c>
      <c r="AJ24" s="98"/>
      <c r="AK24" s="98"/>
      <c r="AL24" s="99">
        <v>45</v>
      </c>
      <c r="AM24" s="100"/>
      <c r="AN24" s="101">
        <f t="shared" si="2"/>
        <v>0</v>
      </c>
      <c r="AO24" s="102"/>
      <c r="AP24" s="102"/>
      <c r="AQ24" s="96">
        <v>61</v>
      </c>
      <c r="AR24" s="103"/>
      <c r="AS24" s="97">
        <f t="shared" si="3"/>
        <v>0</v>
      </c>
      <c r="AT24" s="98"/>
      <c r="AU24" s="98"/>
      <c r="AV24" s="99">
        <v>77</v>
      </c>
      <c r="AW24" s="100"/>
      <c r="AX24" s="101">
        <f t="shared" si="4"/>
        <v>0</v>
      </c>
      <c r="AY24" s="102"/>
      <c r="AZ24" s="102"/>
      <c r="BA24" s="96">
        <v>93</v>
      </c>
      <c r="BB24" s="103"/>
      <c r="BC24" s="97">
        <f t="shared" si="5"/>
        <v>0</v>
      </c>
      <c r="BD24" s="98"/>
      <c r="BE24" s="98"/>
    </row>
    <row r="25" spans="1:57" ht="20.100000000000001" customHeight="1" thickBot="1" x14ac:dyDescent="0.3">
      <c r="A25" s="479" t="s">
        <v>108</v>
      </c>
      <c r="B25" s="479"/>
      <c r="C25" s="479"/>
      <c r="D25" s="479"/>
      <c r="E25" s="479"/>
      <c r="F25" s="479"/>
      <c r="G25" s="479"/>
      <c r="H25" s="479"/>
      <c r="I25" s="479"/>
      <c r="J25" s="479"/>
      <c r="K25" s="479"/>
      <c r="L25" s="479"/>
      <c r="M25" s="479"/>
      <c r="N25" s="479"/>
      <c r="O25" s="479"/>
      <c r="P25" s="479"/>
      <c r="Q25" s="14"/>
      <c r="R25" s="95">
        <v>14</v>
      </c>
      <c r="S25" s="389"/>
      <c r="T25" s="390"/>
      <c r="U25" s="390"/>
      <c r="V25" s="390"/>
      <c r="W25" s="390"/>
      <c r="X25" s="391"/>
      <c r="Y25" s="383">
        <f t="shared" si="6"/>
        <v>0</v>
      </c>
      <c r="Z25" s="383"/>
      <c r="AA25" s="384"/>
      <c r="AB25" s="385"/>
      <c r="AC25" s="384"/>
      <c r="AD25" s="385"/>
      <c r="AE25" s="96">
        <v>30</v>
      </c>
      <c r="AF25" s="386"/>
      <c r="AG25" s="387"/>
      <c r="AH25" s="388"/>
      <c r="AI25" s="97">
        <f t="shared" si="1"/>
        <v>0</v>
      </c>
      <c r="AJ25" s="98"/>
      <c r="AK25" s="98"/>
      <c r="AL25" s="99">
        <v>46</v>
      </c>
      <c r="AM25" s="100"/>
      <c r="AN25" s="101">
        <f t="shared" si="2"/>
        <v>0</v>
      </c>
      <c r="AO25" s="102"/>
      <c r="AP25" s="102"/>
      <c r="AQ25" s="96">
        <v>62</v>
      </c>
      <c r="AR25" s="103"/>
      <c r="AS25" s="97">
        <f t="shared" si="3"/>
        <v>0</v>
      </c>
      <c r="AT25" s="98"/>
      <c r="AU25" s="98"/>
      <c r="AV25" s="99">
        <v>78</v>
      </c>
      <c r="AW25" s="100"/>
      <c r="AX25" s="101">
        <f t="shared" si="4"/>
        <v>0</v>
      </c>
      <c r="AY25" s="102"/>
      <c r="AZ25" s="102"/>
      <c r="BA25" s="96">
        <v>94</v>
      </c>
      <c r="BB25" s="103"/>
      <c r="BC25" s="97">
        <f t="shared" si="5"/>
        <v>0</v>
      </c>
      <c r="BD25" s="98"/>
      <c r="BE25" s="98"/>
    </row>
    <row r="26" spans="1:57" ht="20.100000000000001" customHeight="1" thickTop="1" x14ac:dyDescent="0.25">
      <c r="A26" s="491" t="s">
        <v>104</v>
      </c>
      <c r="B26" s="492"/>
      <c r="C26" s="492"/>
      <c r="D26" s="492"/>
      <c r="E26" s="492"/>
      <c r="F26" s="492"/>
      <c r="G26" s="492"/>
      <c r="H26" s="492"/>
      <c r="I26" s="492"/>
      <c r="J26" s="492"/>
      <c r="K26" s="492"/>
      <c r="L26" s="492"/>
      <c r="M26" s="521"/>
      <c r="N26" s="452"/>
      <c r="O26" s="453"/>
      <c r="P26" s="454"/>
      <c r="Q26" s="14"/>
      <c r="R26" s="95">
        <v>15</v>
      </c>
      <c r="S26" s="389"/>
      <c r="T26" s="390"/>
      <c r="U26" s="390"/>
      <c r="V26" s="390"/>
      <c r="W26" s="390"/>
      <c r="X26" s="391"/>
      <c r="Y26" s="383">
        <f t="shared" si="6"/>
        <v>0</v>
      </c>
      <c r="Z26" s="383"/>
      <c r="AA26" s="384"/>
      <c r="AB26" s="385"/>
      <c r="AC26" s="384"/>
      <c r="AD26" s="385"/>
      <c r="AE26" s="96">
        <v>31</v>
      </c>
      <c r="AF26" s="386"/>
      <c r="AG26" s="387"/>
      <c r="AH26" s="388"/>
      <c r="AI26" s="97">
        <f t="shared" si="1"/>
        <v>0</v>
      </c>
      <c r="AJ26" s="98"/>
      <c r="AK26" s="98"/>
      <c r="AL26" s="99">
        <v>47</v>
      </c>
      <c r="AM26" s="100"/>
      <c r="AN26" s="101">
        <f t="shared" si="2"/>
        <v>0</v>
      </c>
      <c r="AO26" s="102"/>
      <c r="AP26" s="102"/>
      <c r="AQ26" s="96">
        <v>63</v>
      </c>
      <c r="AR26" s="103"/>
      <c r="AS26" s="97">
        <f t="shared" si="3"/>
        <v>0</v>
      </c>
      <c r="AT26" s="98"/>
      <c r="AU26" s="98"/>
      <c r="AV26" s="99">
        <v>79</v>
      </c>
      <c r="AW26" s="100"/>
      <c r="AX26" s="101">
        <f t="shared" si="4"/>
        <v>0</v>
      </c>
      <c r="AY26" s="102"/>
      <c r="AZ26" s="102"/>
      <c r="BA26" s="96">
        <v>95</v>
      </c>
      <c r="BB26" s="103"/>
      <c r="BC26" s="97">
        <f t="shared" si="5"/>
        <v>0</v>
      </c>
      <c r="BD26" s="98"/>
      <c r="BE26" s="98"/>
    </row>
    <row r="27" spans="1:57" ht="20.100000000000001" customHeight="1" thickBot="1" x14ac:dyDescent="0.3">
      <c r="A27" s="522" t="s">
        <v>96</v>
      </c>
      <c r="B27" s="523"/>
      <c r="C27" s="523"/>
      <c r="D27" s="523"/>
      <c r="E27" s="523"/>
      <c r="F27" s="523"/>
      <c r="G27" s="523"/>
      <c r="H27" s="523"/>
      <c r="I27" s="523"/>
      <c r="J27" s="523"/>
      <c r="K27" s="523"/>
      <c r="L27" s="523"/>
      <c r="M27" s="524"/>
      <c r="N27" s="470"/>
      <c r="O27" s="471"/>
      <c r="P27" s="472"/>
      <c r="Q27" s="29"/>
      <c r="R27" s="95">
        <v>16</v>
      </c>
      <c r="S27" s="389"/>
      <c r="T27" s="390"/>
      <c r="U27" s="390"/>
      <c r="V27" s="390"/>
      <c r="W27" s="390"/>
      <c r="X27" s="391"/>
      <c r="Y27" s="383">
        <f t="shared" si="6"/>
        <v>0</v>
      </c>
      <c r="Z27" s="383"/>
      <c r="AA27" s="384"/>
      <c r="AB27" s="385"/>
      <c r="AC27" s="384"/>
      <c r="AD27" s="385"/>
      <c r="AE27" s="96">
        <v>32</v>
      </c>
      <c r="AF27" s="386"/>
      <c r="AG27" s="387"/>
      <c r="AH27" s="388"/>
      <c r="AI27" s="97">
        <f t="shared" si="1"/>
        <v>0</v>
      </c>
      <c r="AJ27" s="98"/>
      <c r="AK27" s="98"/>
      <c r="AL27" s="99">
        <v>48</v>
      </c>
      <c r="AM27" s="100"/>
      <c r="AN27" s="101">
        <f t="shared" si="2"/>
        <v>0</v>
      </c>
      <c r="AO27" s="102"/>
      <c r="AP27" s="102"/>
      <c r="AQ27" s="96">
        <v>64</v>
      </c>
      <c r="AR27" s="103"/>
      <c r="AS27" s="97">
        <f t="shared" si="3"/>
        <v>0</v>
      </c>
      <c r="AT27" s="98"/>
      <c r="AU27" s="98"/>
      <c r="AV27" s="99">
        <v>80</v>
      </c>
      <c r="AW27" s="100"/>
      <c r="AX27" s="101">
        <f t="shared" si="4"/>
        <v>0</v>
      </c>
      <c r="AY27" s="102"/>
      <c r="AZ27" s="102"/>
      <c r="BA27" s="96">
        <v>96</v>
      </c>
      <c r="BB27" s="103"/>
      <c r="BC27" s="97">
        <f t="shared" si="5"/>
        <v>0</v>
      </c>
      <c r="BD27" s="98"/>
      <c r="BE27" s="98"/>
    </row>
    <row r="28" spans="1:57" ht="30" customHeight="1" thickTop="1" thickBot="1" x14ac:dyDescent="0.3">
      <c r="A28" s="455" t="s">
        <v>287</v>
      </c>
      <c r="B28" s="455"/>
      <c r="C28" s="455"/>
      <c r="D28" s="455"/>
      <c r="E28" s="455"/>
      <c r="F28" s="455"/>
      <c r="G28" s="455"/>
      <c r="H28" s="455"/>
      <c r="I28" s="455"/>
      <c r="J28" s="455"/>
      <c r="K28" s="455"/>
      <c r="L28" s="455"/>
      <c r="M28" s="455"/>
      <c r="N28" s="455"/>
      <c r="O28" s="455"/>
      <c r="P28" s="455"/>
      <c r="Q28" s="14"/>
      <c r="R28" s="460" t="s">
        <v>202</v>
      </c>
      <c r="S28" s="461"/>
      <c r="T28" s="461"/>
      <c r="U28" s="461"/>
      <c r="V28" s="461"/>
      <c r="W28" s="461"/>
      <c r="X28" s="71"/>
      <c r="Y28" s="71"/>
      <c r="Z28" s="71"/>
      <c r="AA28" s="71"/>
      <c r="AB28" s="461" t="s">
        <v>201</v>
      </c>
      <c r="AC28" s="461"/>
      <c r="AD28" s="71"/>
      <c r="AE28" s="71"/>
      <c r="AF28" s="475" t="s">
        <v>229</v>
      </c>
      <c r="AG28" s="461"/>
      <c r="AH28" s="71"/>
      <c r="AI28" s="72"/>
      <c r="AJ28" s="5"/>
      <c r="AK28" s="5"/>
      <c r="AL28" s="5"/>
      <c r="AM28" s="5"/>
      <c r="AN28" s="5"/>
      <c r="AO28" s="5"/>
      <c r="AP28" s="5"/>
      <c r="AQ28" s="5"/>
      <c r="AR28" s="5"/>
      <c r="AS28" s="5"/>
      <c r="AT28" s="5"/>
      <c r="AU28" s="5"/>
    </row>
    <row r="29" spans="1:57" ht="20.100000000000001" customHeight="1" thickTop="1" x14ac:dyDescent="0.25">
      <c r="A29" s="456" t="s">
        <v>102</v>
      </c>
      <c r="B29" s="457"/>
      <c r="C29" s="457"/>
      <c r="D29" s="457"/>
      <c r="E29" s="457"/>
      <c r="F29" s="457"/>
      <c r="G29" s="457"/>
      <c r="H29" s="457"/>
      <c r="I29" s="457"/>
      <c r="J29" s="457"/>
      <c r="K29" s="457"/>
      <c r="L29" s="457"/>
      <c r="M29" s="458"/>
      <c r="N29" s="452"/>
      <c r="O29" s="453"/>
      <c r="P29" s="454"/>
      <c r="Q29" s="14"/>
      <c r="R29" s="476" t="s">
        <v>290</v>
      </c>
      <c r="S29" s="477"/>
      <c r="T29" s="477"/>
      <c r="U29" s="477"/>
      <c r="V29" s="477"/>
      <c r="W29" s="477"/>
      <c r="X29" s="477"/>
      <c r="Y29" s="477"/>
      <c r="Z29" s="477"/>
      <c r="AA29" s="478"/>
      <c r="AB29" s="459"/>
      <c r="AC29" s="459"/>
      <c r="AD29" s="474"/>
      <c r="AE29" s="474"/>
      <c r="AF29" s="459">
        <v>0</v>
      </c>
      <c r="AG29" s="459"/>
      <c r="AH29" s="473"/>
      <c r="AI29" s="473"/>
      <c r="AJ29" s="5"/>
      <c r="AK29" s="5"/>
      <c r="AL29" s="5"/>
      <c r="AM29" s="5"/>
      <c r="AN29" s="5"/>
      <c r="AO29" s="5"/>
      <c r="AP29" s="5"/>
      <c r="AQ29" s="5"/>
      <c r="AR29" s="5"/>
      <c r="AS29" s="5"/>
      <c r="AT29" s="5"/>
      <c r="AU29" s="5"/>
    </row>
    <row r="30" spans="1:57" ht="20.100000000000001" customHeight="1" thickBot="1" x14ac:dyDescent="0.3">
      <c r="A30" s="308" t="s">
        <v>99</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c r="AQ30" s="6"/>
      <c r="AR30" s="6"/>
      <c r="AS30" s="6"/>
      <c r="AT30" s="6"/>
      <c r="AU30" s="6"/>
    </row>
    <row r="31" spans="1:57" ht="18.75" customHeight="1" thickTop="1" x14ac:dyDescent="0.3">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O31" s="7"/>
      <c r="AP31" s="7"/>
      <c r="AQ31" s="7"/>
      <c r="AR31" s="7"/>
      <c r="AS31" s="7"/>
      <c r="AT31" s="7"/>
      <c r="AU31" s="7"/>
    </row>
    <row r="32" spans="1:57" ht="90" customHeight="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463"/>
      <c r="AJ32" s="8"/>
      <c r="AO32" s="8"/>
      <c r="AP32" s="8"/>
      <c r="AQ32" s="8"/>
      <c r="AR32" s="8"/>
      <c r="AS32" s="8"/>
      <c r="AT32" s="8"/>
      <c r="AU32" s="8"/>
    </row>
    <row r="33" spans="1:47"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237"/>
      <c r="AJ33" s="8"/>
      <c r="AO33" s="8"/>
      <c r="AP33" s="8"/>
      <c r="AQ33" s="8"/>
      <c r="AR33" s="8"/>
      <c r="AS33" s="8"/>
      <c r="AT33" s="8"/>
      <c r="AU33" s="8"/>
    </row>
    <row r="34" spans="1:47"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228"/>
      <c r="AJ34" s="26"/>
      <c r="AO34" s="26"/>
      <c r="AP34" s="26"/>
      <c r="AQ34" s="26"/>
      <c r="AR34" s="26"/>
      <c r="AS34" s="26"/>
      <c r="AT34" s="26"/>
      <c r="AU34" s="26"/>
    </row>
    <row r="35" spans="1:47"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X42" si="7">J35+L35+N35+P35+R35+T35+V35</f>
        <v>0</v>
      </c>
      <c r="Y35" s="15">
        <f t="shared" ref="Y35:Y41" si="8">K35+M35+O35+Q35+S35+U35+W35</f>
        <v>0</v>
      </c>
      <c r="Z35" s="227">
        <f t="shared" ref="Z35:Z41" si="9">SUM(J35:W35)</f>
        <v>0</v>
      </c>
      <c r="AA35" s="228"/>
      <c r="AB35" s="17"/>
      <c r="AC35" s="21"/>
      <c r="AD35" s="10"/>
      <c r="AE35" s="21"/>
      <c r="AF35" s="15">
        <f t="shared" ref="AF35:AF40" si="10">AB35+AD35</f>
        <v>0</v>
      </c>
      <c r="AG35" s="15">
        <f t="shared" ref="AG35:AG41" si="11">AC35+AE35</f>
        <v>0</v>
      </c>
      <c r="AH35" s="227">
        <f t="shared" ref="AH35:AH41" si="12">SUM(AF35:AG35)</f>
        <v>0</v>
      </c>
      <c r="AI35" s="228"/>
      <c r="AJ35" s="27"/>
      <c r="AO35" s="27"/>
      <c r="AP35" s="27"/>
      <c r="AQ35" s="27"/>
      <c r="AR35" s="27"/>
      <c r="AS35" s="27"/>
      <c r="AT35" s="27"/>
      <c r="AU35" s="27"/>
    </row>
    <row r="36" spans="1:47"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7"/>
        <v>0</v>
      </c>
      <c r="Y36" s="15">
        <f t="shared" si="8"/>
        <v>0</v>
      </c>
      <c r="Z36" s="227">
        <f t="shared" si="9"/>
        <v>0</v>
      </c>
      <c r="AA36" s="228"/>
      <c r="AB36" s="16"/>
      <c r="AC36" s="20"/>
      <c r="AD36" s="11"/>
      <c r="AE36" s="20"/>
      <c r="AF36" s="15">
        <f t="shared" si="10"/>
        <v>0</v>
      </c>
      <c r="AG36" s="15">
        <f t="shared" si="11"/>
        <v>0</v>
      </c>
      <c r="AH36" s="227">
        <f t="shared" si="12"/>
        <v>0</v>
      </c>
      <c r="AI36" s="228"/>
      <c r="AJ36" s="28"/>
      <c r="AO36" s="28"/>
      <c r="AP36" s="28"/>
      <c r="AQ36" s="28"/>
      <c r="AR36" s="28"/>
      <c r="AS36" s="28"/>
      <c r="AT36" s="28"/>
      <c r="AU36" s="28"/>
    </row>
    <row r="37" spans="1:47"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7"/>
        <v>0</v>
      </c>
      <c r="Y37" s="15">
        <f t="shared" si="8"/>
        <v>0</v>
      </c>
      <c r="Z37" s="227">
        <f t="shared" si="9"/>
        <v>0</v>
      </c>
      <c r="AA37" s="228"/>
      <c r="AB37" s="17"/>
      <c r="AC37" s="21"/>
      <c r="AD37" s="10"/>
      <c r="AE37" s="21"/>
      <c r="AF37" s="15">
        <f t="shared" si="10"/>
        <v>0</v>
      </c>
      <c r="AG37" s="15">
        <f t="shared" si="11"/>
        <v>0</v>
      </c>
      <c r="AH37" s="227">
        <f t="shared" si="12"/>
        <v>0</v>
      </c>
      <c r="AI37" s="228"/>
    </row>
    <row r="38" spans="1:47"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7"/>
        <v>0</v>
      </c>
      <c r="Y38" s="15">
        <f t="shared" si="8"/>
        <v>0</v>
      </c>
      <c r="Z38" s="227">
        <f t="shared" si="9"/>
        <v>0</v>
      </c>
      <c r="AA38" s="228"/>
      <c r="AB38" s="16"/>
      <c r="AC38" s="20"/>
      <c r="AD38" s="11"/>
      <c r="AE38" s="20"/>
      <c r="AF38" s="15">
        <f t="shared" si="10"/>
        <v>0</v>
      </c>
      <c r="AG38" s="15">
        <f t="shared" si="11"/>
        <v>0</v>
      </c>
      <c r="AH38" s="227">
        <f t="shared" si="12"/>
        <v>0</v>
      </c>
      <c r="AI38" s="228"/>
    </row>
    <row r="39" spans="1:47"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7"/>
        <v>0</v>
      </c>
      <c r="Y39" s="15">
        <f t="shared" si="8"/>
        <v>0</v>
      </c>
      <c r="Z39" s="227">
        <f t="shared" si="9"/>
        <v>0</v>
      </c>
      <c r="AA39" s="228"/>
      <c r="AB39" s="17"/>
      <c r="AC39" s="21"/>
      <c r="AD39" s="10"/>
      <c r="AE39" s="21"/>
      <c r="AF39" s="15">
        <f t="shared" si="10"/>
        <v>0</v>
      </c>
      <c r="AG39" s="15">
        <f t="shared" si="11"/>
        <v>0</v>
      </c>
      <c r="AH39" s="227">
        <f t="shared" si="12"/>
        <v>0</v>
      </c>
      <c r="AI39" s="228"/>
    </row>
    <row r="40" spans="1:47"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7"/>
        <v>0</v>
      </c>
      <c r="Y40" s="15">
        <f t="shared" si="8"/>
        <v>0</v>
      </c>
      <c r="Z40" s="227">
        <f t="shared" si="9"/>
        <v>0</v>
      </c>
      <c r="AA40" s="228"/>
      <c r="AB40" s="16"/>
      <c r="AC40" s="20"/>
      <c r="AD40" s="11"/>
      <c r="AE40" s="20"/>
      <c r="AF40" s="15">
        <f t="shared" si="10"/>
        <v>0</v>
      </c>
      <c r="AG40" s="15">
        <f t="shared" si="11"/>
        <v>0</v>
      </c>
      <c r="AH40" s="227">
        <f t="shared" si="12"/>
        <v>0</v>
      </c>
      <c r="AI40" s="228"/>
    </row>
    <row r="41" spans="1:47"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7"/>
        <v>0</v>
      </c>
      <c r="Y41" s="15">
        <f t="shared" si="8"/>
        <v>0</v>
      </c>
      <c r="Z41" s="227">
        <f t="shared" si="9"/>
        <v>0</v>
      </c>
      <c r="AA41" s="228"/>
      <c r="AB41" s="17"/>
      <c r="AC41" s="21"/>
      <c r="AD41" s="10"/>
      <c r="AE41" s="21"/>
      <c r="AF41" s="15">
        <f>AB41+AD41</f>
        <v>0</v>
      </c>
      <c r="AG41" s="15">
        <f t="shared" si="11"/>
        <v>0</v>
      </c>
      <c r="AH41" s="227">
        <f t="shared" si="12"/>
        <v>0</v>
      </c>
      <c r="AI41" s="228"/>
    </row>
    <row r="42" spans="1:47" ht="19.5" thickBot="1" x14ac:dyDescent="0.35">
      <c r="A42" s="223" t="s">
        <v>21</v>
      </c>
      <c r="B42" s="223"/>
      <c r="C42" s="223"/>
      <c r="D42" s="223"/>
      <c r="E42" s="223"/>
      <c r="F42" s="223"/>
      <c r="G42" s="223"/>
      <c r="H42" s="223"/>
      <c r="I42" s="224"/>
      <c r="J42" s="34">
        <f t="shared" ref="J42:W42" si="13">SUM(J34:J41)</f>
        <v>0</v>
      </c>
      <c r="K42" s="35">
        <f t="shared" si="13"/>
        <v>0</v>
      </c>
      <c r="L42" s="36">
        <f t="shared" si="13"/>
        <v>0</v>
      </c>
      <c r="M42" s="35">
        <f t="shared" si="13"/>
        <v>0</v>
      </c>
      <c r="N42" s="36">
        <f t="shared" si="13"/>
        <v>0</v>
      </c>
      <c r="O42" s="35">
        <f t="shared" si="13"/>
        <v>0</v>
      </c>
      <c r="P42" s="36">
        <f t="shared" si="13"/>
        <v>0</v>
      </c>
      <c r="Q42" s="35">
        <f t="shared" si="13"/>
        <v>0</v>
      </c>
      <c r="R42" s="36">
        <f t="shared" si="13"/>
        <v>0</v>
      </c>
      <c r="S42" s="35">
        <f t="shared" si="13"/>
        <v>0</v>
      </c>
      <c r="T42" s="36">
        <f t="shared" si="13"/>
        <v>0</v>
      </c>
      <c r="U42" s="35">
        <f t="shared" si="13"/>
        <v>0</v>
      </c>
      <c r="V42" s="36">
        <f t="shared" si="13"/>
        <v>0</v>
      </c>
      <c r="W42" s="38">
        <f t="shared" si="13"/>
        <v>0</v>
      </c>
      <c r="X42" s="37">
        <f t="shared" si="7"/>
        <v>0</v>
      </c>
      <c r="Y42" s="37">
        <f t="shared" ref="Y42" si="14">K42+M42+O42+Q42+S42+U42+W42</f>
        <v>0</v>
      </c>
      <c r="Z42" s="225">
        <f>SUM(Z34:Z41)</f>
        <v>0</v>
      </c>
      <c r="AA42" s="226"/>
      <c r="AB42" s="34">
        <f t="shared" ref="AB42:AH42" si="15">SUM(AB34:AB41)</f>
        <v>0</v>
      </c>
      <c r="AC42" s="35">
        <f t="shared" si="15"/>
        <v>0</v>
      </c>
      <c r="AD42" s="36">
        <f t="shared" si="15"/>
        <v>0</v>
      </c>
      <c r="AE42" s="35">
        <f t="shared" si="15"/>
        <v>0</v>
      </c>
      <c r="AF42" s="37">
        <f t="shared" si="15"/>
        <v>0</v>
      </c>
      <c r="AG42" s="37">
        <f t="shared" si="15"/>
        <v>0</v>
      </c>
      <c r="AH42" s="225">
        <f t="shared" si="15"/>
        <v>0</v>
      </c>
      <c r="AI42" s="226"/>
    </row>
    <row r="43" spans="1:47"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4"/>
    </row>
    <row r="44" spans="1:47" ht="15.75" thickTop="1" x14ac:dyDescent="0.25">
      <c r="A44" s="418"/>
      <c r="B44" s="418"/>
      <c r="C44" s="418"/>
      <c r="D44" s="418"/>
      <c r="E44" s="418"/>
      <c r="F44" s="418"/>
    </row>
    <row r="45" spans="1:47"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7" ht="15" customHeight="1" x14ac:dyDescent="0.25">
      <c r="A46" s="419" t="s">
        <v>215</v>
      </c>
      <c r="B46" s="420"/>
      <c r="C46" s="420"/>
      <c r="D46" s="420"/>
      <c r="E46" s="420"/>
      <c r="F46" s="420"/>
      <c r="G46" s="420"/>
      <c r="H46" s="420"/>
      <c r="I46" s="420"/>
      <c r="J46" s="421"/>
      <c r="K46" s="422">
        <f>COUNTIFS(July!C58:C186,"Medication")</f>
        <v>0</v>
      </c>
      <c r="L46" s="423"/>
      <c r="M46" s="428">
        <f>SUMIFS(July!E58:E186,July!C58:C186,"Medication")</f>
        <v>0</v>
      </c>
      <c r="N46" s="429"/>
      <c r="O46" s="430"/>
      <c r="P46" s="380" cm="1">
        <f t="array" ref="P46">SUM(COUNTIFS($A$58:$A$186,"IDD",$C$58:$C$186,{"Medication"}))</f>
        <v>0</v>
      </c>
      <c r="Q46" s="381"/>
      <c r="R46" s="380" cm="1">
        <f t="array" ref="R46">SUM(COUNTIFS($A$58:$A$186,"IDD /MH",$C$58:$C$186,{"Medication"}))</f>
        <v>0</v>
      </c>
      <c r="S46" s="381"/>
      <c r="T46" s="380" cm="1">
        <f t="array" ref="T46">SUM(COUNTIFS($A$58:$A$186,"IDD / SA",$C$58:$C$186,{"Medication"}))</f>
        <v>0</v>
      </c>
      <c r="U46" s="381"/>
      <c r="V46" s="370" cm="1">
        <f t="array" ref="V46">SUM(COUNTIFS($A$58:$A$186,"IDD/MH/SA",$C$58:$C$186,{"Medication"}))</f>
        <v>0</v>
      </c>
      <c r="W46" s="371"/>
      <c r="X46" s="372"/>
      <c r="Z46" s="85"/>
    </row>
    <row r="47" spans="1:47" ht="15" customHeight="1" x14ac:dyDescent="0.25">
      <c r="A47" s="419" t="s">
        <v>284</v>
      </c>
      <c r="B47" s="420"/>
      <c r="C47" s="420"/>
      <c r="D47" s="420"/>
      <c r="E47" s="420"/>
      <c r="F47" s="420"/>
      <c r="G47" s="420"/>
      <c r="H47" s="420"/>
      <c r="I47" s="420"/>
      <c r="J47" s="421"/>
      <c r="K47" s="422">
        <f>COUNTIFS(July!C58:C186,"Housing related")</f>
        <v>0</v>
      </c>
      <c r="L47" s="423"/>
      <c r="M47" s="428">
        <f>SUMIFS(July!E58:E186,July!C58:C186,"Housing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Z47" s="85"/>
      <c r="AA47" s="123"/>
      <c r="AB47" s="123"/>
      <c r="AC47" s="123"/>
      <c r="AD47" s="123"/>
      <c r="AE47" s="123"/>
      <c r="AF47" s="123"/>
      <c r="AG47" s="123"/>
      <c r="AH47" s="123"/>
      <c r="AI47" s="123"/>
      <c r="AJ47" s="123"/>
      <c r="AK47" s="123"/>
      <c r="AL47" s="123"/>
      <c r="AM47" s="123"/>
    </row>
    <row r="48" spans="1:47" x14ac:dyDescent="0.25">
      <c r="A48" s="419" t="s">
        <v>214</v>
      </c>
      <c r="B48" s="420"/>
      <c r="C48" s="420"/>
      <c r="D48" s="420"/>
      <c r="E48" s="420"/>
      <c r="F48" s="420"/>
      <c r="G48" s="420"/>
      <c r="H48" s="420"/>
      <c r="I48" s="420"/>
      <c r="J48" s="421"/>
      <c r="K48" s="422">
        <f>COUNTIFS(July!C58:C186,"Food")</f>
        <v>0</v>
      </c>
      <c r="L48" s="423"/>
      <c r="M48" s="428">
        <f>SUMIFS(July!E58:E186,July!C58:C186,"Food")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c r="Z48" s="85"/>
      <c r="AA48" s="123"/>
      <c r="AB48" s="123"/>
      <c r="AC48" s="123"/>
      <c r="AD48" s="123"/>
      <c r="AE48" s="123"/>
      <c r="AF48" s="123"/>
      <c r="AG48" s="123"/>
      <c r="AH48" s="123"/>
      <c r="AI48" s="123"/>
      <c r="AJ48" s="123"/>
      <c r="AK48" s="123"/>
      <c r="AL48" s="123"/>
      <c r="AM48" s="123"/>
    </row>
    <row r="49" spans="1:39" x14ac:dyDescent="0.25">
      <c r="A49" s="419" t="s">
        <v>213</v>
      </c>
      <c r="B49" s="420"/>
      <c r="C49" s="420"/>
      <c r="D49" s="420"/>
      <c r="E49" s="420"/>
      <c r="F49" s="420"/>
      <c r="G49" s="420"/>
      <c r="H49" s="420"/>
      <c r="I49" s="420"/>
      <c r="J49" s="421"/>
      <c r="K49" s="422">
        <f>COUNTIFS(July!C58:C186,"Clothing")</f>
        <v>0</v>
      </c>
      <c r="L49" s="423"/>
      <c r="M49" s="428">
        <f>SUMIFS(July!E58:E186,July!C58:C186,"Clothing")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c r="Z49" s="85"/>
      <c r="AA49" s="123"/>
      <c r="AB49" s="123"/>
      <c r="AC49" s="123"/>
      <c r="AD49" s="123"/>
      <c r="AE49" s="123"/>
      <c r="AF49" s="123"/>
      <c r="AG49" s="123"/>
      <c r="AH49" s="123"/>
      <c r="AI49" s="123"/>
      <c r="AJ49" s="123"/>
      <c r="AK49" s="123"/>
      <c r="AL49" s="123"/>
      <c r="AM49" s="123"/>
    </row>
    <row r="50" spans="1:39" x14ac:dyDescent="0.25">
      <c r="A50" s="419" t="s">
        <v>217</v>
      </c>
      <c r="B50" s="420"/>
      <c r="C50" s="420"/>
      <c r="D50" s="420"/>
      <c r="E50" s="420"/>
      <c r="F50" s="420"/>
      <c r="G50" s="420"/>
      <c r="H50" s="420"/>
      <c r="I50" s="420"/>
      <c r="J50" s="421"/>
      <c r="K50" s="422">
        <f>COUNTIFS(July!C58:C186,"Personal Care Items")</f>
        <v>0</v>
      </c>
      <c r="L50" s="423"/>
      <c r="M50" s="428">
        <f>SUMIFS(July!E58:E186,July!C58:C186,"Personal Care Items")</f>
        <v>0</v>
      </c>
      <c r="N50" s="429"/>
      <c r="O50" s="430"/>
      <c r="P50" s="380" cm="1">
        <f t="array" ref="P50">SUM(COUNTIFS($A$58:$A$186,"IDD",$C$58:$C$186,{"Personal Care Items"}))</f>
        <v>0</v>
      </c>
      <c r="Q50" s="381"/>
      <c r="R50" s="380" cm="1">
        <f t="array" ref="R50">SUM(COUNTIFS($A$58:$A$186,"IDD /MH",$C$58:$C$186,{"Personal Care Items"}))</f>
        <v>0</v>
      </c>
      <c r="S50" s="381"/>
      <c r="T50" s="380" cm="1">
        <f t="array" ref="T50">SUM(COUNTIFS($A$58:$A$186,"IDD / SA",$C$58:$C$186,{"Personal Care Items"}))</f>
        <v>0</v>
      </c>
      <c r="U50" s="381"/>
      <c r="V50" s="370" cm="1">
        <f t="array" ref="V50">SUM(COUNTIFS($A$58:$A$186,"IDD/MH/SA",$C$58:$C$186,{"Personal Care Items"}))</f>
        <v>0</v>
      </c>
      <c r="W50" s="371"/>
      <c r="X50" s="372"/>
      <c r="Z50" s="85"/>
      <c r="AA50" s="123"/>
      <c r="AB50" s="123"/>
      <c r="AC50" s="123"/>
      <c r="AD50" s="123"/>
      <c r="AE50" s="123"/>
      <c r="AF50" s="123"/>
      <c r="AG50" s="123"/>
      <c r="AH50" s="123"/>
      <c r="AI50" s="123"/>
      <c r="AJ50" s="123"/>
      <c r="AK50" s="123"/>
      <c r="AL50" s="123"/>
      <c r="AM50" s="123"/>
    </row>
    <row r="51" spans="1:39" x14ac:dyDescent="0.25">
      <c r="A51" s="419" t="s">
        <v>218</v>
      </c>
      <c r="B51" s="420"/>
      <c r="C51" s="420"/>
      <c r="D51" s="420"/>
      <c r="E51" s="420"/>
      <c r="F51" s="420"/>
      <c r="G51" s="420"/>
      <c r="H51" s="420"/>
      <c r="I51" s="420"/>
      <c r="J51" s="421"/>
      <c r="K51" s="422">
        <f>COUNTIFS(July!C58:C186,"Transportation")</f>
        <v>0</v>
      </c>
      <c r="L51" s="423"/>
      <c r="M51" s="428">
        <f>SUMIFS(July!E58:E186,July!C58:C186,"Transportation")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c r="Z51" s="85"/>
      <c r="AA51" s="123"/>
      <c r="AB51" s="123"/>
      <c r="AC51" s="123"/>
      <c r="AD51" s="123"/>
      <c r="AE51" s="123"/>
      <c r="AF51" s="123"/>
      <c r="AG51" s="123"/>
      <c r="AH51" s="123"/>
      <c r="AI51" s="123"/>
      <c r="AJ51" s="123"/>
      <c r="AK51" s="123"/>
      <c r="AL51" s="123"/>
      <c r="AM51" s="123"/>
    </row>
    <row r="52" spans="1:39" ht="15" customHeight="1" x14ac:dyDescent="0.25">
      <c r="A52" s="419" t="s">
        <v>216</v>
      </c>
      <c r="B52" s="420"/>
      <c r="C52" s="420"/>
      <c r="D52" s="420"/>
      <c r="E52" s="420"/>
      <c r="F52" s="420"/>
      <c r="G52" s="420"/>
      <c r="H52" s="420"/>
      <c r="I52" s="420"/>
      <c r="J52" s="421"/>
      <c r="K52" s="422">
        <f>COUNTIFS(July!C58:C186,"Other commodities ")</f>
        <v>0</v>
      </c>
      <c r="L52" s="423"/>
      <c r="M52" s="428">
        <f>SUMIFS(July!E58:E186,July!C58:C186,"Other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c r="Z52" s="85"/>
      <c r="AA52" s="123"/>
      <c r="AB52" s="123"/>
      <c r="AC52" s="123"/>
      <c r="AD52" s="123"/>
      <c r="AE52" s="123"/>
      <c r="AF52" s="123"/>
      <c r="AG52" s="123"/>
      <c r="AH52" s="123"/>
      <c r="AI52" s="123"/>
      <c r="AJ52" s="123"/>
      <c r="AK52" s="123"/>
      <c r="AL52" s="123"/>
      <c r="AM52" s="123"/>
    </row>
    <row r="53" spans="1:39"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39" ht="15" customHeight="1" x14ac:dyDescent="0.25">
      <c r="A55" s="399" t="s">
        <v>220</v>
      </c>
      <c r="B55" s="399"/>
      <c r="C55" s="399"/>
      <c r="D55" s="399"/>
      <c r="E55" s="399"/>
      <c r="F55" s="399"/>
      <c r="G55" s="399"/>
      <c r="H55" s="399"/>
      <c r="I55" s="399"/>
      <c r="J55" s="399"/>
      <c r="K55" s="399"/>
      <c r="L55" s="399"/>
      <c r="M55" s="81"/>
      <c r="N55" s="81"/>
      <c r="O55" s="81"/>
      <c r="P55" s="81"/>
      <c r="Q55" s="81"/>
      <c r="R55" s="81"/>
    </row>
    <row r="56" spans="1:39" ht="39.950000000000003" customHeight="1" x14ac:dyDescent="0.25">
      <c r="A56" s="397" t="s">
        <v>222</v>
      </c>
      <c r="B56" s="398"/>
      <c r="C56" s="398"/>
      <c r="D56" s="398"/>
      <c r="E56" s="398"/>
      <c r="F56" s="398"/>
      <c r="G56" s="398"/>
      <c r="H56" s="398"/>
      <c r="I56" s="398"/>
      <c r="J56" s="398"/>
      <c r="K56" s="398"/>
      <c r="L56" s="398"/>
    </row>
    <row r="57" spans="1:39" ht="62.25" customHeight="1" x14ac:dyDescent="0.25">
      <c r="A57" s="416" t="s">
        <v>230</v>
      </c>
      <c r="B57" s="417"/>
      <c r="C57" s="416" t="s">
        <v>226</v>
      </c>
      <c r="D57" s="417"/>
      <c r="E57" s="414" t="s">
        <v>293</v>
      </c>
      <c r="F57" s="415"/>
      <c r="G57" s="402" t="s">
        <v>221</v>
      </c>
      <c r="H57" s="403"/>
      <c r="I57" s="403"/>
      <c r="J57" s="403"/>
      <c r="K57" s="403"/>
      <c r="L57" s="404"/>
    </row>
    <row r="58" spans="1:39" ht="30" customHeight="1" x14ac:dyDescent="0.25">
      <c r="A58" s="412"/>
      <c r="B58" s="413"/>
      <c r="C58" s="412"/>
      <c r="D58" s="413"/>
      <c r="E58" s="405">
        <v>0</v>
      </c>
      <c r="F58" s="406"/>
      <c r="G58" s="392"/>
      <c r="H58" s="393"/>
      <c r="I58" s="393"/>
      <c r="J58" s="393"/>
      <c r="K58" s="393"/>
      <c r="L58" s="394"/>
    </row>
    <row r="59" spans="1:39" ht="30" customHeight="1" x14ac:dyDescent="0.25">
      <c r="A59" s="412"/>
      <c r="B59" s="413"/>
      <c r="C59" s="412"/>
      <c r="D59" s="413"/>
      <c r="E59" s="405">
        <v>0</v>
      </c>
      <c r="F59" s="406"/>
      <c r="G59" s="392"/>
      <c r="H59" s="393"/>
      <c r="I59" s="393"/>
      <c r="J59" s="393"/>
      <c r="K59" s="393"/>
      <c r="L59" s="394"/>
    </row>
    <row r="60" spans="1:39" ht="30" customHeight="1" x14ac:dyDescent="0.25">
      <c r="A60" s="412"/>
      <c r="B60" s="413"/>
      <c r="C60" s="412"/>
      <c r="D60" s="413"/>
      <c r="E60" s="405">
        <v>0</v>
      </c>
      <c r="F60" s="406"/>
      <c r="G60" s="392"/>
      <c r="H60" s="393"/>
      <c r="I60" s="393"/>
      <c r="J60" s="393"/>
      <c r="K60" s="393"/>
      <c r="L60" s="394"/>
    </row>
    <row r="61" spans="1:39" ht="30" customHeight="1" x14ac:dyDescent="0.25">
      <c r="A61" s="412"/>
      <c r="B61" s="413"/>
      <c r="C61" s="412"/>
      <c r="D61" s="413"/>
      <c r="E61" s="405">
        <v>0</v>
      </c>
      <c r="F61" s="406"/>
      <c r="G61" s="392"/>
      <c r="H61" s="393"/>
      <c r="I61" s="393"/>
      <c r="J61" s="393"/>
      <c r="K61" s="393"/>
      <c r="L61" s="394"/>
    </row>
    <row r="62" spans="1:39" ht="30" customHeight="1" x14ac:dyDescent="0.25">
      <c r="A62" s="412"/>
      <c r="B62" s="413"/>
      <c r="C62" s="412"/>
      <c r="D62" s="413"/>
      <c r="E62" s="405">
        <v>0</v>
      </c>
      <c r="F62" s="406"/>
      <c r="G62" s="392"/>
      <c r="H62" s="393"/>
      <c r="I62" s="393"/>
      <c r="J62" s="393"/>
      <c r="K62" s="393"/>
      <c r="L62" s="394"/>
    </row>
    <row r="63" spans="1:39" ht="30" customHeight="1" x14ac:dyDescent="0.25">
      <c r="A63" s="412"/>
      <c r="B63" s="413"/>
      <c r="C63" s="412"/>
      <c r="D63" s="413"/>
      <c r="E63" s="405">
        <v>0</v>
      </c>
      <c r="F63" s="406"/>
      <c r="G63" s="392"/>
      <c r="H63" s="393"/>
      <c r="I63" s="393"/>
      <c r="J63" s="393"/>
      <c r="K63" s="393"/>
      <c r="L63" s="394"/>
    </row>
    <row r="64" spans="1:39" ht="30" customHeight="1" x14ac:dyDescent="0.25">
      <c r="A64" s="412"/>
      <c r="B64" s="413"/>
      <c r="C64" s="412"/>
      <c r="D64" s="413"/>
      <c r="E64" s="405">
        <v>0</v>
      </c>
      <c r="F64" s="406"/>
      <c r="G64" s="392"/>
      <c r="H64" s="393"/>
      <c r="I64" s="393"/>
      <c r="J64" s="393"/>
      <c r="K64" s="393"/>
      <c r="L64" s="394"/>
    </row>
    <row r="65" spans="1:12" ht="30" customHeight="1" x14ac:dyDescent="0.25">
      <c r="A65" s="412"/>
      <c r="B65" s="413"/>
      <c r="C65" s="412"/>
      <c r="D65" s="413"/>
      <c r="E65" s="405">
        <v>0</v>
      </c>
      <c r="F65" s="406"/>
      <c r="G65" s="392"/>
      <c r="H65" s="393"/>
      <c r="I65" s="393"/>
      <c r="J65" s="393"/>
      <c r="K65" s="393"/>
      <c r="L65" s="394"/>
    </row>
    <row r="66" spans="1:12" ht="30" customHeight="1" x14ac:dyDescent="0.25">
      <c r="A66" s="412"/>
      <c r="B66" s="413"/>
      <c r="C66" s="412"/>
      <c r="D66" s="413"/>
      <c r="E66" s="405">
        <v>0</v>
      </c>
      <c r="F66" s="406"/>
      <c r="G66" s="392"/>
      <c r="H66" s="393"/>
      <c r="I66" s="393"/>
      <c r="J66" s="393"/>
      <c r="K66" s="393"/>
      <c r="L66" s="394"/>
    </row>
    <row r="67" spans="1:12" ht="30" customHeight="1" x14ac:dyDescent="0.25">
      <c r="A67" s="412"/>
      <c r="B67" s="413"/>
      <c r="C67" s="412"/>
      <c r="D67" s="413"/>
      <c r="E67" s="405">
        <v>0</v>
      </c>
      <c r="F67" s="406"/>
      <c r="G67" s="392"/>
      <c r="H67" s="393"/>
      <c r="I67" s="393"/>
      <c r="J67" s="393"/>
      <c r="K67" s="393"/>
      <c r="L67" s="394"/>
    </row>
    <row r="68" spans="1:12" ht="30" customHeight="1" x14ac:dyDescent="0.25">
      <c r="A68" s="412"/>
      <c r="B68" s="413"/>
      <c r="C68" s="412"/>
      <c r="D68" s="413"/>
      <c r="E68" s="405">
        <v>0</v>
      </c>
      <c r="F68" s="406"/>
      <c r="G68" s="392"/>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392" t="s">
        <v>34</v>
      </c>
      <c r="H185" s="393"/>
      <c r="I185" s="393"/>
      <c r="J185" s="393"/>
      <c r="K185" s="393"/>
      <c r="L185" s="394"/>
    </row>
    <row r="186" spans="1:12" ht="30" customHeight="1" x14ac:dyDescent="0.25">
      <c r="A186" s="412"/>
      <c r="B186" s="413"/>
      <c r="C186" s="412"/>
      <c r="D186" s="413"/>
      <c r="E186" s="409">
        <v>0</v>
      </c>
      <c r="F186" s="409"/>
      <c r="G186" s="395" t="s">
        <v>34</v>
      </c>
      <c r="H186" s="395"/>
      <c r="I186" s="395"/>
      <c r="J186" s="395"/>
      <c r="K186" s="395"/>
      <c r="L186" s="396"/>
    </row>
    <row r="187" spans="1:12" x14ac:dyDescent="0.25">
      <c r="A187" s="400"/>
      <c r="B187" s="400"/>
      <c r="C187" s="400"/>
      <c r="D187" s="400"/>
      <c r="E187" s="410">
        <f>SUM(E58:F186)</f>
        <v>0</v>
      </c>
      <c r="F187" s="410"/>
      <c r="G187" s="400"/>
      <c r="H187" s="400"/>
      <c r="I187" s="400"/>
      <c r="J187" s="400"/>
      <c r="K187" s="400"/>
      <c r="L187" s="400"/>
    </row>
    <row r="188" spans="1:12" x14ac:dyDescent="0.25">
      <c r="E188" s="411"/>
      <c r="F188" s="411"/>
    </row>
    <row r="189" spans="1:12" x14ac:dyDescent="0.25">
      <c r="E189" s="401"/>
      <c r="F189" s="401"/>
    </row>
    <row r="190" spans="1:12" x14ac:dyDescent="0.25">
      <c r="E190" s="401"/>
      <c r="F190" s="401"/>
    </row>
    <row r="191" spans="1:12" x14ac:dyDescent="0.25">
      <c r="E191" s="401"/>
      <c r="F191" s="401"/>
    </row>
    <row r="192" spans="1:12" x14ac:dyDescent="0.25">
      <c r="E192" s="401"/>
      <c r="F192" s="401"/>
    </row>
    <row r="193" spans="5:6" x14ac:dyDescent="0.25">
      <c r="E193" s="401"/>
      <c r="F193" s="401"/>
    </row>
    <row r="194" spans="5:6" x14ac:dyDescent="0.25">
      <c r="E194" s="401"/>
      <c r="F194" s="401"/>
    </row>
    <row r="195" spans="5:6" x14ac:dyDescent="0.25">
      <c r="E195" s="401"/>
      <c r="F195" s="401"/>
    </row>
    <row r="196" spans="5:6" x14ac:dyDescent="0.25">
      <c r="E196" s="401"/>
      <c r="F196" s="401"/>
    </row>
    <row r="197" spans="5:6" x14ac:dyDescent="0.25">
      <c r="E197" s="401"/>
      <c r="F197" s="401"/>
    </row>
    <row r="198" spans="5:6" x14ac:dyDescent="0.25">
      <c r="E198" s="401"/>
      <c r="F198" s="401"/>
    </row>
    <row r="199" spans="5:6" x14ac:dyDescent="0.25">
      <c r="E199" s="401"/>
      <c r="F199" s="401"/>
    </row>
    <row r="200" spans="5:6" x14ac:dyDescent="0.25">
      <c r="E200" s="401"/>
      <c r="F200" s="401"/>
    </row>
    <row r="201" spans="5:6" x14ac:dyDescent="0.25">
      <c r="E201" s="401"/>
      <c r="F201" s="401"/>
    </row>
    <row r="202" spans="5:6" x14ac:dyDescent="0.25">
      <c r="E202" s="401"/>
      <c r="F202" s="401"/>
    </row>
    <row r="203" spans="5:6" x14ac:dyDescent="0.25">
      <c r="E203" s="401"/>
      <c r="F203" s="401"/>
    </row>
    <row r="204" spans="5:6" x14ac:dyDescent="0.25">
      <c r="E204" s="401"/>
      <c r="F204" s="401"/>
    </row>
    <row r="205" spans="5:6" x14ac:dyDescent="0.25">
      <c r="E205" s="401"/>
      <c r="F205" s="401"/>
    </row>
    <row r="206" spans="5:6" x14ac:dyDescent="0.25">
      <c r="E206" s="401"/>
      <c r="F206" s="401"/>
    </row>
    <row r="207" spans="5:6" x14ac:dyDescent="0.25">
      <c r="E207" s="401"/>
      <c r="F207" s="401"/>
    </row>
    <row r="208" spans="5:6" x14ac:dyDescent="0.25">
      <c r="E208" s="401"/>
      <c r="F208" s="401"/>
    </row>
    <row r="209" spans="5:6" x14ac:dyDescent="0.25">
      <c r="E209" s="401"/>
      <c r="F209" s="401"/>
    </row>
    <row r="210" spans="5:6" x14ac:dyDescent="0.25">
      <c r="E210" s="401"/>
      <c r="F210" s="401"/>
    </row>
    <row r="211" spans="5:6" x14ac:dyDescent="0.25">
      <c r="E211" s="401"/>
      <c r="F211" s="401"/>
    </row>
    <row r="212" spans="5:6" x14ac:dyDescent="0.25">
      <c r="E212" s="401"/>
      <c r="F212" s="401"/>
    </row>
    <row r="213" spans="5:6" x14ac:dyDescent="0.25">
      <c r="E213" s="401"/>
      <c r="F213" s="401"/>
    </row>
    <row r="214" spans="5:6" x14ac:dyDescent="0.25">
      <c r="E214" s="401"/>
      <c r="F214" s="401"/>
    </row>
    <row r="215" spans="5:6" x14ac:dyDescent="0.25">
      <c r="E215" s="401"/>
      <c r="F215" s="401"/>
    </row>
  </sheetData>
  <sheetProtection algorithmName="SHA-512" hashValue="ae4jEDupmn5xM8x1HMGarz2uGerqA+AOiE8RcxJ2QrnRCknTO6JWimz9tbNjCqFou19lKzaOOKdat2RsBeZoHA==" saltValue="OzpASm1lesS4wyyS2kDQRQ==" spinCount="100000" sheet="1" objects="1" scenarios="1"/>
  <mergeCells count="820">
    <mergeCell ref="AL9:AU10"/>
    <mergeCell ref="AV9:BE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P47:Q47"/>
    <mergeCell ref="R46:S46"/>
    <mergeCell ref="R47:S47"/>
    <mergeCell ref="Z40:AA40"/>
    <mergeCell ref="AH35:AI35"/>
    <mergeCell ref="AH36:AI36"/>
    <mergeCell ref="AH37:AI37"/>
    <mergeCell ref="M52:O52"/>
    <mergeCell ref="A3:AC3"/>
    <mergeCell ref="A4:F4"/>
    <mergeCell ref="W4:AC4"/>
    <mergeCell ref="A13:M13"/>
    <mergeCell ref="N13:P13"/>
    <mergeCell ref="G4:O4"/>
    <mergeCell ref="G5:O5"/>
    <mergeCell ref="A8:F8"/>
    <mergeCell ref="G8:K8"/>
    <mergeCell ref="A9:P9"/>
    <mergeCell ref="A10:P10"/>
    <mergeCell ref="L8:O8"/>
    <mergeCell ref="W5:AC5"/>
    <mergeCell ref="W6:AC6"/>
    <mergeCell ref="W7:AC7"/>
    <mergeCell ref="P4:V4"/>
    <mergeCell ref="A5:F5"/>
    <mergeCell ref="A6:F7"/>
    <mergeCell ref="W8:AC8"/>
    <mergeCell ref="P5:V5"/>
    <mergeCell ref="P6:V6"/>
    <mergeCell ref="P7:V7"/>
    <mergeCell ref="A50:J50"/>
    <mergeCell ref="K50:L50"/>
    <mergeCell ref="M50:O50"/>
    <mergeCell ref="A47:J47"/>
    <mergeCell ref="K47:L47"/>
    <mergeCell ref="M47:O47"/>
    <mergeCell ref="A48:J48"/>
    <mergeCell ref="K48:L48"/>
    <mergeCell ref="M48:O48"/>
    <mergeCell ref="A49:J49"/>
    <mergeCell ref="K49:L49"/>
    <mergeCell ref="M49:O49"/>
    <mergeCell ref="A45:J45"/>
    <mergeCell ref="K45:L45"/>
    <mergeCell ref="M45:O45"/>
    <mergeCell ref="A20:M20"/>
    <mergeCell ref="N20:P20"/>
    <mergeCell ref="A25:P25"/>
    <mergeCell ref="A26:M26"/>
    <mergeCell ref="N26:P26"/>
    <mergeCell ref="A27:M27"/>
    <mergeCell ref="A39:I39"/>
    <mergeCell ref="G6:O7"/>
    <mergeCell ref="A12:M12"/>
    <mergeCell ref="P8:V8"/>
    <mergeCell ref="N18:P18"/>
    <mergeCell ref="AH42:AI42"/>
    <mergeCell ref="P32:Q32"/>
    <mergeCell ref="R32:S32"/>
    <mergeCell ref="T32:U32"/>
    <mergeCell ref="N11:P11"/>
    <mergeCell ref="N12:P12"/>
    <mergeCell ref="A16:P16"/>
    <mergeCell ref="A17:M17"/>
    <mergeCell ref="N17:P17"/>
    <mergeCell ref="A18:M18"/>
    <mergeCell ref="N14:P14"/>
    <mergeCell ref="A15:M15"/>
    <mergeCell ref="N15:P15"/>
    <mergeCell ref="A24:M24"/>
    <mergeCell ref="N24:P24"/>
    <mergeCell ref="Z41:AA41"/>
    <mergeCell ref="A41:I41"/>
    <mergeCell ref="A42:I42"/>
    <mergeCell ref="A37:I37"/>
    <mergeCell ref="A38:I38"/>
    <mergeCell ref="AD32:AE32"/>
    <mergeCell ref="Z34:AA34"/>
    <mergeCell ref="Z35:AA35"/>
    <mergeCell ref="Z36:AA36"/>
    <mergeCell ref="AH39:AI39"/>
    <mergeCell ref="AH33:AI33"/>
    <mergeCell ref="AH34:AI34"/>
    <mergeCell ref="AH32:AI32"/>
    <mergeCell ref="AH38:AI38"/>
    <mergeCell ref="Z37:AA37"/>
    <mergeCell ref="Z38:AA38"/>
    <mergeCell ref="AH40:AI40"/>
    <mergeCell ref="AH41:AI41"/>
    <mergeCell ref="A19:M19"/>
    <mergeCell ref="N19:P19"/>
    <mergeCell ref="A34:I34"/>
    <mergeCell ref="A35:I35"/>
    <mergeCell ref="A36:I36"/>
    <mergeCell ref="Z39:AA39"/>
    <mergeCell ref="N27:P27"/>
    <mergeCell ref="AH29:AI29"/>
    <mergeCell ref="AF29:AG29"/>
    <mergeCell ref="AD29:AE29"/>
    <mergeCell ref="AF28:AG28"/>
    <mergeCell ref="AB28:AC28"/>
    <mergeCell ref="R29:AA29"/>
    <mergeCell ref="A21:P21"/>
    <mergeCell ref="A22:M22"/>
    <mergeCell ref="N22:P22"/>
    <mergeCell ref="A23:M23"/>
    <mergeCell ref="N23:P23"/>
    <mergeCell ref="S22:X22"/>
    <mergeCell ref="Y22:Z22"/>
    <mergeCell ref="AA22:AB22"/>
    <mergeCell ref="AC22:AD22"/>
    <mergeCell ref="AF22:AH22"/>
    <mergeCell ref="S23:X23"/>
    <mergeCell ref="Y23:Z23"/>
    <mergeCell ref="S15:X15"/>
    <mergeCell ref="Y15:Z15"/>
    <mergeCell ref="AA15:AB15"/>
    <mergeCell ref="AC15:AD15"/>
    <mergeCell ref="AF15:AH15"/>
    <mergeCell ref="A32:I32"/>
    <mergeCell ref="J32:K32"/>
    <mergeCell ref="L32:M32"/>
    <mergeCell ref="N32:O32"/>
    <mergeCell ref="N29:P29"/>
    <mergeCell ref="AB31:AI31"/>
    <mergeCell ref="A30:AI30"/>
    <mergeCell ref="A28:P28"/>
    <mergeCell ref="A29:M29"/>
    <mergeCell ref="AB29:AC29"/>
    <mergeCell ref="R28:W28"/>
    <mergeCell ref="Z32:AA32"/>
    <mergeCell ref="V32:W32"/>
    <mergeCell ref="AB32:AC32"/>
    <mergeCell ref="S26:X26"/>
    <mergeCell ref="Y26:Z26"/>
    <mergeCell ref="AA26:AB26"/>
    <mergeCell ref="AC26:AD26"/>
    <mergeCell ref="S16:X16"/>
    <mergeCell ref="Y16:Z16"/>
    <mergeCell ref="AA16:AB16"/>
    <mergeCell ref="AC16:AD16"/>
    <mergeCell ref="AF16:AH16"/>
    <mergeCell ref="S17:X17"/>
    <mergeCell ref="Y17:Z17"/>
    <mergeCell ref="AA17:AB17"/>
    <mergeCell ref="AC17:AD17"/>
    <mergeCell ref="AF17:AH17"/>
    <mergeCell ref="AA18:AB18"/>
    <mergeCell ref="AC18:AD18"/>
    <mergeCell ref="AF18:AH18"/>
    <mergeCell ref="S19:X19"/>
    <mergeCell ref="Y19:Z19"/>
    <mergeCell ref="AA19:AB19"/>
    <mergeCell ref="AC19:AD19"/>
    <mergeCell ref="AF19:AH19"/>
    <mergeCell ref="S20:X20"/>
    <mergeCell ref="Y20:Z20"/>
    <mergeCell ref="AA20:AB20"/>
    <mergeCell ref="AC20:AD20"/>
    <mergeCell ref="S13:X13"/>
    <mergeCell ref="Y13:Z13"/>
    <mergeCell ref="A14:M14"/>
    <mergeCell ref="AA13:AB13"/>
    <mergeCell ref="AC13:AD13"/>
    <mergeCell ref="AF13:AH13"/>
    <mergeCell ref="S14:X14"/>
    <mergeCell ref="Y14:Z14"/>
    <mergeCell ref="AA14:AB14"/>
    <mergeCell ref="AC14:AD14"/>
    <mergeCell ref="AF14:AH14"/>
    <mergeCell ref="A11:M11"/>
    <mergeCell ref="R9:AK10"/>
    <mergeCell ref="S11:X11"/>
    <mergeCell ref="Y11:Z11"/>
    <mergeCell ref="AA11:AB11"/>
    <mergeCell ref="AC11:AD11"/>
    <mergeCell ref="AF11:AH11"/>
    <mergeCell ref="S12:X12"/>
    <mergeCell ref="Y12:Z12"/>
    <mergeCell ref="AA12:AB12"/>
    <mergeCell ref="AC12:AD12"/>
    <mergeCell ref="AF12:AH12"/>
    <mergeCell ref="A57:B57"/>
    <mergeCell ref="A58:B58"/>
    <mergeCell ref="A59:B59"/>
    <mergeCell ref="A60:B60"/>
    <mergeCell ref="A61:B61"/>
    <mergeCell ref="J31:AA31"/>
    <mergeCell ref="Z42:AA42"/>
    <mergeCell ref="A44:F44"/>
    <mergeCell ref="A51:J51"/>
    <mergeCell ref="K51:L51"/>
    <mergeCell ref="A53:J53"/>
    <mergeCell ref="K53:L53"/>
    <mergeCell ref="A46:J46"/>
    <mergeCell ref="K46:L46"/>
    <mergeCell ref="M46:O46"/>
    <mergeCell ref="M53:O53"/>
    <mergeCell ref="M51:O51"/>
    <mergeCell ref="A52:J52"/>
    <mergeCell ref="K52:L52"/>
    <mergeCell ref="E59:F59"/>
    <mergeCell ref="A33:I33"/>
    <mergeCell ref="Z33:AA33"/>
    <mergeCell ref="X43:AI43"/>
    <mergeCell ref="A40:I40"/>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C134:D134"/>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73:D173"/>
    <mergeCell ref="C174:D174"/>
    <mergeCell ref="C175:D175"/>
    <mergeCell ref="C176:D176"/>
    <mergeCell ref="C177:D177"/>
    <mergeCell ref="C178:D178"/>
    <mergeCell ref="C179:D179"/>
    <mergeCell ref="C180:D180"/>
    <mergeCell ref="C163:D163"/>
    <mergeCell ref="C164:D164"/>
    <mergeCell ref="C165:D165"/>
    <mergeCell ref="C166:D166"/>
    <mergeCell ref="C167:D167"/>
    <mergeCell ref="C168:D168"/>
    <mergeCell ref="C169:D169"/>
    <mergeCell ref="C170:D170"/>
    <mergeCell ref="C171:D171"/>
    <mergeCell ref="C181:D181"/>
    <mergeCell ref="C182:D182"/>
    <mergeCell ref="C183:D183"/>
    <mergeCell ref="C184:D184"/>
    <mergeCell ref="C185:D185"/>
    <mergeCell ref="C186:D186"/>
    <mergeCell ref="E57:F57"/>
    <mergeCell ref="E58:F58"/>
    <mergeCell ref="E60:F60"/>
    <mergeCell ref="E61:F61"/>
    <mergeCell ref="E62:F62"/>
    <mergeCell ref="E63:F63"/>
    <mergeCell ref="E64:F64"/>
    <mergeCell ref="E65:F65"/>
    <mergeCell ref="E66:F66"/>
    <mergeCell ref="E67:F67"/>
    <mergeCell ref="E68:F68"/>
    <mergeCell ref="E69:F69"/>
    <mergeCell ref="E70:F70"/>
    <mergeCell ref="E71:F71"/>
    <mergeCell ref="E72:F72"/>
    <mergeCell ref="E73:F73"/>
    <mergeCell ref="E74:F74"/>
    <mergeCell ref="C172:D172"/>
    <mergeCell ref="E75:F75"/>
    <mergeCell ref="E76:F76"/>
    <mergeCell ref="E77:F77"/>
    <mergeCell ref="E78:F78"/>
    <mergeCell ref="E79:F79"/>
    <mergeCell ref="E80:F80"/>
    <mergeCell ref="E81:F81"/>
    <mergeCell ref="E82:F82"/>
    <mergeCell ref="E83:F83"/>
    <mergeCell ref="E84:F84"/>
    <mergeCell ref="E85:F85"/>
    <mergeCell ref="E86:F86"/>
    <mergeCell ref="E87:F87"/>
    <mergeCell ref="E88:F88"/>
    <mergeCell ref="E89:F89"/>
    <mergeCell ref="E90:F90"/>
    <mergeCell ref="E91:F91"/>
    <mergeCell ref="E92:F92"/>
    <mergeCell ref="E93:F93"/>
    <mergeCell ref="E94:F94"/>
    <mergeCell ref="E95:F95"/>
    <mergeCell ref="E96:F96"/>
    <mergeCell ref="E97:F97"/>
    <mergeCell ref="E98:F98"/>
    <mergeCell ref="E99:F99"/>
    <mergeCell ref="E100:F100"/>
    <mergeCell ref="E101:F101"/>
    <mergeCell ref="E102:F102"/>
    <mergeCell ref="E103:F103"/>
    <mergeCell ref="E104:F104"/>
    <mergeCell ref="E105:F105"/>
    <mergeCell ref="E106:F106"/>
    <mergeCell ref="E107:F107"/>
    <mergeCell ref="E108:F108"/>
    <mergeCell ref="E109:F109"/>
    <mergeCell ref="E110:F110"/>
    <mergeCell ref="E111:F111"/>
    <mergeCell ref="E112:F112"/>
    <mergeCell ref="E113:F113"/>
    <mergeCell ref="E114:F114"/>
    <mergeCell ref="E115:F115"/>
    <mergeCell ref="E116:F116"/>
    <mergeCell ref="E117:F117"/>
    <mergeCell ref="E118:F118"/>
    <mergeCell ref="E119:F119"/>
    <mergeCell ref="E120:F120"/>
    <mergeCell ref="E121:F121"/>
    <mergeCell ref="E122:F122"/>
    <mergeCell ref="E123:F123"/>
    <mergeCell ref="E124:F124"/>
    <mergeCell ref="E125:F125"/>
    <mergeCell ref="E126:F126"/>
    <mergeCell ref="E127:F127"/>
    <mergeCell ref="E128:F128"/>
    <mergeCell ref="E129:F129"/>
    <mergeCell ref="E130:F130"/>
    <mergeCell ref="E131:F131"/>
    <mergeCell ref="E132:F132"/>
    <mergeCell ref="E133:F133"/>
    <mergeCell ref="E134:F134"/>
    <mergeCell ref="E135:F135"/>
    <mergeCell ref="E136:F136"/>
    <mergeCell ref="E137:F137"/>
    <mergeCell ref="E138:F138"/>
    <mergeCell ref="E139:F139"/>
    <mergeCell ref="E140:F140"/>
    <mergeCell ref="E141:F141"/>
    <mergeCell ref="E142:F142"/>
    <mergeCell ref="E143:F143"/>
    <mergeCell ref="E144:F144"/>
    <mergeCell ref="E145:F145"/>
    <mergeCell ref="E146:F146"/>
    <mergeCell ref="E147:F147"/>
    <mergeCell ref="E148:F148"/>
    <mergeCell ref="E149:F149"/>
    <mergeCell ref="E150:F150"/>
    <mergeCell ref="E151:F151"/>
    <mergeCell ref="E152:F152"/>
    <mergeCell ref="E153:F153"/>
    <mergeCell ref="E154:F154"/>
    <mergeCell ref="E155:F155"/>
    <mergeCell ref="E156:F156"/>
    <mergeCell ref="E157:F157"/>
    <mergeCell ref="E158:F158"/>
    <mergeCell ref="E159:F159"/>
    <mergeCell ref="E160:F160"/>
    <mergeCell ref="E161:F161"/>
    <mergeCell ref="E162:F162"/>
    <mergeCell ref="E163:F163"/>
    <mergeCell ref="E164:F164"/>
    <mergeCell ref="E165:F165"/>
    <mergeCell ref="E166:F166"/>
    <mergeCell ref="E167:F167"/>
    <mergeCell ref="E168:F168"/>
    <mergeCell ref="E169:F169"/>
    <mergeCell ref="E170:F170"/>
    <mergeCell ref="E171:F171"/>
    <mergeCell ref="E172:F172"/>
    <mergeCell ref="E173:F173"/>
    <mergeCell ref="E174:F174"/>
    <mergeCell ref="E175:F175"/>
    <mergeCell ref="E176:F176"/>
    <mergeCell ref="E177:F177"/>
    <mergeCell ref="E178:F178"/>
    <mergeCell ref="E179:F179"/>
    <mergeCell ref="E180:F180"/>
    <mergeCell ref="E181:F181"/>
    <mergeCell ref="E182:F182"/>
    <mergeCell ref="E183:F183"/>
    <mergeCell ref="E184:F184"/>
    <mergeCell ref="E185:F185"/>
    <mergeCell ref="E186:F186"/>
    <mergeCell ref="E187:F187"/>
    <mergeCell ref="E188:F188"/>
    <mergeCell ref="E189:F189"/>
    <mergeCell ref="E190:F190"/>
    <mergeCell ref="E191:F191"/>
    <mergeCell ref="E192:F192"/>
    <mergeCell ref="E193:F193"/>
    <mergeCell ref="E194:F194"/>
    <mergeCell ref="E195:F195"/>
    <mergeCell ref="E196:F196"/>
    <mergeCell ref="E197:F197"/>
    <mergeCell ref="E198:F198"/>
    <mergeCell ref="E199:F199"/>
    <mergeCell ref="E200:F200"/>
    <mergeCell ref="E201:F201"/>
    <mergeCell ref="E202:F202"/>
    <mergeCell ref="E203:F203"/>
    <mergeCell ref="E204:F204"/>
    <mergeCell ref="E205:F205"/>
    <mergeCell ref="E206:F206"/>
    <mergeCell ref="E207:F207"/>
    <mergeCell ref="E208:F208"/>
    <mergeCell ref="E209:F209"/>
    <mergeCell ref="E210:F210"/>
    <mergeCell ref="E211:F211"/>
    <mergeCell ref="E212:F212"/>
    <mergeCell ref="E213:F213"/>
    <mergeCell ref="E214:F214"/>
    <mergeCell ref="E215:F215"/>
    <mergeCell ref="G57:L57"/>
    <mergeCell ref="G58:L58"/>
    <mergeCell ref="G59:L59"/>
    <mergeCell ref="G60:L60"/>
    <mergeCell ref="G61:L61"/>
    <mergeCell ref="G62:L62"/>
    <mergeCell ref="G63:L63"/>
    <mergeCell ref="G64:L64"/>
    <mergeCell ref="G65:L65"/>
    <mergeCell ref="G66:L66"/>
    <mergeCell ref="G67:L67"/>
    <mergeCell ref="G68:L68"/>
    <mergeCell ref="G69:L69"/>
    <mergeCell ref="G70:L70"/>
    <mergeCell ref="G71:L71"/>
    <mergeCell ref="G72:L72"/>
    <mergeCell ref="G73:L73"/>
    <mergeCell ref="G74:L74"/>
    <mergeCell ref="G75:L75"/>
    <mergeCell ref="G76:L76"/>
    <mergeCell ref="G77:L77"/>
    <mergeCell ref="G78:L78"/>
    <mergeCell ref="G79:L79"/>
    <mergeCell ref="G80:L80"/>
    <mergeCell ref="G81:L81"/>
    <mergeCell ref="G82:L82"/>
    <mergeCell ref="G83:L83"/>
    <mergeCell ref="G84:L84"/>
    <mergeCell ref="G85:L85"/>
    <mergeCell ref="G86:L86"/>
    <mergeCell ref="G87:L87"/>
    <mergeCell ref="G88:L88"/>
    <mergeCell ref="G89:L89"/>
    <mergeCell ref="G90:L90"/>
    <mergeCell ref="G91:L91"/>
    <mergeCell ref="G92:L92"/>
    <mergeCell ref="G93:L93"/>
    <mergeCell ref="G94:L94"/>
    <mergeCell ref="G95:L95"/>
    <mergeCell ref="G96:L96"/>
    <mergeCell ref="G97:L97"/>
    <mergeCell ref="G98:L98"/>
    <mergeCell ref="G99:L99"/>
    <mergeCell ref="G100:L100"/>
    <mergeCell ref="G101:L101"/>
    <mergeCell ref="G102:L102"/>
    <mergeCell ref="G103:L103"/>
    <mergeCell ref="G104:L104"/>
    <mergeCell ref="G105:L105"/>
    <mergeCell ref="G106:L106"/>
    <mergeCell ref="G107:L107"/>
    <mergeCell ref="G108:L108"/>
    <mergeCell ref="G109:L109"/>
    <mergeCell ref="G110:L110"/>
    <mergeCell ref="G111:L111"/>
    <mergeCell ref="G112:L112"/>
    <mergeCell ref="G113:L113"/>
    <mergeCell ref="G114:L114"/>
    <mergeCell ref="G115:L115"/>
    <mergeCell ref="G116:L116"/>
    <mergeCell ref="G117:L117"/>
    <mergeCell ref="G118:L118"/>
    <mergeCell ref="G119:L119"/>
    <mergeCell ref="G120:L120"/>
    <mergeCell ref="G121:L121"/>
    <mergeCell ref="G122:L122"/>
    <mergeCell ref="G123:L123"/>
    <mergeCell ref="G124:L124"/>
    <mergeCell ref="G125:L125"/>
    <mergeCell ref="G126:L126"/>
    <mergeCell ref="G127:L127"/>
    <mergeCell ref="G128:L128"/>
    <mergeCell ref="G144:L144"/>
    <mergeCell ref="G145:L145"/>
    <mergeCell ref="G146:L146"/>
    <mergeCell ref="G147:L147"/>
    <mergeCell ref="G148:L148"/>
    <mergeCell ref="G149:L149"/>
    <mergeCell ref="G150:L150"/>
    <mergeCell ref="G129:L129"/>
    <mergeCell ref="G130:L130"/>
    <mergeCell ref="G131:L131"/>
    <mergeCell ref="G132:L132"/>
    <mergeCell ref="G133:L133"/>
    <mergeCell ref="G134:L134"/>
    <mergeCell ref="G135:L135"/>
    <mergeCell ref="G136:L136"/>
    <mergeCell ref="G137:L137"/>
    <mergeCell ref="G184:L184"/>
    <mergeCell ref="G185:L185"/>
    <mergeCell ref="G186:L186"/>
    <mergeCell ref="A56:L56"/>
    <mergeCell ref="A55:L55"/>
    <mergeCell ref="A187:B187"/>
    <mergeCell ref="C187:D187"/>
    <mergeCell ref="G187:L187"/>
    <mergeCell ref="G174:L174"/>
    <mergeCell ref="G175:L175"/>
    <mergeCell ref="G176:L176"/>
    <mergeCell ref="G177:L177"/>
    <mergeCell ref="G178:L178"/>
    <mergeCell ref="G179:L179"/>
    <mergeCell ref="G180:L180"/>
    <mergeCell ref="G181:L181"/>
    <mergeCell ref="G182:L182"/>
    <mergeCell ref="G165:L165"/>
    <mergeCell ref="G166:L166"/>
    <mergeCell ref="G167:L167"/>
    <mergeCell ref="G168:L168"/>
    <mergeCell ref="G169:L169"/>
    <mergeCell ref="G170:L170"/>
    <mergeCell ref="G171:L171"/>
    <mergeCell ref="AC25:AD25"/>
    <mergeCell ref="G183:L183"/>
    <mergeCell ref="G172:L172"/>
    <mergeCell ref="G173:L173"/>
    <mergeCell ref="G156:L156"/>
    <mergeCell ref="G157:L157"/>
    <mergeCell ref="G158:L158"/>
    <mergeCell ref="G159:L159"/>
    <mergeCell ref="G160:L160"/>
    <mergeCell ref="G161:L161"/>
    <mergeCell ref="G162:L162"/>
    <mergeCell ref="G163:L163"/>
    <mergeCell ref="G164:L164"/>
    <mergeCell ref="G151:L151"/>
    <mergeCell ref="G152:L152"/>
    <mergeCell ref="G153:L153"/>
    <mergeCell ref="G154:L154"/>
    <mergeCell ref="G155:L155"/>
    <mergeCell ref="G138:L138"/>
    <mergeCell ref="G139:L139"/>
    <mergeCell ref="G140:L140"/>
    <mergeCell ref="G141:L141"/>
    <mergeCell ref="G142:L142"/>
    <mergeCell ref="G143:L143"/>
    <mergeCell ref="AF25:AH25"/>
    <mergeCell ref="S27:X27"/>
    <mergeCell ref="AF26:AH26"/>
    <mergeCell ref="AF20:AH20"/>
    <mergeCell ref="S18:X18"/>
    <mergeCell ref="Y18:Z18"/>
    <mergeCell ref="S21:X21"/>
    <mergeCell ref="Y21:Z21"/>
    <mergeCell ref="AA21:AB21"/>
    <mergeCell ref="AC21:AD21"/>
    <mergeCell ref="AF21:AH21"/>
    <mergeCell ref="Y27:Z27"/>
    <mergeCell ref="AA27:AB27"/>
    <mergeCell ref="AC27:AD27"/>
    <mergeCell ref="AF27:AH27"/>
    <mergeCell ref="AA23:AB23"/>
    <mergeCell ref="AC23:AD23"/>
    <mergeCell ref="AF23:AH23"/>
    <mergeCell ref="S24:X24"/>
    <mergeCell ref="Y24:Z24"/>
    <mergeCell ref="AA24:AB24"/>
    <mergeCell ref="AC24:AD24"/>
    <mergeCell ref="AF24:AH24"/>
    <mergeCell ref="S25:X25"/>
    <mergeCell ref="V48:X48"/>
    <mergeCell ref="V49:X49"/>
    <mergeCell ref="V50:X50"/>
    <mergeCell ref="V51:X51"/>
    <mergeCell ref="V52:X52"/>
    <mergeCell ref="V53:X53"/>
    <mergeCell ref="N2:P2"/>
    <mergeCell ref="R2:T2"/>
    <mergeCell ref="A1:U1"/>
    <mergeCell ref="V1:AC1"/>
    <mergeCell ref="V45:X45"/>
    <mergeCell ref="V46:X46"/>
    <mergeCell ref="V47:X47"/>
    <mergeCell ref="T45:U45"/>
    <mergeCell ref="T46:U46"/>
    <mergeCell ref="T47:U47"/>
    <mergeCell ref="T48:U48"/>
    <mergeCell ref="T49:U49"/>
    <mergeCell ref="T50:U50"/>
    <mergeCell ref="T51:U51"/>
    <mergeCell ref="T52:U52"/>
    <mergeCell ref="T53:U53"/>
    <mergeCell ref="Y25:Z25"/>
    <mergeCell ref="AA25:AB25"/>
  </mergeCells>
  <dataValidations count="9">
    <dataValidation allowBlank="1" showInputMessage="1" showErrorMessage="1" prompt="Use a number; DO NOT use alphabet" sqref="N11:P13 N17:N20 N22:N24 N26:N27 N29:P29" xr:uid="{00000000-0002-0000-0200-000000000000}"/>
    <dataValidation allowBlank="1" showInputMessage="1" showErrorMessage="1" prompt="give reason for discharges in Line 11, Column R-AC" sqref="A14:P14" xr:uid="{00000000-0002-0000-0200-000001000000}"/>
    <dataValidation type="date" allowBlank="1" showInputMessage="1" showErrorMessage="1" prompt="Use MM/DD/YYYY format.  " sqref="AA12:AA27 AT12:AT27 AO12:AO27 AJ12:AJ27 AY12:AY27 BD12:BD27" xr:uid="{00000000-0002-0000-0200-000002000000}">
      <formula1>36708</formula1>
      <formula2>47848</formula2>
    </dataValidation>
    <dataValidation type="whole" allowBlank="1" showInputMessage="1" showErrorMessage="1" prompt="Use a number; DO NOT use alphabet" sqref="AB29:AC29 AF29:AG29" xr:uid="{00000000-0002-0000-0200-000003000000}">
      <formula1>0</formula1>
      <formula2>5000</formula2>
    </dataValidation>
    <dataValidation allowBlank="1" showInputMessage="1" showErrorMessage="1" prompt="Will calculate from admission and discharge date. " sqref="AS12:AS27 AI12:AI27 AN12:AN27 BC12:BC27 AX12:AX27 Y12:Y27" xr:uid="{00000000-0002-0000-0200-000004000000}"/>
    <dataValidation type="date" operator="greaterThanOrEqual" allowBlank="1" showInputMessage="1" showErrorMessage="1" prompt="Use MM/DD/YYYY format.  Date must be equal or greater than date in Column AQ. " sqref="AP12:AP27 AZ12:AZ27" xr:uid="{00000000-0002-0000-0200-000005000000}">
      <formula1>AO12</formula1>
    </dataValidation>
    <dataValidation type="date" operator="greaterThanOrEqual" allowBlank="1" showInputMessage="1" showErrorMessage="1" prompt="Use MM/DD/YYYY format.  Date must be equal or greater than date in Column AL. " sqref="AK12:AK27" xr:uid="{00000000-0002-0000-0200-000006000000}">
      <formula1>AJ12</formula1>
    </dataValidation>
    <dataValidation type="date" operator="greaterThanOrEqual" allowBlank="1" showInputMessage="1" showErrorMessage="1" prompt="Use MM/DD/YYYY format.  Date must be equal or greater than date in Column AV. " sqref="AU12:AU27 BE12:BE27" xr:uid="{00000000-0002-0000-0200-000007000000}">
      <formula1>AT12</formula1>
    </dataValidation>
    <dataValidation type="date" allowBlank="1" showInputMessage="1" showErrorMessage="1" sqref="AC12:AD27" xr:uid="{00000000-0002-0000-0200-000008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A000000}">
          <x14:formula1>
            <xm:f>boxes!$B$2:$B$13</xm:f>
          </x14:formula1>
          <xm:sqref>G8:K8</xm:sqref>
        </x14:dataValidation>
        <x14:dataValidation type="list" allowBlank="1" showInputMessage="1" showErrorMessage="1" xr:uid="{E5D0BBB8-A702-4E07-8077-7D96BB7E9DD0}">
          <x14:formula1>
            <xm:f>boxes!$D$5:$D$166</xm:f>
          </x14:formula1>
          <xm:sqref>L8</xm:sqref>
        </x14:dataValidation>
        <x14:dataValidation type="list" allowBlank="1" showInputMessage="1" showErrorMessage="1" xr:uid="{AD74D375-19A1-4CDB-A258-874329077DC7}">
          <x14:formula1>
            <xm:f>boxes!$H$6:$H$9</xm:f>
          </x14:formula1>
          <xm:sqref>A58:B187</xm:sqref>
        </x14:dataValidation>
        <x14:dataValidation type="list" allowBlank="1" showInputMessage="1" showErrorMessage="1" xr:uid="{DAACBD2F-D6FE-499D-B287-31D417DD4E79}">
          <x14:formula1>
            <xm:f>boxes!$G$18:$G$24</xm:f>
          </x14:formula1>
          <xm:sqref>C58:D187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BG187"/>
  <sheetViews>
    <sheetView zoomScaleNormal="100" workbookViewId="0">
      <selection activeCell="L8" sqref="L8:O8"/>
    </sheetView>
  </sheetViews>
  <sheetFormatPr defaultRowHeight="15" x14ac:dyDescent="0.25"/>
  <cols>
    <col min="1" max="1" width="6.42578125" customWidth="1"/>
    <col min="2" max="5" width="5.5703125" customWidth="1"/>
    <col min="6" max="6" width="6.85546875" customWidth="1"/>
    <col min="7" max="35" width="5.5703125" customWidth="1"/>
    <col min="36" max="36" width="15.7109375" customWidth="1"/>
    <col min="37" max="37" width="11.42578125" customWidth="1"/>
    <col min="38" max="39" width="9.42578125" bestFit="1" customWidth="1"/>
    <col min="41" max="41" width="31" customWidth="1"/>
    <col min="42" max="42" width="12.28515625" customWidth="1"/>
    <col min="43" max="44" width="9.42578125" bestFit="1" customWidth="1"/>
    <col min="46" max="46" width="28.85546875" customWidth="1"/>
    <col min="47" max="47" width="13.140625" customWidth="1"/>
    <col min="51" max="51" width="27.28515625" customWidth="1"/>
    <col min="52" max="52" width="11.140625" customWidth="1"/>
    <col min="55" max="55" width="8.42578125" customWidth="1"/>
    <col min="56" max="56" width="26.85546875" customWidth="1"/>
    <col min="57" max="57" width="10.8554687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35">
        <f>'SETUP '!X7</f>
        <v>0</v>
      </c>
      <c r="X7" s="536"/>
      <c r="Y7" s="536"/>
      <c r="Z7" s="536"/>
      <c r="AA7" s="536"/>
      <c r="AB7" s="536"/>
      <c r="AC7" s="589"/>
      <c r="AD7" s="58"/>
      <c r="AE7" s="58"/>
      <c r="AF7" s="58"/>
      <c r="AG7" s="58"/>
      <c r="AH7" s="58"/>
      <c r="AI7" s="58"/>
    </row>
    <row r="8" spans="1:59" ht="30" customHeight="1" thickBot="1" x14ac:dyDescent="0.3">
      <c r="A8" s="537" t="s">
        <v>106</v>
      </c>
      <c r="B8" s="538"/>
      <c r="C8" s="538"/>
      <c r="D8" s="538"/>
      <c r="E8" s="538"/>
      <c r="F8" s="539"/>
      <c r="G8" s="540" t="s">
        <v>41</v>
      </c>
      <c r="H8" s="540"/>
      <c r="I8" s="540"/>
      <c r="J8" s="540"/>
      <c r="K8" s="541"/>
      <c r="L8" s="543">
        <v>2024</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July!N15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July!N13+N13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578" t="s">
        <v>97</v>
      </c>
      <c r="B16" s="578"/>
      <c r="C16" s="578"/>
      <c r="D16" s="578"/>
      <c r="E16" s="578"/>
      <c r="F16" s="578"/>
      <c r="G16" s="578"/>
      <c r="H16" s="578"/>
      <c r="I16" s="578"/>
      <c r="J16" s="578"/>
      <c r="K16" s="578"/>
      <c r="L16" s="578"/>
      <c r="M16" s="578"/>
      <c r="N16" s="578"/>
      <c r="O16" s="578"/>
      <c r="P16" s="578"/>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July!N17+N17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July!N18+N18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July!N19+N19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July!N20+N20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July!N22+N22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July!N23+N23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July!N24+N24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July!N26+N26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v>0</v>
      </c>
      <c r="O27" s="471"/>
      <c r="P27" s="472"/>
      <c r="Q27" s="558">
        <f>July!N27+N27</f>
        <v>0</v>
      </c>
      <c r="R27" s="559"/>
      <c r="S27" s="559"/>
      <c r="T27" s="95">
        <v>16</v>
      </c>
      <c r="U27" s="389"/>
      <c r="V27" s="390"/>
      <c r="W27" s="390"/>
      <c r="X27" s="390"/>
      <c r="Y27" s="390"/>
      <c r="Z27" s="391"/>
      <c r="AA27" s="383">
        <f t="shared" si="0"/>
        <v>0</v>
      </c>
      <c r="AB27" s="383"/>
      <c r="AC27" s="384"/>
      <c r="AD27" s="385"/>
      <c r="AE27" s="384"/>
      <c r="AF27" s="385"/>
      <c r="AG27" s="96">
        <v>32</v>
      </c>
      <c r="AH27" s="386"/>
      <c r="AI27" s="387"/>
      <c r="AJ27" s="565"/>
      <c r="AK27" s="126">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572" t="s">
        <v>287</v>
      </c>
      <c r="B28" s="572"/>
      <c r="C28" s="572"/>
      <c r="D28" s="572"/>
      <c r="E28" s="572"/>
      <c r="F28" s="572"/>
      <c r="G28" s="572"/>
      <c r="H28" s="572"/>
      <c r="I28" s="572"/>
      <c r="J28" s="572"/>
      <c r="K28" s="572"/>
      <c r="L28" s="572"/>
      <c r="M28" s="572"/>
      <c r="N28" s="572"/>
      <c r="O28" s="572"/>
      <c r="P28" s="572"/>
      <c r="Q28" s="571"/>
      <c r="R28" s="571"/>
      <c r="S28" s="237"/>
      <c r="T28" s="612" t="s">
        <v>202</v>
      </c>
      <c r="U28" s="613"/>
      <c r="V28" s="613"/>
      <c r="W28" s="613"/>
      <c r="X28" s="613"/>
      <c r="Y28" s="613"/>
      <c r="Z28" s="613"/>
      <c r="AA28" s="614"/>
      <c r="AB28" s="601" t="s">
        <v>201</v>
      </c>
      <c r="AC28" s="602"/>
      <c r="AD28" s="598" t="s">
        <v>289</v>
      </c>
      <c r="AE28" s="598"/>
      <c r="AF28" s="606" t="s">
        <v>229</v>
      </c>
      <c r="AG28" s="606"/>
      <c r="AH28" s="598" t="s">
        <v>289</v>
      </c>
      <c r="AI28" s="606"/>
      <c r="AJ28" s="128"/>
      <c r="AK28" s="128"/>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July!N29+N29</f>
        <v>0</v>
      </c>
      <c r="R29" s="600"/>
      <c r="S29" s="600"/>
      <c r="T29" s="609" t="s">
        <v>290</v>
      </c>
      <c r="U29" s="609"/>
      <c r="V29" s="609"/>
      <c r="W29" s="609"/>
      <c r="X29" s="609"/>
      <c r="Y29" s="609"/>
      <c r="Z29" s="609"/>
      <c r="AA29" s="609"/>
      <c r="AB29" s="459"/>
      <c r="AC29" s="459"/>
      <c r="AD29" s="610">
        <f>July!AB29+AB29</f>
        <v>0</v>
      </c>
      <c r="AE29" s="611"/>
      <c r="AF29" s="459">
        <v>0</v>
      </c>
      <c r="AG29" s="459"/>
      <c r="AH29" s="607">
        <f>July!AF29+AF29</f>
        <v>0</v>
      </c>
      <c r="AI29" s="608"/>
      <c r="AJ29" s="129"/>
      <c r="AK29" s="5"/>
      <c r="AL29" s="5"/>
      <c r="AM29" s="5"/>
      <c r="AN29" s="5"/>
      <c r="AO29" s="5"/>
      <c r="AP29" s="5"/>
    </row>
    <row r="30" spans="1:59" ht="20.100000000000001" customHeight="1" thickTop="1" thickBot="1" x14ac:dyDescent="0.3">
      <c r="A30" s="308" t="s">
        <v>99</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x14ac:dyDescent="0.3">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0"/>
      <c r="AJ31" s="7"/>
      <c r="AK31" s="7"/>
      <c r="AL31" s="7"/>
      <c r="AM31" s="7"/>
      <c r="AN31" s="7"/>
      <c r="AO31" s="7"/>
      <c r="AP31" s="7"/>
    </row>
    <row r="32" spans="1:59" ht="90" customHeight="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127"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July!Z34+Z34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July!Z35+Z35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July!Z36+Z36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July!Z37+Z37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July!Z38+Z38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July!Z39+Z39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July!Z40+Z40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July!Z41+Z41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COUNTIFS(August!C58:C186,"Medication")</f>
        <v>0</v>
      </c>
      <c r="L46" s="423"/>
      <c r="M46" s="428">
        <f>SUMIFS(August!E58:E186,August!C58:C186,"Medication")</f>
        <v>0</v>
      </c>
      <c r="N46" s="429"/>
      <c r="O46" s="430"/>
      <c r="P46" s="380" cm="1">
        <f t="array" ref="P46">SUM(COUNTIFS($A$58:$A$186,"IDD",$C$58:$C$186,{"Medication"}))</f>
        <v>0</v>
      </c>
      <c r="Q46" s="381"/>
      <c r="R46" s="380" cm="1">
        <f t="array" ref="R46">SUM(COUNTIFS($A$58:$A$186,"IDD /MH",$C$58:$C$186,{"Medication"}))</f>
        <v>0</v>
      </c>
      <c r="S46" s="381"/>
      <c r="T46" s="380" cm="1">
        <f t="array" ref="T46">SUM(COUNTIFS($A$58:$A$186,"IDD / SA",$C$58:$C$186,{"Medication"}))</f>
        <v>0</v>
      </c>
      <c r="U46" s="381"/>
      <c r="V46" s="370" cm="1">
        <f t="array" ref="V46">SUM(COUNTIFS($A$58:$A$186,"IDD/MH/SA",$C$58:$C$186,{"Medication"}))</f>
        <v>0</v>
      </c>
      <c r="W46" s="371"/>
      <c r="X46" s="372"/>
      <c r="AB46" s="85"/>
    </row>
    <row r="47" spans="1:42" ht="15" customHeight="1" x14ac:dyDescent="0.25">
      <c r="A47" s="419" t="s">
        <v>284</v>
      </c>
      <c r="B47" s="420"/>
      <c r="C47" s="420"/>
      <c r="D47" s="420"/>
      <c r="E47" s="420"/>
      <c r="F47" s="420"/>
      <c r="G47" s="420"/>
      <c r="H47" s="420"/>
      <c r="I47" s="420"/>
      <c r="J47" s="421"/>
      <c r="K47" s="422">
        <f>COUNTIFS(August!C58:C186,"Housing related")</f>
        <v>0</v>
      </c>
      <c r="L47" s="423"/>
      <c r="M47" s="428">
        <f>SUMIFS(August!E58:E186,August!C58:C186,"Housing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s="85"/>
    </row>
    <row r="48" spans="1:42" ht="15" customHeight="1" x14ac:dyDescent="0.25">
      <c r="A48" s="419" t="s">
        <v>214</v>
      </c>
      <c r="B48" s="420"/>
      <c r="C48" s="420"/>
      <c r="D48" s="420"/>
      <c r="E48" s="420"/>
      <c r="F48" s="420"/>
      <c r="G48" s="420"/>
      <c r="H48" s="420"/>
      <c r="I48" s="420"/>
      <c r="J48" s="421"/>
      <c r="K48" s="422">
        <f>COUNTIFS(August!C58:C186,"Food")</f>
        <v>0</v>
      </c>
      <c r="L48" s="423"/>
      <c r="M48" s="428">
        <f>SUMIFS(August!E58:E186,August!C58:C186,"Food")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c r="AB48" s="85"/>
    </row>
    <row r="49" spans="1:28" x14ac:dyDescent="0.25">
      <c r="A49" s="419" t="s">
        <v>213</v>
      </c>
      <c r="B49" s="420"/>
      <c r="C49" s="420"/>
      <c r="D49" s="420"/>
      <c r="E49" s="420"/>
      <c r="F49" s="420"/>
      <c r="G49" s="420"/>
      <c r="H49" s="420"/>
      <c r="I49" s="420"/>
      <c r="J49" s="421"/>
      <c r="K49" s="422">
        <f>COUNTIFS(August!C58:C186,"Clothing")</f>
        <v>0</v>
      </c>
      <c r="L49" s="423"/>
      <c r="M49" s="428">
        <f>SUMIFS(August!E58:E186,August!C58:C186,"Clothing")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c r="AB49" s="85"/>
    </row>
    <row r="50" spans="1:28" x14ac:dyDescent="0.25">
      <c r="A50" s="419" t="s">
        <v>217</v>
      </c>
      <c r="B50" s="420"/>
      <c r="C50" s="420"/>
      <c r="D50" s="420"/>
      <c r="E50" s="420"/>
      <c r="F50" s="420"/>
      <c r="G50" s="420"/>
      <c r="H50" s="420"/>
      <c r="I50" s="420"/>
      <c r="J50" s="421"/>
      <c r="K50" s="422">
        <f>COUNTIFS(August!C58:C186,"Personal Care Items")</f>
        <v>0</v>
      </c>
      <c r="L50" s="423"/>
      <c r="M50" s="428">
        <f>SUMIFS(August!E58:E186,August!C58:C186,"Personal Care Items")</f>
        <v>0</v>
      </c>
      <c r="N50" s="429"/>
      <c r="O50" s="430"/>
      <c r="P50" s="380" cm="1">
        <f t="array" ref="P50">SUM(COUNTIFS($A$58:$A$186,"IDD",$C$58:$C$186,{"Personal Care Items"}))</f>
        <v>0</v>
      </c>
      <c r="Q50" s="381"/>
      <c r="R50" s="380" cm="1">
        <f t="array" ref="R50">SUM(COUNTIFS($A$58:$A$186,"IDD /MH",$C$58:$C$186,{"Personal Care Items"}))</f>
        <v>0</v>
      </c>
      <c r="S50" s="381"/>
      <c r="T50" s="380" cm="1">
        <f t="array" ref="T50">SUM(COUNTIFS($A$58:$A$186,"IDD / SA",$C$58:$C$186,{"Personal Care Items"}))</f>
        <v>0</v>
      </c>
      <c r="U50" s="381"/>
      <c r="V50" s="370" cm="1">
        <f t="array" ref="V50">SUM(COUNTIFS($A$58:$A$186,"IDD/MH/SA",$C$58:$C$186,{"Personal Care Items"}))</f>
        <v>0</v>
      </c>
      <c r="W50" s="371"/>
      <c r="X50" s="372"/>
      <c r="AB50" s="85"/>
    </row>
    <row r="51" spans="1:28" x14ac:dyDescent="0.25">
      <c r="A51" s="419" t="s">
        <v>218</v>
      </c>
      <c r="B51" s="420"/>
      <c r="C51" s="420"/>
      <c r="D51" s="420"/>
      <c r="E51" s="420"/>
      <c r="F51" s="420"/>
      <c r="G51" s="420"/>
      <c r="H51" s="420"/>
      <c r="I51" s="420"/>
      <c r="J51" s="421"/>
      <c r="K51" s="422">
        <f>COUNTIFS(August!C58:C186,"Transportation")</f>
        <v>0</v>
      </c>
      <c r="L51" s="423"/>
      <c r="M51" s="428">
        <f>SUMIFS(August!E58:E186,August!C58:C186,"Transportation")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c r="AB51" s="85"/>
    </row>
    <row r="52" spans="1:28" x14ac:dyDescent="0.25">
      <c r="A52" s="419" t="s">
        <v>216</v>
      </c>
      <c r="B52" s="420"/>
      <c r="C52" s="420"/>
      <c r="D52" s="420"/>
      <c r="E52" s="420"/>
      <c r="F52" s="420"/>
      <c r="G52" s="420"/>
      <c r="H52" s="420"/>
      <c r="I52" s="420"/>
      <c r="J52" s="421"/>
      <c r="K52" s="422">
        <f>COUNTIFS(August!C58:C186,"Other commodities ")</f>
        <v>0</v>
      </c>
      <c r="L52" s="423"/>
      <c r="M52" s="428">
        <f>SUMIFS(August!E58:E186,August!C58:C186,"Other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8" ht="15" customHeight="1"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8" x14ac:dyDescent="0.25">
      <c r="A55" s="399" t="s">
        <v>220</v>
      </c>
      <c r="B55" s="399"/>
      <c r="C55" s="399"/>
      <c r="D55" s="399"/>
      <c r="E55" s="399"/>
      <c r="F55" s="399"/>
      <c r="G55" s="399"/>
      <c r="H55" s="399"/>
      <c r="I55" s="399"/>
      <c r="J55" s="399"/>
      <c r="K55" s="399"/>
      <c r="L55" s="399"/>
      <c r="M55" s="81"/>
      <c r="N55" s="81"/>
      <c r="O55" s="81"/>
      <c r="P55" s="81"/>
      <c r="Q55" s="81"/>
      <c r="R55" s="81"/>
    </row>
    <row r="56" spans="1:28" ht="39.950000000000003" customHeight="1" x14ac:dyDescent="0.25">
      <c r="A56" s="397" t="s">
        <v>222</v>
      </c>
      <c r="B56" s="398"/>
      <c r="C56" s="398"/>
      <c r="D56" s="398"/>
      <c r="E56" s="398"/>
      <c r="F56" s="398"/>
      <c r="G56" s="398"/>
      <c r="H56" s="398"/>
      <c r="I56" s="398"/>
      <c r="J56" s="398"/>
      <c r="K56" s="398"/>
      <c r="L56" s="398"/>
    </row>
    <row r="57" spans="1:28" ht="54.95" customHeight="1" x14ac:dyDescent="0.25">
      <c r="A57" s="416" t="s">
        <v>230</v>
      </c>
      <c r="B57" s="417"/>
      <c r="C57" s="416" t="s">
        <v>226</v>
      </c>
      <c r="D57" s="417"/>
      <c r="E57" s="414" t="s">
        <v>293</v>
      </c>
      <c r="F57" s="415"/>
      <c r="G57" s="402" t="s">
        <v>221</v>
      </c>
      <c r="H57" s="403"/>
      <c r="I57" s="403"/>
      <c r="J57" s="403"/>
      <c r="K57" s="403"/>
      <c r="L57" s="404"/>
    </row>
    <row r="58" spans="1:28" ht="30" customHeight="1" x14ac:dyDescent="0.25">
      <c r="A58" s="412"/>
      <c r="B58" s="413"/>
      <c r="C58" s="412"/>
      <c r="D58" s="413"/>
      <c r="E58" s="405">
        <v>0</v>
      </c>
      <c r="F58" s="406"/>
      <c r="G58" s="392"/>
      <c r="H58" s="393"/>
      <c r="I58" s="393"/>
      <c r="J58" s="393"/>
      <c r="K58" s="393"/>
      <c r="L58" s="394"/>
    </row>
    <row r="59" spans="1:28" ht="30" customHeight="1" x14ac:dyDescent="0.25">
      <c r="A59" s="412"/>
      <c r="B59" s="413"/>
      <c r="C59" s="412"/>
      <c r="D59" s="413"/>
      <c r="E59" s="405">
        <v>0</v>
      </c>
      <c r="F59" s="406"/>
      <c r="G59" s="392"/>
      <c r="H59" s="393"/>
      <c r="I59" s="393"/>
      <c r="J59" s="393"/>
      <c r="K59" s="393"/>
      <c r="L59" s="394"/>
    </row>
    <row r="60" spans="1:28" ht="30" customHeight="1" x14ac:dyDescent="0.25">
      <c r="A60" s="412"/>
      <c r="B60" s="413"/>
      <c r="C60" s="412"/>
      <c r="D60" s="413"/>
      <c r="E60" s="405">
        <v>0</v>
      </c>
      <c r="F60" s="406"/>
      <c r="G60" s="392"/>
      <c r="H60" s="393"/>
      <c r="I60" s="393"/>
      <c r="J60" s="393"/>
      <c r="K60" s="393"/>
      <c r="L60" s="394"/>
    </row>
    <row r="61" spans="1:28" ht="30" customHeight="1" x14ac:dyDescent="0.25">
      <c r="A61" s="412"/>
      <c r="B61" s="413"/>
      <c r="C61" s="412"/>
      <c r="D61" s="413"/>
      <c r="E61" s="405">
        <v>0</v>
      </c>
      <c r="F61" s="406"/>
      <c r="G61" s="392"/>
      <c r="H61" s="393"/>
      <c r="I61" s="393"/>
      <c r="J61" s="393"/>
      <c r="K61" s="393"/>
      <c r="L61" s="394"/>
    </row>
    <row r="62" spans="1:28" ht="30" customHeight="1" x14ac:dyDescent="0.25">
      <c r="A62" s="412"/>
      <c r="B62" s="413"/>
      <c r="C62" s="412"/>
      <c r="D62" s="413"/>
      <c r="E62" s="405">
        <v>0</v>
      </c>
      <c r="F62" s="406"/>
      <c r="G62" s="392"/>
      <c r="H62" s="393"/>
      <c r="I62" s="393"/>
      <c r="J62" s="393"/>
      <c r="K62" s="393"/>
      <c r="L62" s="394"/>
    </row>
    <row r="63" spans="1:28" ht="30" customHeight="1" x14ac:dyDescent="0.25">
      <c r="A63" s="412"/>
      <c r="B63" s="413"/>
      <c r="C63" s="412"/>
      <c r="D63" s="413"/>
      <c r="E63" s="405">
        <v>0</v>
      </c>
      <c r="F63" s="406"/>
      <c r="G63" s="392" t="s">
        <v>34</v>
      </c>
      <c r="H63" s="393"/>
      <c r="I63" s="393"/>
      <c r="J63" s="393"/>
      <c r="K63" s="393"/>
      <c r="L63" s="394"/>
    </row>
    <row r="64" spans="1:28"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dobJ87ZMMcZZI7iZ/B15MFTCfyLWR6uUXZBMvaSEhDTuXDz7rvpRLiAVTjTH0Zcw3gBKaL4zNWxSav0VtnsIyw==" saltValue="E0rGKn5f0PMFraTo1pJl2g==" spinCount="100000" sheet="1" objects="1" scenarios="1"/>
  <mergeCells count="805">
    <mergeCell ref="AN9:AW10"/>
    <mergeCell ref="AX9:BG10"/>
    <mergeCell ref="R48:S48"/>
    <mergeCell ref="R49:S49"/>
    <mergeCell ref="R50:S50"/>
    <mergeCell ref="R51:S51"/>
    <mergeCell ref="R52:S52"/>
    <mergeCell ref="P53:Q53"/>
    <mergeCell ref="R53:S53"/>
    <mergeCell ref="AF28:AG28"/>
    <mergeCell ref="AH28:AI28"/>
    <mergeCell ref="AH29:AI29"/>
    <mergeCell ref="T29:AA29"/>
    <mergeCell ref="AB29:AC29"/>
    <mergeCell ref="AD29:AE29"/>
    <mergeCell ref="AF29:AG29"/>
    <mergeCell ref="T28:AA28"/>
    <mergeCell ref="U23:Z23"/>
    <mergeCell ref="AA23:AB23"/>
    <mergeCell ref="AC23:AD23"/>
    <mergeCell ref="AE23:AF23"/>
    <mergeCell ref="AH23:AJ23"/>
    <mergeCell ref="U24:Z24"/>
    <mergeCell ref="N17:P17"/>
    <mergeCell ref="A186:B186"/>
    <mergeCell ref="C186:D186"/>
    <mergeCell ref="E186:F186"/>
    <mergeCell ref="G186:L186"/>
    <mergeCell ref="P48:Q48"/>
    <mergeCell ref="P49:Q49"/>
    <mergeCell ref="P50:Q50"/>
    <mergeCell ref="P51:Q51"/>
    <mergeCell ref="P52:Q52"/>
    <mergeCell ref="A183:B183"/>
    <mergeCell ref="C183:D183"/>
    <mergeCell ref="E183:F183"/>
    <mergeCell ref="G183:L183"/>
    <mergeCell ref="A184:B184"/>
    <mergeCell ref="C184:D184"/>
    <mergeCell ref="E184:F184"/>
    <mergeCell ref="G184:L184"/>
    <mergeCell ref="A179:B179"/>
    <mergeCell ref="C179:D179"/>
    <mergeCell ref="E179:F179"/>
    <mergeCell ref="G179:L179"/>
    <mergeCell ref="A185:B185"/>
    <mergeCell ref="C185:D185"/>
    <mergeCell ref="E185:F185"/>
    <mergeCell ref="A177:B177"/>
    <mergeCell ref="C177:D177"/>
    <mergeCell ref="E177:F177"/>
    <mergeCell ref="G177:L177"/>
    <mergeCell ref="A178:B178"/>
    <mergeCell ref="C178:D178"/>
    <mergeCell ref="E178:F178"/>
    <mergeCell ref="G178:L178"/>
    <mergeCell ref="G185:L185"/>
    <mergeCell ref="A180:B180"/>
    <mergeCell ref="C180:D180"/>
    <mergeCell ref="E180:F180"/>
    <mergeCell ref="G180:L180"/>
    <mergeCell ref="A181:B181"/>
    <mergeCell ref="C181:D181"/>
    <mergeCell ref="E181:F181"/>
    <mergeCell ref="G181:L181"/>
    <mergeCell ref="A182:B182"/>
    <mergeCell ref="C182:D182"/>
    <mergeCell ref="E182:F182"/>
    <mergeCell ref="G182:L182"/>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2:B102"/>
    <mergeCell ref="C102:D102"/>
    <mergeCell ref="E102:F102"/>
    <mergeCell ref="G102:L102"/>
    <mergeCell ref="A103:B103"/>
    <mergeCell ref="C103:D103"/>
    <mergeCell ref="E103:F103"/>
    <mergeCell ref="G103:L103"/>
    <mergeCell ref="A104:B104"/>
    <mergeCell ref="C104:D104"/>
    <mergeCell ref="E104:F104"/>
    <mergeCell ref="G104:L104"/>
    <mergeCell ref="A99:B99"/>
    <mergeCell ref="C99:D99"/>
    <mergeCell ref="E99:F99"/>
    <mergeCell ref="G99:L99"/>
    <mergeCell ref="A100:B100"/>
    <mergeCell ref="C100:D100"/>
    <mergeCell ref="E100:F100"/>
    <mergeCell ref="G100:L100"/>
    <mergeCell ref="A101:B101"/>
    <mergeCell ref="C101:D101"/>
    <mergeCell ref="E101:F101"/>
    <mergeCell ref="G101:L101"/>
    <mergeCell ref="A96:B96"/>
    <mergeCell ref="C96:D96"/>
    <mergeCell ref="E96:F96"/>
    <mergeCell ref="G96:L96"/>
    <mergeCell ref="A97:B97"/>
    <mergeCell ref="C97:D97"/>
    <mergeCell ref="E97:F97"/>
    <mergeCell ref="G97:L97"/>
    <mergeCell ref="A98:B98"/>
    <mergeCell ref="C98:D98"/>
    <mergeCell ref="E98:F98"/>
    <mergeCell ref="G98:L98"/>
    <mergeCell ref="A93:B93"/>
    <mergeCell ref="C93:D93"/>
    <mergeCell ref="E93:F93"/>
    <mergeCell ref="G93:L93"/>
    <mergeCell ref="A94:B94"/>
    <mergeCell ref="C94:D94"/>
    <mergeCell ref="E94:F94"/>
    <mergeCell ref="G94:L94"/>
    <mergeCell ref="A95:B95"/>
    <mergeCell ref="C95:D95"/>
    <mergeCell ref="E95:F95"/>
    <mergeCell ref="G95:L95"/>
    <mergeCell ref="A90:B90"/>
    <mergeCell ref="C90:D90"/>
    <mergeCell ref="E90:F90"/>
    <mergeCell ref="G90:L90"/>
    <mergeCell ref="A91:B91"/>
    <mergeCell ref="C91:D91"/>
    <mergeCell ref="E91:F91"/>
    <mergeCell ref="G91:L91"/>
    <mergeCell ref="A92:B92"/>
    <mergeCell ref="C92:D92"/>
    <mergeCell ref="E92:F92"/>
    <mergeCell ref="G92:L92"/>
    <mergeCell ref="A87:B87"/>
    <mergeCell ref="C87:D87"/>
    <mergeCell ref="E87:F87"/>
    <mergeCell ref="G87:L87"/>
    <mergeCell ref="A88:B88"/>
    <mergeCell ref="C88:D88"/>
    <mergeCell ref="E88:F88"/>
    <mergeCell ref="G88:L88"/>
    <mergeCell ref="A89:B89"/>
    <mergeCell ref="C89:D89"/>
    <mergeCell ref="E89:F89"/>
    <mergeCell ref="G89:L89"/>
    <mergeCell ref="A84:B84"/>
    <mergeCell ref="C84:D84"/>
    <mergeCell ref="E84:F84"/>
    <mergeCell ref="G84:L84"/>
    <mergeCell ref="A85:B85"/>
    <mergeCell ref="C85:D85"/>
    <mergeCell ref="E85:F85"/>
    <mergeCell ref="G85:L85"/>
    <mergeCell ref="A86:B86"/>
    <mergeCell ref="C86:D86"/>
    <mergeCell ref="E86:F86"/>
    <mergeCell ref="G86:L86"/>
    <mergeCell ref="A81:B81"/>
    <mergeCell ref="C81:D81"/>
    <mergeCell ref="E81:F81"/>
    <mergeCell ref="G81:L81"/>
    <mergeCell ref="A82:B82"/>
    <mergeCell ref="C82:D82"/>
    <mergeCell ref="E82:F82"/>
    <mergeCell ref="G82:L82"/>
    <mergeCell ref="A83:B83"/>
    <mergeCell ref="C83:D83"/>
    <mergeCell ref="E83:F83"/>
    <mergeCell ref="G83:L83"/>
    <mergeCell ref="A78:B78"/>
    <mergeCell ref="C78:D78"/>
    <mergeCell ref="E78:F78"/>
    <mergeCell ref="G78:L78"/>
    <mergeCell ref="A79:B79"/>
    <mergeCell ref="C79:D79"/>
    <mergeCell ref="E79:F79"/>
    <mergeCell ref="G79:L79"/>
    <mergeCell ref="A80:B80"/>
    <mergeCell ref="C80:D80"/>
    <mergeCell ref="E80:F80"/>
    <mergeCell ref="G80:L80"/>
    <mergeCell ref="A75:B75"/>
    <mergeCell ref="C75:D75"/>
    <mergeCell ref="E75:F75"/>
    <mergeCell ref="G75:L75"/>
    <mergeCell ref="A76:B76"/>
    <mergeCell ref="C76:D76"/>
    <mergeCell ref="E76:F76"/>
    <mergeCell ref="G76:L76"/>
    <mergeCell ref="A77:B77"/>
    <mergeCell ref="C77:D77"/>
    <mergeCell ref="E77:F77"/>
    <mergeCell ref="G77:L77"/>
    <mergeCell ref="A72:B72"/>
    <mergeCell ref="C72:D72"/>
    <mergeCell ref="E72:F72"/>
    <mergeCell ref="G72:L72"/>
    <mergeCell ref="A73:B73"/>
    <mergeCell ref="C73:D73"/>
    <mergeCell ref="E73:F73"/>
    <mergeCell ref="G73:L73"/>
    <mergeCell ref="A74:B74"/>
    <mergeCell ref="C74:D74"/>
    <mergeCell ref="E74:F74"/>
    <mergeCell ref="G74:L74"/>
    <mergeCell ref="A69:B69"/>
    <mergeCell ref="C69:D69"/>
    <mergeCell ref="E69:F69"/>
    <mergeCell ref="G69:L69"/>
    <mergeCell ref="A70:B70"/>
    <mergeCell ref="C70:D70"/>
    <mergeCell ref="E70:F70"/>
    <mergeCell ref="G70:L70"/>
    <mergeCell ref="A71:B71"/>
    <mergeCell ref="C71:D71"/>
    <mergeCell ref="E71:F71"/>
    <mergeCell ref="G71:L71"/>
    <mergeCell ref="A66:B66"/>
    <mergeCell ref="C66:D66"/>
    <mergeCell ref="E66:F66"/>
    <mergeCell ref="G66:L66"/>
    <mergeCell ref="A67:B67"/>
    <mergeCell ref="C67:D67"/>
    <mergeCell ref="E67:F67"/>
    <mergeCell ref="G67:L67"/>
    <mergeCell ref="A68:B68"/>
    <mergeCell ref="C68:D68"/>
    <mergeCell ref="E68:F68"/>
    <mergeCell ref="G68:L68"/>
    <mergeCell ref="A63:B63"/>
    <mergeCell ref="C63:D63"/>
    <mergeCell ref="E63:F63"/>
    <mergeCell ref="G63:L63"/>
    <mergeCell ref="A64:B64"/>
    <mergeCell ref="C64:D64"/>
    <mergeCell ref="E64:F64"/>
    <mergeCell ref="G64:L64"/>
    <mergeCell ref="A65:B65"/>
    <mergeCell ref="C65:D65"/>
    <mergeCell ref="E65:F65"/>
    <mergeCell ref="G65:L65"/>
    <mergeCell ref="A55:L55"/>
    <mergeCell ref="A56:L56"/>
    <mergeCell ref="A57:B57"/>
    <mergeCell ref="C57:D57"/>
    <mergeCell ref="E57:F57"/>
    <mergeCell ref="G57:L57"/>
    <mergeCell ref="A62:B62"/>
    <mergeCell ref="C62:D62"/>
    <mergeCell ref="E62:F62"/>
    <mergeCell ref="G62:L62"/>
    <mergeCell ref="A60:B60"/>
    <mergeCell ref="C60:D60"/>
    <mergeCell ref="E60:F60"/>
    <mergeCell ref="G60:L60"/>
    <mergeCell ref="A61:B61"/>
    <mergeCell ref="C61:D61"/>
    <mergeCell ref="E61:F61"/>
    <mergeCell ref="G61:L61"/>
    <mergeCell ref="A58:B58"/>
    <mergeCell ref="C58:D58"/>
    <mergeCell ref="E58:F58"/>
    <mergeCell ref="G58:L58"/>
    <mergeCell ref="A59:B59"/>
    <mergeCell ref="C59:D59"/>
    <mergeCell ref="E59:F59"/>
    <mergeCell ref="G59:L59"/>
    <mergeCell ref="A52:J52"/>
    <mergeCell ref="K52:L52"/>
    <mergeCell ref="M52:O52"/>
    <mergeCell ref="A53:J53"/>
    <mergeCell ref="K53:L53"/>
    <mergeCell ref="M53:O53"/>
    <mergeCell ref="AB28:AC28"/>
    <mergeCell ref="A37:I37"/>
    <mergeCell ref="Z37:AA37"/>
    <mergeCell ref="M51:O51"/>
    <mergeCell ref="K51:L51"/>
    <mergeCell ref="A41:I41"/>
    <mergeCell ref="Z41:AA41"/>
    <mergeCell ref="A50:J50"/>
    <mergeCell ref="K50:L50"/>
    <mergeCell ref="A49:J49"/>
    <mergeCell ref="K49:L49"/>
    <mergeCell ref="M49:O49"/>
    <mergeCell ref="P46:Q46"/>
    <mergeCell ref="R46:S46"/>
    <mergeCell ref="P47:Q47"/>
    <mergeCell ref="R47:S47"/>
    <mergeCell ref="AD28:AE28"/>
    <mergeCell ref="J31:AA31"/>
    <mergeCell ref="AB31:AI31"/>
    <mergeCell ref="A32:I32"/>
    <mergeCell ref="J32:K32"/>
    <mergeCell ref="L32:M32"/>
    <mergeCell ref="N32:O32"/>
    <mergeCell ref="P32:Q32"/>
    <mergeCell ref="A30:AI30"/>
    <mergeCell ref="Q29:S29"/>
    <mergeCell ref="AH38:AI38"/>
    <mergeCell ref="A35:I35"/>
    <mergeCell ref="Z35:AA35"/>
    <mergeCell ref="AH35:AI35"/>
    <mergeCell ref="A36:I36"/>
    <mergeCell ref="Z36:AA36"/>
    <mergeCell ref="AH36:AI36"/>
    <mergeCell ref="A46:J46"/>
    <mergeCell ref="U11:Z11"/>
    <mergeCell ref="AA11:AB11"/>
    <mergeCell ref="AC11:AD11"/>
    <mergeCell ref="AE11:AF11"/>
    <mergeCell ref="AH11:AJ11"/>
    <mergeCell ref="U12:Z12"/>
    <mergeCell ref="U14:Z14"/>
    <mergeCell ref="AA14:AB14"/>
    <mergeCell ref="AC14:AD14"/>
    <mergeCell ref="AE14:AF14"/>
    <mergeCell ref="AH14:AJ14"/>
    <mergeCell ref="AC12:AD12"/>
    <mergeCell ref="AE12:AF12"/>
    <mergeCell ref="AH12:AJ12"/>
    <mergeCell ref="U13:Z13"/>
    <mergeCell ref="AA13:AB13"/>
    <mergeCell ref="AE13:AF13"/>
    <mergeCell ref="AH13:AJ13"/>
    <mergeCell ref="AA12:AB12"/>
    <mergeCell ref="A1:AC1"/>
    <mergeCell ref="A3:AC3"/>
    <mergeCell ref="A4:F4"/>
    <mergeCell ref="G4:O4"/>
    <mergeCell ref="P4:V4"/>
    <mergeCell ref="W4:AC4"/>
    <mergeCell ref="A9:P9"/>
    <mergeCell ref="A10:P10"/>
    <mergeCell ref="W7:AC7"/>
    <mergeCell ref="A8:F8"/>
    <mergeCell ref="G8:K8"/>
    <mergeCell ref="L8:O8"/>
    <mergeCell ref="P8:V8"/>
    <mergeCell ref="W8:AC8"/>
    <mergeCell ref="G6:O7"/>
    <mergeCell ref="A5:F5"/>
    <mergeCell ref="T9:AM10"/>
    <mergeCell ref="W5:AC5"/>
    <mergeCell ref="A6:F7"/>
    <mergeCell ref="P6:V6"/>
    <mergeCell ref="W6:AC6"/>
    <mergeCell ref="P7:V7"/>
    <mergeCell ref="N2:P2"/>
    <mergeCell ref="R2:T2"/>
    <mergeCell ref="A25:M25"/>
    <mergeCell ref="Q19:S19"/>
    <mergeCell ref="Q20:S20"/>
    <mergeCell ref="Q21:S21"/>
    <mergeCell ref="Q22:S22"/>
    <mergeCell ref="Q23:S23"/>
    <mergeCell ref="Q24:S24"/>
    <mergeCell ref="A22:M22"/>
    <mergeCell ref="N22:P22"/>
    <mergeCell ref="A23:M23"/>
    <mergeCell ref="N23:P23"/>
    <mergeCell ref="A24:M24"/>
    <mergeCell ref="N24:P24"/>
    <mergeCell ref="A19:M19"/>
    <mergeCell ref="N19:P19"/>
    <mergeCell ref="A11:M11"/>
    <mergeCell ref="AC13:AD13"/>
    <mergeCell ref="G5:O5"/>
    <mergeCell ref="P5:V5"/>
    <mergeCell ref="N11:P11"/>
    <mergeCell ref="A12:M12"/>
    <mergeCell ref="N12:P12"/>
    <mergeCell ref="A13:M13"/>
    <mergeCell ref="N13:P13"/>
    <mergeCell ref="A20:M20"/>
    <mergeCell ref="N20:P20"/>
    <mergeCell ref="A18:M18"/>
    <mergeCell ref="N18:P18"/>
    <mergeCell ref="A14:M14"/>
    <mergeCell ref="N14:P14"/>
    <mergeCell ref="A15:M15"/>
    <mergeCell ref="N15:P15"/>
    <mergeCell ref="A16:P16"/>
    <mergeCell ref="A17:M17"/>
    <mergeCell ref="AH37:AI37"/>
    <mergeCell ref="A38:I38"/>
    <mergeCell ref="Z38:AA38"/>
    <mergeCell ref="AH32:AI32"/>
    <mergeCell ref="U18:Z18"/>
    <mergeCell ref="AA18:AB18"/>
    <mergeCell ref="A33:I33"/>
    <mergeCell ref="Z33:AA33"/>
    <mergeCell ref="AH33:AI33"/>
    <mergeCell ref="A34:I34"/>
    <mergeCell ref="Z34:AA34"/>
    <mergeCell ref="AH34:AI34"/>
    <mergeCell ref="R32:S32"/>
    <mergeCell ref="T32:U32"/>
    <mergeCell ref="V32:W32"/>
    <mergeCell ref="Z32:AA32"/>
    <mergeCell ref="AB32:AC32"/>
    <mergeCell ref="AD32:AE32"/>
    <mergeCell ref="A26:M26"/>
    <mergeCell ref="N26:P26"/>
    <mergeCell ref="A27:M27"/>
    <mergeCell ref="N27:P27"/>
    <mergeCell ref="A28:P28"/>
    <mergeCell ref="AC19:AD19"/>
    <mergeCell ref="A42:I42"/>
    <mergeCell ref="Z42:AA42"/>
    <mergeCell ref="AH42:AI42"/>
    <mergeCell ref="A39:I39"/>
    <mergeCell ref="Z39:AA39"/>
    <mergeCell ref="AH39:AI39"/>
    <mergeCell ref="A40:I40"/>
    <mergeCell ref="Z40:AA40"/>
    <mergeCell ref="AH40:AI40"/>
    <mergeCell ref="K45:L45"/>
    <mergeCell ref="M45:O45"/>
    <mergeCell ref="AC15:AD15"/>
    <mergeCell ref="AE15:AF15"/>
    <mergeCell ref="AH15:AJ15"/>
    <mergeCell ref="U16:Z16"/>
    <mergeCell ref="AA16:AB16"/>
    <mergeCell ref="AC16:AD16"/>
    <mergeCell ref="AE16:AF16"/>
    <mergeCell ref="AH16:AJ16"/>
    <mergeCell ref="U17:Z17"/>
    <mergeCell ref="AA17:AB17"/>
    <mergeCell ref="AC17:AD17"/>
    <mergeCell ref="AE17:AF17"/>
    <mergeCell ref="AH17:AJ17"/>
    <mergeCell ref="U15:Z15"/>
    <mergeCell ref="AA15:AB15"/>
    <mergeCell ref="AH22:AJ22"/>
    <mergeCell ref="AC18:AD18"/>
    <mergeCell ref="AE18:AF18"/>
    <mergeCell ref="AH18:AJ18"/>
    <mergeCell ref="U19:Z19"/>
    <mergeCell ref="AA19:AB19"/>
    <mergeCell ref="AH41:AI41"/>
    <mergeCell ref="AC27:AD27"/>
    <mergeCell ref="AE27:AF27"/>
    <mergeCell ref="AH27:AJ27"/>
    <mergeCell ref="AH24:AJ24"/>
    <mergeCell ref="U25:Z25"/>
    <mergeCell ref="AA25:AB25"/>
    <mergeCell ref="AC25:AD25"/>
    <mergeCell ref="AE25:AF25"/>
    <mergeCell ref="AH25:AJ25"/>
    <mergeCell ref="U26:Z26"/>
    <mergeCell ref="AA26:AB26"/>
    <mergeCell ref="AC26:AD26"/>
    <mergeCell ref="AE26:AF26"/>
    <mergeCell ref="AH26:AJ26"/>
    <mergeCell ref="AA24:AB24"/>
    <mergeCell ref="AC24:AD24"/>
    <mergeCell ref="A187:B187"/>
    <mergeCell ref="C187:D187"/>
    <mergeCell ref="V45:X45"/>
    <mergeCell ref="V46:X46"/>
    <mergeCell ref="V47:X47"/>
    <mergeCell ref="V48:X48"/>
    <mergeCell ref="V49:X49"/>
    <mergeCell ref="V50:X50"/>
    <mergeCell ref="V51:X51"/>
    <mergeCell ref="V52:X52"/>
    <mergeCell ref="V53:X53"/>
    <mergeCell ref="T53:U53"/>
    <mergeCell ref="M50:O50"/>
    <mergeCell ref="A51:J51"/>
    <mergeCell ref="P45:Q45"/>
    <mergeCell ref="R45:S45"/>
    <mergeCell ref="K46:L46"/>
    <mergeCell ref="M46:O46"/>
    <mergeCell ref="A47:J47"/>
    <mergeCell ref="K47:L47"/>
    <mergeCell ref="M47:O47"/>
    <mergeCell ref="A48:J48"/>
    <mergeCell ref="K48:L48"/>
    <mergeCell ref="A45:J45"/>
    <mergeCell ref="M48:O48"/>
    <mergeCell ref="Q13:S13"/>
    <mergeCell ref="T45:U45"/>
    <mergeCell ref="T46:U46"/>
    <mergeCell ref="T47:U47"/>
    <mergeCell ref="T48:U48"/>
    <mergeCell ref="T49:U49"/>
    <mergeCell ref="T50:U50"/>
    <mergeCell ref="T51:U51"/>
    <mergeCell ref="U20:Z20"/>
    <mergeCell ref="Q26:S26"/>
    <mergeCell ref="Q27:S27"/>
    <mergeCell ref="Q28:S28"/>
    <mergeCell ref="A29:M29"/>
    <mergeCell ref="N29:P29"/>
    <mergeCell ref="A21:M21"/>
    <mergeCell ref="T52:U52"/>
    <mergeCell ref="U21:Z21"/>
    <mergeCell ref="Q16:S16"/>
    <mergeCell ref="Q17:S17"/>
    <mergeCell ref="Q18:S18"/>
    <mergeCell ref="Q25:S25"/>
    <mergeCell ref="U27:Z27"/>
    <mergeCell ref="X43:AI43"/>
    <mergeCell ref="AA21:AB21"/>
    <mergeCell ref="AC21:AD21"/>
    <mergeCell ref="AE21:AF21"/>
    <mergeCell ref="AH21:AJ21"/>
    <mergeCell ref="U22:Z22"/>
    <mergeCell ref="AA22:AB22"/>
    <mergeCell ref="AC22:AD22"/>
    <mergeCell ref="AE22:AF22"/>
    <mergeCell ref="AE24:AF24"/>
    <mergeCell ref="AE19:AF19"/>
    <mergeCell ref="AH19:AJ19"/>
    <mergeCell ref="AA20:AB20"/>
    <mergeCell ref="AC20:AD20"/>
    <mergeCell ref="AE20:AF20"/>
    <mergeCell ref="AH20:AJ20"/>
    <mergeCell ref="AA27:AB27"/>
  </mergeCells>
  <dataValidations count="11">
    <dataValidation allowBlank="1" showInputMessage="1" showErrorMessage="1" prompt="give reason for discharges in Line 11, Column R-AC" sqref="N14:P14" xr:uid="{00000000-0002-0000-0300-000000000000}"/>
    <dataValidation allowBlank="1" showInputMessage="1" showErrorMessage="1" prompt="Use a number; DO NOT use alphabet" sqref="N17:N20 N22:N24 N12:P13 N26:N27 Q13:S13" xr:uid="{00000000-0002-0000-0300-000001000000}"/>
    <dataValidation allowBlank="1" showInputMessage="1" showErrorMessage="1" prompt="give reason for discharges in Line 11, Column T-AI" sqref="A14:M14" xr:uid="{00000000-0002-0000-0300-000002000000}"/>
    <dataValidation allowBlank="1" showInputMessage="1" showErrorMessage="1" prompt="auto populates" sqref="N11:P11 N15:P15 Q17:S20 Q22:S24 Q26:S27 Q29:S29 X34:AA42 AF34:AJ42" xr:uid="{00000000-0002-0000-0300-000003000000}"/>
    <dataValidation type="date" allowBlank="1" showInputMessage="1" showErrorMessage="1" prompt="Use MM/DD/YYYY format.  " sqref="AC12:AC27 AV12:AV27 AQ12:AQ27 AL12:AL27 BA12:BA27 BF12:BF27" xr:uid="{00000000-0002-0000-0300-000004000000}">
      <formula1>36708</formula1>
      <formula2>47848</formula2>
    </dataValidation>
    <dataValidation type="whole" allowBlank="1" showInputMessage="1" showErrorMessage="1" prompt="Use a number; DO NOT use alphabet" sqref="N29:P29 AB29:AC29 AF29:AG29" xr:uid="{00000000-0002-0000-0300-000005000000}">
      <formula1>0</formula1>
      <formula2>5000</formula2>
    </dataValidation>
    <dataValidation allowBlank="1" showInputMessage="1" showErrorMessage="1" prompt="Will calculate from admission and discharge date. " sqref="AU12:AU27 AK12:AK27 AP12:AP27 AA12:AA27 AZ12:AZ27 BE12:BE27" xr:uid="{00000000-0002-0000-0300-000006000000}"/>
    <dataValidation type="date" operator="greaterThanOrEqual" allowBlank="1" showInputMessage="1" showErrorMessage="1" prompt="Use MM/DD/YYYY format.  Date must be equal or greater than date in Column AQ. " sqref="AR12:AR27 BB12:BB27" xr:uid="{00000000-0002-0000-0300-000007000000}">
      <formula1>AQ12</formula1>
    </dataValidation>
    <dataValidation type="date" operator="greaterThanOrEqual" allowBlank="1" showInputMessage="1" showErrorMessage="1" prompt="Use MM/DD/YYYY format.  Date must be equal or greater than date in Column AL. " sqref="AM12:AM27" xr:uid="{00000000-0002-0000-0300-000008000000}">
      <formula1>AL12</formula1>
    </dataValidation>
    <dataValidation type="date" operator="greaterThanOrEqual" allowBlank="1" showInputMessage="1" showErrorMessage="1" prompt="Use MM/DD/YYYY format.  Date must be equal or greater than date in Column AV. " sqref="AW12:AW27 BG12:BG27" xr:uid="{00000000-0002-0000-0300-000009000000}">
      <formula1>AV12</formula1>
    </dataValidation>
    <dataValidation type="date" allowBlank="1" showInputMessage="1" showErrorMessage="1" sqref="AE12:AF26" xr:uid="{00000000-0002-0000-03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B000000}">
          <x14:formula1>
            <xm:f>boxes!$B$2:$B$13</xm:f>
          </x14:formula1>
          <xm:sqref>G8:K8</xm:sqref>
        </x14:dataValidation>
        <x14:dataValidation type="list" allowBlank="1" showInputMessage="1" showErrorMessage="1" xr:uid="{92CC95A1-463C-4BA5-960C-6B9415B65C82}">
          <x14:formula1>
            <xm:f>boxes!$D$5:$D$166</xm:f>
          </x14:formula1>
          <xm:sqref>L8</xm:sqref>
        </x14:dataValidation>
        <x14:dataValidation type="list" allowBlank="1" showInputMessage="1" showErrorMessage="1" xr:uid="{FB3D9268-E4F6-475B-9B1D-AAC3D6B5CB9A}">
          <x14:formula1>
            <xm:f>boxes!$H$6:$H$9</xm:f>
          </x14:formula1>
          <xm:sqref>A58:B187</xm:sqref>
        </x14:dataValidation>
        <x14:dataValidation type="list" allowBlank="1" showInputMessage="1" showErrorMessage="1" xr:uid="{F3D4BAB6-21B7-4F4B-BAF8-511EF88328B2}">
          <x14:formula1>
            <xm:f>boxes!$G$18:$G$24</xm:f>
          </x14:formula1>
          <xm:sqref>C58:D187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BG187"/>
  <sheetViews>
    <sheetView zoomScaleNormal="100" workbookViewId="0">
      <selection activeCell="L8" sqref="L8:O8"/>
    </sheetView>
  </sheetViews>
  <sheetFormatPr defaultRowHeight="15" x14ac:dyDescent="0.25"/>
  <cols>
    <col min="1" max="1" width="6.42578125" customWidth="1"/>
    <col min="2" max="35" width="5.5703125" customWidth="1"/>
    <col min="36" max="36" width="17" customWidth="1"/>
    <col min="37" max="37" width="11.140625" customWidth="1"/>
    <col min="41" max="41" width="29.140625" customWidth="1"/>
    <col min="42" max="42" width="11.85546875" customWidth="1"/>
    <col min="46" max="46" width="26.7109375" customWidth="1"/>
    <col min="47" max="47" width="11" customWidth="1"/>
    <col min="51" max="51" width="28.42578125" customWidth="1"/>
    <col min="52" max="52" width="12.5703125" customWidth="1"/>
    <col min="56" max="56" width="27.28515625" customWidth="1"/>
    <col min="57" max="57" width="12.2851562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35">
        <f>'SETUP '!X7</f>
        <v>0</v>
      </c>
      <c r="X7" s="536"/>
      <c r="Y7" s="536"/>
      <c r="Z7" s="536"/>
      <c r="AA7" s="536"/>
      <c r="AB7" s="536"/>
      <c r="AC7" s="589"/>
      <c r="AD7" s="58"/>
      <c r="AE7" s="58"/>
      <c r="AF7" s="58"/>
      <c r="AG7" s="58"/>
      <c r="AH7" s="58"/>
      <c r="AI7" s="58"/>
    </row>
    <row r="8" spans="1:59" ht="30" customHeight="1" thickBot="1" x14ac:dyDescent="0.3">
      <c r="A8" s="537" t="s">
        <v>106</v>
      </c>
      <c r="B8" s="538"/>
      <c r="C8" s="538"/>
      <c r="D8" s="538"/>
      <c r="E8" s="538"/>
      <c r="F8" s="539"/>
      <c r="G8" s="620" t="s">
        <v>42</v>
      </c>
      <c r="H8" s="620"/>
      <c r="I8" s="620"/>
      <c r="J8" s="620"/>
      <c r="K8" s="621"/>
      <c r="L8" s="543">
        <v>2024</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August!N15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t="s">
        <v>255</v>
      </c>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August!N13+N13</f>
        <v>0</v>
      </c>
      <c r="R13" s="564"/>
      <c r="S13" s="564"/>
      <c r="T13" s="95">
        <v>2</v>
      </c>
      <c r="U13" s="389" t="s">
        <v>252</v>
      </c>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t="s">
        <v>253</v>
      </c>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t="s">
        <v>252</v>
      </c>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t="s">
        <v>252</v>
      </c>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August!Q17+N17</f>
        <v>0</v>
      </c>
      <c r="R17" s="559"/>
      <c r="S17" s="559"/>
      <c r="T17" s="95">
        <v>6</v>
      </c>
      <c r="U17" s="389" t="s">
        <v>255</v>
      </c>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August!Q18+N18</f>
        <v>0</v>
      </c>
      <c r="R18" s="561"/>
      <c r="S18" s="561"/>
      <c r="T18" s="95">
        <v>7</v>
      </c>
      <c r="U18" s="389" t="s">
        <v>255</v>
      </c>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August!Q19+N19</f>
        <v>0</v>
      </c>
      <c r="R19" s="559"/>
      <c r="S19" s="559"/>
      <c r="T19" s="95">
        <v>8</v>
      </c>
      <c r="U19" s="389" t="s">
        <v>255</v>
      </c>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August!Q20+N20</f>
        <v>0</v>
      </c>
      <c r="R20" s="561"/>
      <c r="S20" s="561"/>
      <c r="T20" s="95">
        <v>9</v>
      </c>
      <c r="U20" s="389" t="s">
        <v>255</v>
      </c>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t="s">
        <v>255</v>
      </c>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August!Q22+N22</f>
        <v>0</v>
      </c>
      <c r="R22" s="559"/>
      <c r="S22" s="559"/>
      <c r="T22" s="95">
        <v>11</v>
      </c>
      <c r="U22" s="389" t="s">
        <v>255</v>
      </c>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August!Q23+N23</f>
        <v>0</v>
      </c>
      <c r="R23" s="561"/>
      <c r="S23" s="561"/>
      <c r="T23" s="95">
        <v>12</v>
      </c>
      <c r="U23" s="389" t="s">
        <v>252</v>
      </c>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v>0</v>
      </c>
      <c r="O24" s="506"/>
      <c r="P24" s="507"/>
      <c r="Q24" s="558">
        <f>August!Q24+N24</f>
        <v>0</v>
      </c>
      <c r="R24" s="559"/>
      <c r="S24" s="559"/>
      <c r="T24" s="95">
        <v>13</v>
      </c>
      <c r="U24" s="389" t="s">
        <v>252</v>
      </c>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t="s">
        <v>255</v>
      </c>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August!Q26+N26</f>
        <v>0</v>
      </c>
      <c r="R26" s="561"/>
      <c r="S26" s="561"/>
      <c r="T26" s="95">
        <v>15</v>
      </c>
      <c r="U26" s="389" t="s">
        <v>255</v>
      </c>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c r="O27" s="471"/>
      <c r="P27" s="472"/>
      <c r="Q27" s="558">
        <f>August!Q27+N27</f>
        <v>0</v>
      </c>
      <c r="R27" s="559"/>
      <c r="S27" s="559"/>
      <c r="T27" s="95">
        <v>16</v>
      </c>
      <c r="U27" s="389" t="s">
        <v>252</v>
      </c>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August!Q29+N29</f>
        <v>0</v>
      </c>
      <c r="R29" s="600"/>
      <c r="S29" s="600"/>
      <c r="T29" s="609" t="s">
        <v>290</v>
      </c>
      <c r="U29" s="609"/>
      <c r="V29" s="609"/>
      <c r="W29" s="609"/>
      <c r="X29" s="609"/>
      <c r="Y29" s="609"/>
      <c r="Z29" s="609"/>
      <c r="AA29" s="609"/>
      <c r="AB29" s="459"/>
      <c r="AC29" s="459"/>
      <c r="AD29" s="616">
        <f>August!AD29+AB29</f>
        <v>0</v>
      </c>
      <c r="AE29" s="617"/>
      <c r="AF29" s="459">
        <v>0</v>
      </c>
      <c r="AG29" s="459"/>
      <c r="AH29" s="618">
        <f>August!AH29+AF29</f>
        <v>0</v>
      </c>
      <c r="AI29" s="619"/>
      <c r="AJ29" s="5"/>
      <c r="AK29" s="5"/>
      <c r="AL29" s="5"/>
      <c r="AM29" s="5"/>
      <c r="AN29" s="5"/>
      <c r="AO29" s="5"/>
      <c r="AP29" s="5"/>
    </row>
    <row r="30" spans="1:59" ht="20.100000000000001" customHeight="1" thickTop="1" thickBot="1" x14ac:dyDescent="0.3">
      <c r="A30" s="308" t="s">
        <v>99</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August!AJ34+Z34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August!AJ35+Z35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August!AJ36+Z36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August!AJ37+Z37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August!AJ38+Z38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August!AJ39+Z39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August!AJ40+Z40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August!AJ41+Z41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COUNTIFS(September!C58:C186,"Medication")</f>
        <v>0</v>
      </c>
      <c r="L46" s="423"/>
      <c r="M46" s="428">
        <f>SUMIFS(September!E58:E186,September!C58:C186,"Medication")</f>
        <v>0</v>
      </c>
      <c r="N46" s="429"/>
      <c r="O46" s="430"/>
      <c r="P46" s="380" cm="1">
        <f t="array" ref="P46">SUM(COUNTIFS($A$58:$A$186,"IDD",$C$58:$C$186,{"Medication"}))</f>
        <v>0</v>
      </c>
      <c r="Q46" s="381"/>
      <c r="R46" s="380" cm="1">
        <f t="array" ref="R46">SUM(COUNTIFS($A$58:$A$186,"IDD /MH",$C$58:$C$186,{"Medication"}))</f>
        <v>0</v>
      </c>
      <c r="S46" s="381"/>
      <c r="T46" s="380" cm="1">
        <f t="array" ref="T46">SUM(COUNTIFS($A$58:$A$186,"IDD / SA",$C$58:$C$186,{"Medication"}))</f>
        <v>0</v>
      </c>
      <c r="U46" s="381"/>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COUNTIFS(September!C58:C186,"Housing related")</f>
        <v>0</v>
      </c>
      <c r="L47" s="423"/>
      <c r="M47" s="428">
        <f>SUMIFS(September!E58:E186,September!C58:C186,"Housing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COUNTIFS(September!C58:C186,"Food")</f>
        <v>0</v>
      </c>
      <c r="L48" s="423"/>
      <c r="M48" s="428">
        <f>SUMIFS(September!E58:E186,September!C58:C186,"Food")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COUNTIFS(September!C58:C186,"Clothing")</f>
        <v>0</v>
      </c>
      <c r="L49" s="423"/>
      <c r="M49" s="428">
        <f>SUMIFS(September!E58:E186,September!C58:C186,"Clothing")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COUNTIFS(September!C58:C186,"Personal Care Items")</f>
        <v>0</v>
      </c>
      <c r="L50" s="423"/>
      <c r="M50" s="428">
        <f>SUMIFS(September!E58:E186,September!C58:C186,"Personal Care Items")</f>
        <v>0</v>
      </c>
      <c r="N50" s="429"/>
      <c r="O50" s="430"/>
      <c r="P50" s="380" cm="1">
        <f t="array" ref="P50">SUM(COUNTIFS($A$58:$A$186,"IDD",$C$58:$C$186,{"Personal Care Items"}))</f>
        <v>0</v>
      </c>
      <c r="Q50" s="381"/>
      <c r="R50" s="380" cm="1">
        <f t="array" ref="R50">SUM(COUNTIFS($A$58:$A$186,"IDD /MH",$C$58:$C$186,{"Personal Care Items"}))</f>
        <v>0</v>
      </c>
      <c r="S50" s="381"/>
      <c r="T50" s="380" cm="1">
        <f t="array" ref="T50">SUM(COUNTIFS($A$58:$A$186,"IDD / SA",$C$58:$C$186,{"Personal Care Items"}))</f>
        <v>0</v>
      </c>
      <c r="U50" s="381"/>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COUNTIFS(September!C58:C186,"Transportation")</f>
        <v>0</v>
      </c>
      <c r="L51" s="423"/>
      <c r="M51" s="428">
        <f>SUMIFS(September!E58:E186,September!C58:C186,"Transportation")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COUNTIFS(September!C58:C186,"Other commodities ")</f>
        <v>0</v>
      </c>
      <c r="L52" s="423"/>
      <c r="M52" s="428">
        <f>SUMIFS(September!E58:E186,September!C58:C186,"Other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22">
        <v>0</v>
      </c>
      <c r="F58" s="623"/>
      <c r="G58" s="392"/>
      <c r="H58" s="393"/>
      <c r="I58" s="393"/>
      <c r="J58" s="393"/>
      <c r="K58" s="393"/>
      <c r="L58" s="394"/>
    </row>
    <row r="59" spans="1:24" ht="30" customHeight="1" x14ac:dyDescent="0.25">
      <c r="A59" s="412"/>
      <c r="B59" s="413"/>
      <c r="C59" s="412"/>
      <c r="D59" s="413"/>
      <c r="E59" s="622">
        <v>0</v>
      </c>
      <c r="F59" s="623"/>
      <c r="G59" s="392"/>
      <c r="H59" s="393"/>
      <c r="I59" s="393"/>
      <c r="J59" s="393"/>
      <c r="K59" s="393"/>
      <c r="L59" s="394"/>
    </row>
    <row r="60" spans="1:24" ht="30" customHeight="1" x14ac:dyDescent="0.25">
      <c r="A60" s="412"/>
      <c r="B60" s="413"/>
      <c r="C60" s="412"/>
      <c r="D60" s="413"/>
      <c r="E60" s="622">
        <v>0</v>
      </c>
      <c r="F60" s="623"/>
      <c r="G60" s="392" t="s">
        <v>34</v>
      </c>
      <c r="H60" s="393"/>
      <c r="I60" s="393"/>
      <c r="J60" s="393"/>
      <c r="K60" s="393"/>
      <c r="L60" s="394"/>
    </row>
    <row r="61" spans="1:24" ht="30" customHeight="1" x14ac:dyDescent="0.25">
      <c r="A61" s="412"/>
      <c r="B61" s="413"/>
      <c r="C61" s="412"/>
      <c r="D61" s="413"/>
      <c r="E61" s="622">
        <v>0</v>
      </c>
      <c r="F61" s="623"/>
      <c r="G61" s="392" t="s">
        <v>34</v>
      </c>
      <c r="H61" s="393"/>
      <c r="I61" s="393"/>
      <c r="J61" s="393"/>
      <c r="K61" s="393"/>
      <c r="L61" s="394"/>
    </row>
    <row r="62" spans="1:24" ht="30" customHeight="1" x14ac:dyDescent="0.25">
      <c r="A62" s="412"/>
      <c r="B62" s="413"/>
      <c r="C62" s="412"/>
      <c r="D62" s="413"/>
      <c r="E62" s="405">
        <v>0</v>
      </c>
      <c r="F62" s="406"/>
      <c r="G62" s="392" t="s">
        <v>34</v>
      </c>
      <c r="H62" s="393"/>
      <c r="I62" s="393"/>
      <c r="J62" s="393"/>
      <c r="K62" s="393"/>
      <c r="L62" s="394"/>
    </row>
    <row r="63" spans="1:24" ht="30" customHeight="1" x14ac:dyDescent="0.25">
      <c r="A63" s="412"/>
      <c r="B63" s="413"/>
      <c r="C63" s="412"/>
      <c r="D63" s="413"/>
      <c r="E63" s="405">
        <v>0</v>
      </c>
      <c r="F63" s="406"/>
      <c r="G63" s="392" t="s">
        <v>34</v>
      </c>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SNkCUsOKhTtzZjeui/Z0ezFqBD9I5noHccDkWZr62sc4iMYISU37LijCDFWp2ctHDeNOe/0m1v015DVuw/D2GA==" saltValue="yqnaut4Q6aULnfbxfTg3ww==" spinCount="100000" sheet="1" objects="1" scenarios="1"/>
  <mergeCells count="805">
    <mergeCell ref="AN9:AW10"/>
    <mergeCell ref="AX9:BG10"/>
    <mergeCell ref="P49:Q49"/>
    <mergeCell ref="R49:S49"/>
    <mergeCell ref="P50:Q50"/>
    <mergeCell ref="R50:S50"/>
    <mergeCell ref="P51:Q51"/>
    <mergeCell ref="R51:S51"/>
    <mergeCell ref="P52:Q52"/>
    <mergeCell ref="R52:S52"/>
    <mergeCell ref="P46:Q46"/>
    <mergeCell ref="R46:S46"/>
    <mergeCell ref="P47:Q47"/>
    <mergeCell ref="R47:S47"/>
    <mergeCell ref="U13:Z13"/>
    <mergeCell ref="AA13:AB13"/>
    <mergeCell ref="AC13:AD13"/>
    <mergeCell ref="AE13:AF13"/>
    <mergeCell ref="AH13:AJ13"/>
    <mergeCell ref="Q28:S28"/>
    <mergeCell ref="Z32:AA32"/>
    <mergeCell ref="AB32:AC32"/>
    <mergeCell ref="AD32:AE32"/>
    <mergeCell ref="AH32:AI32"/>
    <mergeCell ref="P53:Q53"/>
    <mergeCell ref="R53:S53"/>
    <mergeCell ref="P48:Q48"/>
    <mergeCell ref="R48:S48"/>
    <mergeCell ref="P45:Q45"/>
    <mergeCell ref="R45:S45"/>
    <mergeCell ref="A184:B184"/>
    <mergeCell ref="C184:D184"/>
    <mergeCell ref="E184:F184"/>
    <mergeCell ref="G184:L184"/>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2:B172"/>
    <mergeCell ref="C172:D172"/>
    <mergeCell ref="A185:B185"/>
    <mergeCell ref="C185:D185"/>
    <mergeCell ref="E185:F185"/>
    <mergeCell ref="G185:L185"/>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73:B173"/>
    <mergeCell ref="C173:D173"/>
    <mergeCell ref="E173:F173"/>
    <mergeCell ref="G173:L173"/>
    <mergeCell ref="A174:B174"/>
    <mergeCell ref="C174:D174"/>
    <mergeCell ref="E174:F174"/>
    <mergeCell ref="G174:L174"/>
    <mergeCell ref="A186:B186"/>
    <mergeCell ref="C186:D186"/>
    <mergeCell ref="E186:F186"/>
    <mergeCell ref="G186:L186"/>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70:B170"/>
    <mergeCell ref="C170:D170"/>
    <mergeCell ref="E170:F170"/>
    <mergeCell ref="G170:L170"/>
    <mergeCell ref="A171:B171"/>
    <mergeCell ref="C171:D171"/>
    <mergeCell ref="E171:F171"/>
    <mergeCell ref="G171:L171"/>
    <mergeCell ref="E172:F172"/>
    <mergeCell ref="G172:L172"/>
    <mergeCell ref="A167:B167"/>
    <mergeCell ref="C167:D167"/>
    <mergeCell ref="E167:F167"/>
    <mergeCell ref="G167:L167"/>
    <mergeCell ref="A168:B168"/>
    <mergeCell ref="C168:D168"/>
    <mergeCell ref="E168:F168"/>
    <mergeCell ref="G168:L168"/>
    <mergeCell ref="A169:B169"/>
    <mergeCell ref="C169:D169"/>
    <mergeCell ref="E169:F169"/>
    <mergeCell ref="G169:L169"/>
    <mergeCell ref="A164:B164"/>
    <mergeCell ref="C164:D164"/>
    <mergeCell ref="E164:F164"/>
    <mergeCell ref="G164:L164"/>
    <mergeCell ref="A165:B165"/>
    <mergeCell ref="C165:D165"/>
    <mergeCell ref="E165:F165"/>
    <mergeCell ref="G165:L165"/>
    <mergeCell ref="A166:B166"/>
    <mergeCell ref="C166:D166"/>
    <mergeCell ref="E166:F166"/>
    <mergeCell ref="G166:L166"/>
    <mergeCell ref="A161:B161"/>
    <mergeCell ref="C161:D161"/>
    <mergeCell ref="E161:F161"/>
    <mergeCell ref="G161:L161"/>
    <mergeCell ref="A162:B162"/>
    <mergeCell ref="C162:D162"/>
    <mergeCell ref="E162:F162"/>
    <mergeCell ref="G162:L162"/>
    <mergeCell ref="A163:B163"/>
    <mergeCell ref="C163:D163"/>
    <mergeCell ref="E163:F163"/>
    <mergeCell ref="G163:L163"/>
    <mergeCell ref="A158:B158"/>
    <mergeCell ref="C158:D158"/>
    <mergeCell ref="E158:F158"/>
    <mergeCell ref="G158:L158"/>
    <mergeCell ref="A159:B159"/>
    <mergeCell ref="C159:D159"/>
    <mergeCell ref="E159:F159"/>
    <mergeCell ref="G159:L159"/>
    <mergeCell ref="A160:B160"/>
    <mergeCell ref="C160:D160"/>
    <mergeCell ref="E160:F160"/>
    <mergeCell ref="G160:L160"/>
    <mergeCell ref="A155:B155"/>
    <mergeCell ref="C155:D155"/>
    <mergeCell ref="E155:F155"/>
    <mergeCell ref="G155:L155"/>
    <mergeCell ref="A156:B156"/>
    <mergeCell ref="C156:D156"/>
    <mergeCell ref="E156:F156"/>
    <mergeCell ref="G156:L156"/>
    <mergeCell ref="A157:B157"/>
    <mergeCell ref="C157:D157"/>
    <mergeCell ref="E157:F157"/>
    <mergeCell ref="G157:L157"/>
    <mergeCell ref="A152:B152"/>
    <mergeCell ref="C152:D152"/>
    <mergeCell ref="E152:F152"/>
    <mergeCell ref="G152:L152"/>
    <mergeCell ref="A153:B153"/>
    <mergeCell ref="C153:D153"/>
    <mergeCell ref="E153:F153"/>
    <mergeCell ref="G153:L153"/>
    <mergeCell ref="A154:B154"/>
    <mergeCell ref="C154:D154"/>
    <mergeCell ref="E154:F154"/>
    <mergeCell ref="G154:L154"/>
    <mergeCell ref="A149:B149"/>
    <mergeCell ref="C149:D149"/>
    <mergeCell ref="E149:F149"/>
    <mergeCell ref="G149:L149"/>
    <mergeCell ref="A150:B150"/>
    <mergeCell ref="C150:D150"/>
    <mergeCell ref="E150:F150"/>
    <mergeCell ref="G150:L150"/>
    <mergeCell ref="A151:B151"/>
    <mergeCell ref="C151:D151"/>
    <mergeCell ref="E151:F151"/>
    <mergeCell ref="G151:L151"/>
    <mergeCell ref="A146:B146"/>
    <mergeCell ref="C146:D146"/>
    <mergeCell ref="E146:F146"/>
    <mergeCell ref="G146:L146"/>
    <mergeCell ref="A147:B147"/>
    <mergeCell ref="C147:D147"/>
    <mergeCell ref="E147:F147"/>
    <mergeCell ref="G147:L147"/>
    <mergeCell ref="A148:B148"/>
    <mergeCell ref="C148:D148"/>
    <mergeCell ref="E148:F148"/>
    <mergeCell ref="G148:L148"/>
    <mergeCell ref="A143:B143"/>
    <mergeCell ref="C143:D143"/>
    <mergeCell ref="E143:F143"/>
    <mergeCell ref="G143:L143"/>
    <mergeCell ref="A144:B144"/>
    <mergeCell ref="C144:D144"/>
    <mergeCell ref="E144:F144"/>
    <mergeCell ref="G144:L144"/>
    <mergeCell ref="A145:B145"/>
    <mergeCell ref="C145:D145"/>
    <mergeCell ref="E145:F145"/>
    <mergeCell ref="G145:L145"/>
    <mergeCell ref="A140:B140"/>
    <mergeCell ref="C140:D140"/>
    <mergeCell ref="E140:F140"/>
    <mergeCell ref="G140:L140"/>
    <mergeCell ref="A141:B141"/>
    <mergeCell ref="C141:D141"/>
    <mergeCell ref="E141:F141"/>
    <mergeCell ref="G141:L141"/>
    <mergeCell ref="A142:B142"/>
    <mergeCell ref="C142:D142"/>
    <mergeCell ref="E142:F142"/>
    <mergeCell ref="G142:L142"/>
    <mergeCell ref="A137:B137"/>
    <mergeCell ref="C137:D137"/>
    <mergeCell ref="E137:F137"/>
    <mergeCell ref="G137:L137"/>
    <mergeCell ref="A138:B138"/>
    <mergeCell ref="C138:D138"/>
    <mergeCell ref="E138:F138"/>
    <mergeCell ref="G138:L138"/>
    <mergeCell ref="A139:B139"/>
    <mergeCell ref="C139:D139"/>
    <mergeCell ref="E139:F139"/>
    <mergeCell ref="G139:L139"/>
    <mergeCell ref="A134:B134"/>
    <mergeCell ref="C134:D134"/>
    <mergeCell ref="E134:F134"/>
    <mergeCell ref="G134:L134"/>
    <mergeCell ref="A135:B135"/>
    <mergeCell ref="C135:D135"/>
    <mergeCell ref="E135:F135"/>
    <mergeCell ref="G135:L135"/>
    <mergeCell ref="A136:B136"/>
    <mergeCell ref="C136:D136"/>
    <mergeCell ref="E136:F136"/>
    <mergeCell ref="G136:L136"/>
    <mergeCell ref="A131:B131"/>
    <mergeCell ref="C131:D131"/>
    <mergeCell ref="E131:F131"/>
    <mergeCell ref="G131:L131"/>
    <mergeCell ref="A132:B132"/>
    <mergeCell ref="C132:D132"/>
    <mergeCell ref="E132:F132"/>
    <mergeCell ref="G132:L132"/>
    <mergeCell ref="A133:B133"/>
    <mergeCell ref="C133:D133"/>
    <mergeCell ref="E133:F133"/>
    <mergeCell ref="G133:L133"/>
    <mergeCell ref="A128:B128"/>
    <mergeCell ref="C128:D128"/>
    <mergeCell ref="E128:F128"/>
    <mergeCell ref="G128:L128"/>
    <mergeCell ref="A129:B129"/>
    <mergeCell ref="C129:D129"/>
    <mergeCell ref="E129:F129"/>
    <mergeCell ref="G129:L129"/>
    <mergeCell ref="A130:B130"/>
    <mergeCell ref="C130:D130"/>
    <mergeCell ref="E130:F130"/>
    <mergeCell ref="G130:L130"/>
    <mergeCell ref="A125:B125"/>
    <mergeCell ref="C125:D125"/>
    <mergeCell ref="E125:F125"/>
    <mergeCell ref="G125:L125"/>
    <mergeCell ref="A126:B126"/>
    <mergeCell ref="C126:D126"/>
    <mergeCell ref="E126:F126"/>
    <mergeCell ref="G126:L126"/>
    <mergeCell ref="A127:B127"/>
    <mergeCell ref="C127:D127"/>
    <mergeCell ref="E127:F127"/>
    <mergeCell ref="G127:L127"/>
    <mergeCell ref="A122:B122"/>
    <mergeCell ref="C122:D122"/>
    <mergeCell ref="E122:F122"/>
    <mergeCell ref="G122:L122"/>
    <mergeCell ref="A123:B123"/>
    <mergeCell ref="C123:D123"/>
    <mergeCell ref="E123:F123"/>
    <mergeCell ref="G123:L123"/>
    <mergeCell ref="A124:B124"/>
    <mergeCell ref="C124:D124"/>
    <mergeCell ref="E124:F124"/>
    <mergeCell ref="G124:L124"/>
    <mergeCell ref="A119:B119"/>
    <mergeCell ref="C119:D119"/>
    <mergeCell ref="E119:F119"/>
    <mergeCell ref="G119:L119"/>
    <mergeCell ref="A120:B120"/>
    <mergeCell ref="C120:D120"/>
    <mergeCell ref="E120:F120"/>
    <mergeCell ref="G120:L120"/>
    <mergeCell ref="A121:B121"/>
    <mergeCell ref="C121:D121"/>
    <mergeCell ref="E121:F121"/>
    <mergeCell ref="G121:L121"/>
    <mergeCell ref="A116:B116"/>
    <mergeCell ref="C116:D116"/>
    <mergeCell ref="E116:F116"/>
    <mergeCell ref="G116:L116"/>
    <mergeCell ref="A117:B117"/>
    <mergeCell ref="C117:D117"/>
    <mergeCell ref="E117:F117"/>
    <mergeCell ref="G117:L117"/>
    <mergeCell ref="A118:B118"/>
    <mergeCell ref="C118:D118"/>
    <mergeCell ref="E118:F118"/>
    <mergeCell ref="G118:L118"/>
    <mergeCell ref="A113:B113"/>
    <mergeCell ref="C113:D113"/>
    <mergeCell ref="E113:F113"/>
    <mergeCell ref="G113:L113"/>
    <mergeCell ref="A114:B114"/>
    <mergeCell ref="C114:D114"/>
    <mergeCell ref="E114:F114"/>
    <mergeCell ref="G114:L114"/>
    <mergeCell ref="A115:B115"/>
    <mergeCell ref="C115:D115"/>
    <mergeCell ref="E115:F115"/>
    <mergeCell ref="G115:L115"/>
    <mergeCell ref="A110:B110"/>
    <mergeCell ref="C110:D110"/>
    <mergeCell ref="E110:F110"/>
    <mergeCell ref="G110:L110"/>
    <mergeCell ref="A111:B111"/>
    <mergeCell ref="C111:D111"/>
    <mergeCell ref="E111:F111"/>
    <mergeCell ref="G111:L111"/>
    <mergeCell ref="A112:B112"/>
    <mergeCell ref="C112:D112"/>
    <mergeCell ref="E112:F112"/>
    <mergeCell ref="G112:L112"/>
    <mergeCell ref="A107:B107"/>
    <mergeCell ref="C107:D107"/>
    <mergeCell ref="E107:F107"/>
    <mergeCell ref="G107:L107"/>
    <mergeCell ref="A108:B108"/>
    <mergeCell ref="C108:D108"/>
    <mergeCell ref="E108:F108"/>
    <mergeCell ref="G108:L108"/>
    <mergeCell ref="A109:B109"/>
    <mergeCell ref="C109:D109"/>
    <mergeCell ref="E109:F109"/>
    <mergeCell ref="G109:L109"/>
    <mergeCell ref="A104:B104"/>
    <mergeCell ref="C104:D104"/>
    <mergeCell ref="E104:F104"/>
    <mergeCell ref="G104:L104"/>
    <mergeCell ref="A105:B105"/>
    <mergeCell ref="C105:D105"/>
    <mergeCell ref="E105:F105"/>
    <mergeCell ref="G105:L105"/>
    <mergeCell ref="A106:B106"/>
    <mergeCell ref="C106:D106"/>
    <mergeCell ref="E106:F106"/>
    <mergeCell ref="G106:L106"/>
    <mergeCell ref="A101:B101"/>
    <mergeCell ref="C101:D101"/>
    <mergeCell ref="E101:F101"/>
    <mergeCell ref="G101:L101"/>
    <mergeCell ref="A102:B102"/>
    <mergeCell ref="C102:D102"/>
    <mergeCell ref="E102:F102"/>
    <mergeCell ref="G102:L102"/>
    <mergeCell ref="A103:B103"/>
    <mergeCell ref="C103:D103"/>
    <mergeCell ref="E103:F103"/>
    <mergeCell ref="G103:L103"/>
    <mergeCell ref="A98:B98"/>
    <mergeCell ref="C98:D98"/>
    <mergeCell ref="E98:F98"/>
    <mergeCell ref="G98:L98"/>
    <mergeCell ref="A99:B99"/>
    <mergeCell ref="C99:D99"/>
    <mergeCell ref="E99:F99"/>
    <mergeCell ref="G99:L99"/>
    <mergeCell ref="A100:B100"/>
    <mergeCell ref="C100:D100"/>
    <mergeCell ref="E100:F100"/>
    <mergeCell ref="G100:L100"/>
    <mergeCell ref="A95:B95"/>
    <mergeCell ref="C95:D95"/>
    <mergeCell ref="E95:F95"/>
    <mergeCell ref="G95:L95"/>
    <mergeCell ref="A96:B96"/>
    <mergeCell ref="C96:D96"/>
    <mergeCell ref="E96:F96"/>
    <mergeCell ref="G96:L96"/>
    <mergeCell ref="A97:B97"/>
    <mergeCell ref="C97:D97"/>
    <mergeCell ref="E97:F97"/>
    <mergeCell ref="G97:L97"/>
    <mergeCell ref="A92:B92"/>
    <mergeCell ref="C92:D92"/>
    <mergeCell ref="E92:F92"/>
    <mergeCell ref="G92:L92"/>
    <mergeCell ref="A93:B93"/>
    <mergeCell ref="C93:D93"/>
    <mergeCell ref="E93:F93"/>
    <mergeCell ref="G93:L93"/>
    <mergeCell ref="A94:B94"/>
    <mergeCell ref="C94:D94"/>
    <mergeCell ref="E94:F94"/>
    <mergeCell ref="G94:L94"/>
    <mergeCell ref="A89:B89"/>
    <mergeCell ref="C89:D89"/>
    <mergeCell ref="E89:F89"/>
    <mergeCell ref="G89:L89"/>
    <mergeCell ref="A90:B90"/>
    <mergeCell ref="C90:D90"/>
    <mergeCell ref="E90:F90"/>
    <mergeCell ref="G90:L90"/>
    <mergeCell ref="A91:B91"/>
    <mergeCell ref="C91:D91"/>
    <mergeCell ref="E91:F91"/>
    <mergeCell ref="G91:L91"/>
    <mergeCell ref="A86:B86"/>
    <mergeCell ref="C86:D86"/>
    <mergeCell ref="E86:F86"/>
    <mergeCell ref="G86:L86"/>
    <mergeCell ref="A87:B87"/>
    <mergeCell ref="C87:D87"/>
    <mergeCell ref="E87:F87"/>
    <mergeCell ref="G87:L87"/>
    <mergeCell ref="A88:B88"/>
    <mergeCell ref="C88:D88"/>
    <mergeCell ref="E88:F88"/>
    <mergeCell ref="G88:L88"/>
    <mergeCell ref="A83:B83"/>
    <mergeCell ref="C83:D83"/>
    <mergeCell ref="E83:F83"/>
    <mergeCell ref="G83:L83"/>
    <mergeCell ref="A84:B84"/>
    <mergeCell ref="C84:D84"/>
    <mergeCell ref="E84:F84"/>
    <mergeCell ref="G84:L84"/>
    <mergeCell ref="A85:B85"/>
    <mergeCell ref="C85:D85"/>
    <mergeCell ref="E85:F85"/>
    <mergeCell ref="G85:L85"/>
    <mergeCell ref="A80:B80"/>
    <mergeCell ref="C80:D80"/>
    <mergeCell ref="E80:F80"/>
    <mergeCell ref="G80:L80"/>
    <mergeCell ref="A81:B81"/>
    <mergeCell ref="C81:D81"/>
    <mergeCell ref="E81:F81"/>
    <mergeCell ref="G81:L81"/>
    <mergeCell ref="A82:B82"/>
    <mergeCell ref="C82:D82"/>
    <mergeCell ref="E82:F82"/>
    <mergeCell ref="G82:L82"/>
    <mergeCell ref="A77:B77"/>
    <mergeCell ref="C77:D77"/>
    <mergeCell ref="E77:F77"/>
    <mergeCell ref="G77:L77"/>
    <mergeCell ref="A78:B78"/>
    <mergeCell ref="C78:D78"/>
    <mergeCell ref="E78:F78"/>
    <mergeCell ref="G78:L78"/>
    <mergeCell ref="A79:B79"/>
    <mergeCell ref="C79:D79"/>
    <mergeCell ref="E79:F79"/>
    <mergeCell ref="G79:L79"/>
    <mergeCell ref="A74:B74"/>
    <mergeCell ref="C74:D74"/>
    <mergeCell ref="E74:F74"/>
    <mergeCell ref="G74:L74"/>
    <mergeCell ref="A75:B75"/>
    <mergeCell ref="C75:D75"/>
    <mergeCell ref="E75:F75"/>
    <mergeCell ref="G75:L75"/>
    <mergeCell ref="A76:B76"/>
    <mergeCell ref="C76:D76"/>
    <mergeCell ref="E76:F76"/>
    <mergeCell ref="G76:L76"/>
    <mergeCell ref="A71:B71"/>
    <mergeCell ref="C71:D71"/>
    <mergeCell ref="E71:F71"/>
    <mergeCell ref="G71:L71"/>
    <mergeCell ref="A72:B72"/>
    <mergeCell ref="C72:D72"/>
    <mergeCell ref="E72:F72"/>
    <mergeCell ref="G72:L72"/>
    <mergeCell ref="A73:B73"/>
    <mergeCell ref="C73:D73"/>
    <mergeCell ref="E73:F73"/>
    <mergeCell ref="G73:L73"/>
    <mergeCell ref="A68:B68"/>
    <mergeCell ref="C68:D68"/>
    <mergeCell ref="E68:F68"/>
    <mergeCell ref="G68:L68"/>
    <mergeCell ref="A69:B69"/>
    <mergeCell ref="C69:D69"/>
    <mergeCell ref="E69:F69"/>
    <mergeCell ref="G69:L69"/>
    <mergeCell ref="A70:B70"/>
    <mergeCell ref="C70:D70"/>
    <mergeCell ref="E70:F70"/>
    <mergeCell ref="G70:L70"/>
    <mergeCell ref="A65:B65"/>
    <mergeCell ref="C65:D65"/>
    <mergeCell ref="E65:F65"/>
    <mergeCell ref="G65:L65"/>
    <mergeCell ref="A66:B66"/>
    <mergeCell ref="C66:D66"/>
    <mergeCell ref="E66:F66"/>
    <mergeCell ref="G66:L66"/>
    <mergeCell ref="A67:B67"/>
    <mergeCell ref="C67:D67"/>
    <mergeCell ref="E67:F67"/>
    <mergeCell ref="G67:L67"/>
    <mergeCell ref="A62:B62"/>
    <mergeCell ref="C62:D62"/>
    <mergeCell ref="E62:F62"/>
    <mergeCell ref="G62:L62"/>
    <mergeCell ref="A63:B63"/>
    <mergeCell ref="C63:D63"/>
    <mergeCell ref="E63:F63"/>
    <mergeCell ref="G63:L63"/>
    <mergeCell ref="A64:B64"/>
    <mergeCell ref="C64:D64"/>
    <mergeCell ref="E64:F64"/>
    <mergeCell ref="G64:L64"/>
    <mergeCell ref="A59:B59"/>
    <mergeCell ref="C59:D59"/>
    <mergeCell ref="E59:F59"/>
    <mergeCell ref="G59:L59"/>
    <mergeCell ref="A60:B60"/>
    <mergeCell ref="C60:D60"/>
    <mergeCell ref="E60:F60"/>
    <mergeCell ref="G60:L60"/>
    <mergeCell ref="A61:B61"/>
    <mergeCell ref="C61:D61"/>
    <mergeCell ref="E61:F61"/>
    <mergeCell ref="G61:L61"/>
    <mergeCell ref="K51:L51"/>
    <mergeCell ref="M51:O51"/>
    <mergeCell ref="A52:J52"/>
    <mergeCell ref="K52:L52"/>
    <mergeCell ref="M52:O52"/>
    <mergeCell ref="A58:B58"/>
    <mergeCell ref="C58:D58"/>
    <mergeCell ref="E58:F58"/>
    <mergeCell ref="G58:L58"/>
    <mergeCell ref="K46:L46"/>
    <mergeCell ref="M46:O46"/>
    <mergeCell ref="A47:J47"/>
    <mergeCell ref="K47:L47"/>
    <mergeCell ref="M47:O47"/>
    <mergeCell ref="A55:L55"/>
    <mergeCell ref="A56:L56"/>
    <mergeCell ref="A57:B57"/>
    <mergeCell ref="C57:D57"/>
    <mergeCell ref="E57:F57"/>
    <mergeCell ref="G57:L57"/>
    <mergeCell ref="A48:J48"/>
    <mergeCell ref="K48:L48"/>
    <mergeCell ref="M48:O48"/>
    <mergeCell ref="A49:J49"/>
    <mergeCell ref="K49:L49"/>
    <mergeCell ref="M49:O49"/>
    <mergeCell ref="A50:J50"/>
    <mergeCell ref="K50:L50"/>
    <mergeCell ref="M50:O50"/>
    <mergeCell ref="A53:J53"/>
    <mergeCell ref="K53:L53"/>
    <mergeCell ref="M53:O53"/>
    <mergeCell ref="A51:J51"/>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9:P9"/>
    <mergeCell ref="A10:P10"/>
    <mergeCell ref="T9:AM10"/>
    <mergeCell ref="AH11:AJ11"/>
    <mergeCell ref="U12:Z12"/>
    <mergeCell ref="AA12:AB12"/>
    <mergeCell ref="AC12:AD12"/>
    <mergeCell ref="AE12:AF12"/>
    <mergeCell ref="AH12:AJ12"/>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A11:M11"/>
    <mergeCell ref="N11:P11"/>
    <mergeCell ref="A12:M12"/>
    <mergeCell ref="N12:P12"/>
    <mergeCell ref="Q13:S13"/>
    <mergeCell ref="A18:M18"/>
    <mergeCell ref="N18:P18"/>
    <mergeCell ref="Q18:S18"/>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A29:M29"/>
    <mergeCell ref="N29:P29"/>
    <mergeCell ref="Q29:S29"/>
    <mergeCell ref="A30:AI30"/>
    <mergeCell ref="Q25:S25"/>
    <mergeCell ref="A26:M26"/>
    <mergeCell ref="N26:P26"/>
    <mergeCell ref="Q26:S26"/>
    <mergeCell ref="A27:M27"/>
    <mergeCell ref="N27:P27"/>
    <mergeCell ref="Q27:S27"/>
    <mergeCell ref="T29:AA29"/>
    <mergeCell ref="AB29:AC29"/>
    <mergeCell ref="AD29:AE29"/>
    <mergeCell ref="AF29:AG29"/>
    <mergeCell ref="AH29:AI29"/>
    <mergeCell ref="T28:AA28"/>
    <mergeCell ref="AB28:AC28"/>
    <mergeCell ref="AD28:AE28"/>
    <mergeCell ref="AF28:AG28"/>
    <mergeCell ref="AH28:AI28"/>
    <mergeCell ref="U26:Z26"/>
    <mergeCell ref="AA26:AB26"/>
    <mergeCell ref="AC26:AD26"/>
    <mergeCell ref="A33:I33"/>
    <mergeCell ref="Z33:AA33"/>
    <mergeCell ref="AH33:AI33"/>
    <mergeCell ref="J31:AA31"/>
    <mergeCell ref="AB31:AI31"/>
    <mergeCell ref="A32:I32"/>
    <mergeCell ref="J32:K32"/>
    <mergeCell ref="L32:M32"/>
    <mergeCell ref="N32:O32"/>
    <mergeCell ref="P32:Q32"/>
    <mergeCell ref="R32:S32"/>
    <mergeCell ref="T32:U32"/>
    <mergeCell ref="V32:W32"/>
    <mergeCell ref="AH39:AI39"/>
    <mergeCell ref="A36:I36"/>
    <mergeCell ref="Z36:AA36"/>
    <mergeCell ref="AH36:AI36"/>
    <mergeCell ref="A37:I37"/>
    <mergeCell ref="Z37:AA37"/>
    <mergeCell ref="AH37:AI37"/>
    <mergeCell ref="A34:I34"/>
    <mergeCell ref="Z34:AA34"/>
    <mergeCell ref="AH34:AI34"/>
    <mergeCell ref="A35:I35"/>
    <mergeCell ref="Z35:AA35"/>
    <mergeCell ref="AH35:AI35"/>
    <mergeCell ref="A42:I42"/>
    <mergeCell ref="Z42:AA42"/>
    <mergeCell ref="AH42:AI42"/>
    <mergeCell ref="X43:AI43"/>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U21:Z21"/>
    <mergeCell ref="AA21:AB21"/>
    <mergeCell ref="AC21:AD21"/>
    <mergeCell ref="AE21:AF21"/>
    <mergeCell ref="AH21:AJ21"/>
    <mergeCell ref="U22:Z22"/>
    <mergeCell ref="AH14:AJ14"/>
    <mergeCell ref="U15:Z15"/>
    <mergeCell ref="AA15:AB15"/>
    <mergeCell ref="AC15:AD15"/>
    <mergeCell ref="AE15:AF15"/>
    <mergeCell ref="AH15:AJ15"/>
    <mergeCell ref="U16:Z16"/>
    <mergeCell ref="AA16:AB16"/>
    <mergeCell ref="AC16:AD16"/>
    <mergeCell ref="AE16:AF16"/>
    <mergeCell ref="AH16:AJ16"/>
    <mergeCell ref="U17:Z17"/>
    <mergeCell ref="AA17:AB17"/>
    <mergeCell ref="AC17:AD17"/>
    <mergeCell ref="AE17:AF17"/>
    <mergeCell ref="AH17:AJ17"/>
    <mergeCell ref="U18:Z18"/>
    <mergeCell ref="AA18:AB18"/>
    <mergeCell ref="AC18:AD18"/>
    <mergeCell ref="AE18:AF18"/>
    <mergeCell ref="AH18:AJ18"/>
    <mergeCell ref="U19:Z19"/>
    <mergeCell ref="AA19:AB19"/>
    <mergeCell ref="AC19:AD19"/>
    <mergeCell ref="AE19:AF19"/>
    <mergeCell ref="AH19:AJ19"/>
    <mergeCell ref="U20:Z20"/>
    <mergeCell ref="AA20:AB20"/>
    <mergeCell ref="AC20:AD20"/>
    <mergeCell ref="AE20:AF20"/>
    <mergeCell ref="AH20:AJ20"/>
    <mergeCell ref="AA22:AB22"/>
    <mergeCell ref="AC22:AD22"/>
    <mergeCell ref="AE22:AF22"/>
    <mergeCell ref="AH22:AJ22"/>
    <mergeCell ref="U23:Z23"/>
    <mergeCell ref="AA23:AB23"/>
    <mergeCell ref="AC23:AD23"/>
    <mergeCell ref="AE23:AF23"/>
    <mergeCell ref="AH23:AJ23"/>
    <mergeCell ref="AE26:AF26"/>
    <mergeCell ref="AH26:AJ26"/>
    <mergeCell ref="U27:Z27"/>
    <mergeCell ref="AA27:AB27"/>
    <mergeCell ref="AC27:AD27"/>
    <mergeCell ref="AE27:AF27"/>
    <mergeCell ref="AH27:AJ27"/>
    <mergeCell ref="U24:Z24"/>
    <mergeCell ref="AA24:AB24"/>
    <mergeCell ref="AC24:AD24"/>
    <mergeCell ref="AE24:AF24"/>
    <mergeCell ref="AH24:AJ24"/>
    <mergeCell ref="U25:Z25"/>
    <mergeCell ref="AA25:AB25"/>
    <mergeCell ref="AC25:AD25"/>
    <mergeCell ref="AE25:AF25"/>
    <mergeCell ref="AH25:AJ25"/>
    <mergeCell ref="A187:B187"/>
    <mergeCell ref="C187:D187"/>
    <mergeCell ref="V45:X45"/>
    <mergeCell ref="V46:X46"/>
    <mergeCell ref="V47:X47"/>
    <mergeCell ref="V48:X48"/>
    <mergeCell ref="V49:X49"/>
    <mergeCell ref="V50:X50"/>
    <mergeCell ref="V51:X51"/>
    <mergeCell ref="V52:X52"/>
    <mergeCell ref="V53:X53"/>
    <mergeCell ref="T45:U45"/>
    <mergeCell ref="T46:U46"/>
    <mergeCell ref="T47:U47"/>
    <mergeCell ref="T48:U48"/>
    <mergeCell ref="T49:U49"/>
    <mergeCell ref="T50:U50"/>
    <mergeCell ref="T51:U51"/>
    <mergeCell ref="T52:U52"/>
    <mergeCell ref="T53:U53"/>
    <mergeCell ref="A45:J45"/>
    <mergeCell ref="K45:L45"/>
    <mergeCell ref="M45:O45"/>
    <mergeCell ref="A46:J46"/>
  </mergeCells>
  <dataValidations count="11">
    <dataValidation allowBlank="1" showInputMessage="1" showErrorMessage="1" prompt="give reason for discharges in Line 11, Column T-AI" sqref="A14:M14" xr:uid="{00000000-0002-0000-0400-000000000000}"/>
    <dataValidation allowBlank="1" showInputMessage="1" showErrorMessage="1" prompt="Use a number; DO NOT use alphabet" sqref="N26:N27 N17:N20 N22:N24 N12:P13 Q13:S13" xr:uid="{00000000-0002-0000-0400-000001000000}"/>
    <dataValidation allowBlank="1" showInputMessage="1" showErrorMessage="1" prompt="give reason for discharges in Line 11, Column R-AC" sqref="N14:P14" xr:uid="{00000000-0002-0000-0400-000002000000}"/>
    <dataValidation allowBlank="1" showInputMessage="1" showErrorMessage="1" prompt="auto populates" sqref="N11:P11 N15:P15 Q17:S20 Q22:S24 Q26:S27 Q29:S29 X34:AA42 AF34:AJ42" xr:uid="{00000000-0002-0000-0400-000003000000}"/>
    <dataValidation type="date" allowBlank="1" showInputMessage="1" showErrorMessage="1" prompt="Use MM/DD/YYYY format.  " sqref="AC12:AC27 AV12:AV27 AQ12:AQ27 AL12:AL27 BA12:BA27 BF12:BF27" xr:uid="{00000000-0002-0000-0400-000004000000}">
      <formula1>36708</formula1>
      <formula2>47848</formula2>
    </dataValidation>
    <dataValidation type="whole" allowBlank="1" showInputMessage="1" showErrorMessage="1" prompt="Use a number; DO NOT use alphabet" sqref="N29:P29 AB29:AC29 AF29:AG29" xr:uid="{00000000-0002-0000-0400-000005000000}">
      <formula1>0</formula1>
      <formula2>5000</formula2>
    </dataValidation>
    <dataValidation allowBlank="1" showInputMessage="1" showErrorMessage="1" prompt="Will calculate from admission and discharge date. " sqref="AU12:AU27 AK12:AK27 AP12:AP27 AA12:AA27 AZ12:AZ27 BE12:BE27" xr:uid="{00000000-0002-0000-0400-000006000000}"/>
    <dataValidation type="date" operator="greaterThanOrEqual" allowBlank="1" showInputMessage="1" showErrorMessage="1" prompt="Use MM/DD/YYYY format.  Date must be equal or greater than date in Column AQ. " sqref="AR12:AR27 BB12:BB27" xr:uid="{00000000-0002-0000-0400-000007000000}">
      <formula1>AQ12</formula1>
    </dataValidation>
    <dataValidation type="date" operator="greaterThanOrEqual" allowBlank="1" showInputMessage="1" showErrorMessage="1" prompt="Use MM/DD/YYYY format.  Date must be equal or greater than date in Column AL. " sqref="AM12:AM27" xr:uid="{00000000-0002-0000-0400-000008000000}">
      <formula1>AL12</formula1>
    </dataValidation>
    <dataValidation type="date" operator="greaterThanOrEqual" allowBlank="1" showInputMessage="1" showErrorMessage="1" prompt="Use MM/DD/YYYY format.  Date must be equal or greater than date in Column AV. " sqref="AW12:AW27 BG12:BG27" xr:uid="{00000000-0002-0000-0400-000009000000}">
      <formula1>AV12</formula1>
    </dataValidation>
    <dataValidation type="date" allowBlank="1" showInputMessage="1" showErrorMessage="1" sqref="AE12:AF26" xr:uid="{00000000-0002-0000-04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C000000}">
          <x14:formula1>
            <xm:f>boxes!$B$2:$B$13</xm:f>
          </x14:formula1>
          <xm:sqref>G8:K8</xm:sqref>
        </x14:dataValidation>
        <x14:dataValidation type="list" allowBlank="1" showInputMessage="1" showErrorMessage="1" xr:uid="{EDD29010-AEFD-483F-827F-1A17EA6F097D}">
          <x14:formula1>
            <xm:f>boxes!$D$5:$D$166</xm:f>
          </x14:formula1>
          <xm:sqref>L8</xm:sqref>
        </x14:dataValidation>
        <x14:dataValidation type="list" allowBlank="1" showInputMessage="1" showErrorMessage="1" xr:uid="{98DB762D-FF80-4469-AAED-BE1BE5A3572B}">
          <x14:formula1>
            <xm:f>boxes!$H$6:$H$9</xm:f>
          </x14:formula1>
          <xm:sqref>A58:B187</xm:sqref>
        </x14:dataValidation>
        <x14:dataValidation type="list" allowBlank="1" showInputMessage="1" showErrorMessage="1" xr:uid="{3A314B6B-AB05-4DDD-BB30-79C137D75323}">
          <x14:formula1>
            <xm:f>boxes!$G$18:$G$24</xm:f>
          </x14:formula1>
          <xm:sqref>C58:D187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BG187"/>
  <sheetViews>
    <sheetView zoomScaleNormal="100" workbookViewId="0">
      <selection activeCell="L8" sqref="L8:O8"/>
    </sheetView>
  </sheetViews>
  <sheetFormatPr defaultRowHeight="15" x14ac:dyDescent="0.25"/>
  <cols>
    <col min="1" max="1" width="6.42578125" customWidth="1"/>
    <col min="2" max="35" width="5.5703125" customWidth="1"/>
    <col min="36" max="36" width="15.7109375" customWidth="1"/>
    <col min="37" max="37" width="11" customWidth="1"/>
    <col min="41" max="41" width="27.85546875" customWidth="1"/>
    <col min="42" max="42" width="11.85546875" customWidth="1"/>
    <col min="46" max="46" width="28.140625" customWidth="1"/>
    <col min="47" max="47" width="11.85546875" customWidth="1"/>
    <col min="51" max="51" width="27.85546875" customWidth="1"/>
    <col min="52" max="52" width="11.5703125" customWidth="1"/>
    <col min="56" max="56" width="27.140625" customWidth="1"/>
    <col min="57" max="57" width="13.2851562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35">
        <f>'SETUP '!X7</f>
        <v>0</v>
      </c>
      <c r="X7" s="536"/>
      <c r="Y7" s="536"/>
      <c r="Z7" s="536"/>
      <c r="AA7" s="536"/>
      <c r="AB7" s="536"/>
      <c r="AC7" s="589"/>
      <c r="AD7" s="58"/>
      <c r="AE7" s="58"/>
      <c r="AF7" s="58"/>
      <c r="AG7" s="58"/>
      <c r="AH7" s="58"/>
      <c r="AI7" s="58"/>
    </row>
    <row r="8" spans="1:59" ht="30" customHeight="1" thickBot="1" x14ac:dyDescent="0.3">
      <c r="A8" s="537" t="s">
        <v>106</v>
      </c>
      <c r="B8" s="538"/>
      <c r="C8" s="538"/>
      <c r="D8" s="538"/>
      <c r="E8" s="538"/>
      <c r="F8" s="539"/>
      <c r="G8" s="540" t="s">
        <v>43</v>
      </c>
      <c r="H8" s="540"/>
      <c r="I8" s="540"/>
      <c r="J8" s="540"/>
      <c r="K8" s="541"/>
      <c r="L8" s="543">
        <v>2024</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627">
        <f>September!N15</f>
        <v>0</v>
      </c>
      <c r="O11" s="628"/>
      <c r="P11" s="628"/>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September!N13+N13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September!Q17+N17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September!Q18+N18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September!Q19+N19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September!Q20+N20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September!Q22+N22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September!Q23+N23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September!Q24+N24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September!Q26+N26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c r="O27" s="471"/>
      <c r="P27" s="472"/>
      <c r="Q27" s="558">
        <f>September!Q27+N27</f>
        <v>0</v>
      </c>
      <c r="R27" s="559"/>
      <c r="S27" s="559"/>
      <c r="T27" s="95">
        <v>16</v>
      </c>
      <c r="U27" s="389"/>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September!Q29+N29</f>
        <v>0</v>
      </c>
      <c r="R29" s="600"/>
      <c r="S29" s="600"/>
      <c r="T29" s="609" t="s">
        <v>290</v>
      </c>
      <c r="U29" s="609"/>
      <c r="V29" s="609"/>
      <c r="W29" s="609"/>
      <c r="X29" s="609"/>
      <c r="Y29" s="609"/>
      <c r="Z29" s="609"/>
      <c r="AA29" s="609"/>
      <c r="AB29" s="459"/>
      <c r="AC29" s="459"/>
      <c r="AD29" s="618">
        <f>September!AD29+AB29</f>
        <v>0</v>
      </c>
      <c r="AE29" s="619"/>
      <c r="AF29" s="459">
        <v>0</v>
      </c>
      <c r="AG29" s="459"/>
      <c r="AH29" s="618">
        <f>September!AH29+AF29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September!AJ34+Z34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September!AJ35+Z35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September!AJ36+Z36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September!AJ37+Z37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September!AJ38+Z38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September!AJ39+Z39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September!AJ40+Z40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September!AJ41+Z41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COUNTIFS(October!C58:C186,"Medication")</f>
        <v>0</v>
      </c>
      <c r="L46" s="423"/>
      <c r="M46" s="428">
        <f>SUMIFS(October!E58:E186,October!C58:C186,"Medication")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COUNTIFS(October!C58:C186,"Housing related")</f>
        <v>0</v>
      </c>
      <c r="L47" s="423"/>
      <c r="M47" s="428">
        <f>SUMIFS(October!E58:E186,October!C58:C186,"Housing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COUNTIFS(October!C58:C186,"Food")</f>
        <v>0</v>
      </c>
      <c r="L48" s="423"/>
      <c r="M48" s="428">
        <f>SUMIFS(October!E58:E186,October!C58:C186,"Food")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COUNTIFS(October!C58:C186,"Clothing")</f>
        <v>0</v>
      </c>
      <c r="L49" s="423"/>
      <c r="M49" s="428">
        <f>SUMIFS(October!E58:E186,October!C58:C186,"Clothing")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COUNTIFS(October!C58:C186,"Personal Care Items")</f>
        <v>0</v>
      </c>
      <c r="L50" s="423"/>
      <c r="M50" s="428">
        <f>SUMIFS(October!E58:E186,October!C58:C186,"Personal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COUNTIFS(October!C58:C186,"Transportation")</f>
        <v>0</v>
      </c>
      <c r="L51" s="423"/>
      <c r="M51" s="428">
        <f>SUMIFS(October!E58:E186,October!C58:C186,"Transportation")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COUNTIFS(October!C58:C186,"Other commodities ")</f>
        <v>0</v>
      </c>
      <c r="L52" s="423"/>
      <c r="M52" s="428">
        <f>SUMIFS(October!E58:E186,October!C58:C186,"Other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405">
        <v>0</v>
      </c>
      <c r="F58" s="406"/>
      <c r="G58" s="392"/>
      <c r="H58" s="393"/>
      <c r="I58" s="393"/>
      <c r="J58" s="393"/>
      <c r="K58" s="393"/>
      <c r="L58" s="394"/>
    </row>
    <row r="59" spans="1:24" ht="30" customHeight="1" x14ac:dyDescent="0.25">
      <c r="A59" s="412"/>
      <c r="B59" s="413"/>
      <c r="C59" s="412"/>
      <c r="D59" s="413"/>
      <c r="E59" s="405">
        <v>0</v>
      </c>
      <c r="F59" s="406"/>
      <c r="G59" s="392"/>
      <c r="H59" s="393"/>
      <c r="I59" s="393"/>
      <c r="J59" s="393"/>
      <c r="K59" s="393"/>
      <c r="L59" s="394"/>
    </row>
    <row r="60" spans="1:24" ht="30" customHeight="1" x14ac:dyDescent="0.25">
      <c r="A60" s="412"/>
      <c r="B60" s="413"/>
      <c r="C60" s="412"/>
      <c r="D60" s="413"/>
      <c r="E60" s="405">
        <v>0</v>
      </c>
      <c r="F60" s="406"/>
      <c r="G60" s="392"/>
      <c r="H60" s="393"/>
      <c r="I60" s="393"/>
      <c r="J60" s="393"/>
      <c r="K60" s="393"/>
      <c r="L60" s="394"/>
    </row>
    <row r="61" spans="1:24" ht="30" customHeight="1" x14ac:dyDescent="0.25">
      <c r="A61" s="412"/>
      <c r="B61" s="413"/>
      <c r="C61" s="412"/>
      <c r="D61" s="413"/>
      <c r="E61" s="405">
        <v>0</v>
      </c>
      <c r="F61" s="406"/>
      <c r="G61" s="392"/>
      <c r="H61" s="393"/>
      <c r="I61" s="393"/>
      <c r="J61" s="393"/>
      <c r="K61" s="393"/>
      <c r="L61" s="394"/>
    </row>
    <row r="62" spans="1:24" ht="30" customHeight="1" x14ac:dyDescent="0.25">
      <c r="A62" s="412"/>
      <c r="B62" s="413"/>
      <c r="C62" s="412"/>
      <c r="D62" s="413"/>
      <c r="E62" s="405">
        <v>0</v>
      </c>
      <c r="F62" s="406"/>
      <c r="G62" s="392"/>
      <c r="H62" s="393"/>
      <c r="I62" s="393"/>
      <c r="J62" s="393"/>
      <c r="K62" s="393"/>
      <c r="L62" s="394"/>
    </row>
    <row r="63" spans="1:24" ht="30" customHeight="1" x14ac:dyDescent="0.25">
      <c r="A63" s="412"/>
      <c r="B63" s="413"/>
      <c r="C63" s="412"/>
      <c r="D63" s="413"/>
      <c r="E63" s="405">
        <v>0</v>
      </c>
      <c r="F63" s="406"/>
      <c r="G63" s="392"/>
      <c r="H63" s="393"/>
      <c r="I63" s="393"/>
      <c r="J63" s="393"/>
      <c r="K63" s="393"/>
      <c r="L63" s="394"/>
    </row>
    <row r="64" spans="1:24" ht="30" customHeight="1" x14ac:dyDescent="0.25">
      <c r="A64" s="412"/>
      <c r="B64" s="413"/>
      <c r="C64" s="412"/>
      <c r="D64" s="413"/>
      <c r="E64" s="405">
        <v>0</v>
      </c>
      <c r="F64" s="406"/>
      <c r="G64" s="392"/>
      <c r="H64" s="393"/>
      <c r="I64" s="393"/>
      <c r="J64" s="393"/>
      <c r="K64" s="393"/>
      <c r="L64" s="394"/>
    </row>
    <row r="65" spans="1:12" ht="30" customHeight="1" x14ac:dyDescent="0.25">
      <c r="A65" s="412"/>
      <c r="B65" s="413"/>
      <c r="C65" s="412"/>
      <c r="D65" s="413"/>
      <c r="E65" s="405">
        <v>0</v>
      </c>
      <c r="F65" s="406"/>
      <c r="G65" s="392"/>
      <c r="H65" s="393"/>
      <c r="I65" s="393"/>
      <c r="J65" s="393"/>
      <c r="K65" s="393"/>
      <c r="L65" s="394"/>
    </row>
    <row r="66" spans="1:12" ht="30" customHeight="1" x14ac:dyDescent="0.25">
      <c r="A66" s="412"/>
      <c r="B66" s="413"/>
      <c r="C66" s="412"/>
      <c r="D66" s="413"/>
      <c r="E66" s="405">
        <v>0</v>
      </c>
      <c r="F66" s="406"/>
      <c r="G66" s="392"/>
      <c r="H66" s="393"/>
      <c r="I66" s="393"/>
      <c r="J66" s="393"/>
      <c r="K66" s="393"/>
      <c r="L66" s="394"/>
    </row>
    <row r="67" spans="1:12" ht="30" customHeight="1" x14ac:dyDescent="0.25">
      <c r="A67" s="412"/>
      <c r="B67" s="413"/>
      <c r="C67" s="412"/>
      <c r="D67" s="413"/>
      <c r="E67" s="405">
        <v>0</v>
      </c>
      <c r="F67" s="406"/>
      <c r="G67" s="392"/>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4DDgP8bO7CTRr5t2O7CBNEOjDdCS0wqy0aMdXXyzm1qxQfIKk3U5md6LFnu0ob8H9ZQw4nIdGyriirbKoB4kIw==" saltValue="OxOLciM9FyFIdAmvTDgDCg==" spinCount="100000" sheet="1" objects="1" scenarios="1"/>
  <mergeCells count="805">
    <mergeCell ref="AH20:AJ20"/>
    <mergeCell ref="AH21:AJ21"/>
    <mergeCell ref="U17:Z17"/>
    <mergeCell ref="AA17:AB17"/>
    <mergeCell ref="A186:B186"/>
    <mergeCell ref="C186:D186"/>
    <mergeCell ref="E186:F186"/>
    <mergeCell ref="G186:L186"/>
    <mergeCell ref="AN9:AW10"/>
    <mergeCell ref="A183:B183"/>
    <mergeCell ref="C183:D183"/>
    <mergeCell ref="E183:F183"/>
    <mergeCell ref="G183:L183"/>
    <mergeCell ref="A184:B184"/>
    <mergeCell ref="C184:D184"/>
    <mergeCell ref="E184:F184"/>
    <mergeCell ref="G184:L184"/>
    <mergeCell ref="A185:B185"/>
    <mergeCell ref="C185:D185"/>
    <mergeCell ref="E185:F185"/>
    <mergeCell ref="G185:L185"/>
    <mergeCell ref="A180:B180"/>
    <mergeCell ref="C180:D180"/>
    <mergeCell ref="E180:F18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A20:AB20"/>
    <mergeCell ref="AC20:AD20"/>
    <mergeCell ref="AE20:AF20"/>
    <mergeCell ref="U21:Z21"/>
    <mergeCell ref="AA21:AB21"/>
    <mergeCell ref="G180:L180"/>
    <mergeCell ref="A181:B181"/>
    <mergeCell ref="C181:D181"/>
    <mergeCell ref="E181:F181"/>
    <mergeCell ref="G181:L181"/>
    <mergeCell ref="A182:B182"/>
    <mergeCell ref="C182:D182"/>
    <mergeCell ref="E182:F182"/>
    <mergeCell ref="G182:L182"/>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74:B174"/>
    <mergeCell ref="C174:D174"/>
    <mergeCell ref="E174:F174"/>
    <mergeCell ref="G174:L174"/>
    <mergeCell ref="A175:B175"/>
    <mergeCell ref="C175:D175"/>
    <mergeCell ref="E175:F175"/>
    <mergeCell ref="G175:L175"/>
    <mergeCell ref="A176:B176"/>
    <mergeCell ref="C176:D176"/>
    <mergeCell ref="E176:F176"/>
    <mergeCell ref="G176:L176"/>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2:B102"/>
    <mergeCell ref="C102:D102"/>
    <mergeCell ref="E102:F102"/>
    <mergeCell ref="G102:L102"/>
    <mergeCell ref="A103:B103"/>
    <mergeCell ref="C103:D103"/>
    <mergeCell ref="E103:F103"/>
    <mergeCell ref="G103:L103"/>
    <mergeCell ref="A104:B104"/>
    <mergeCell ref="C104:D104"/>
    <mergeCell ref="E104:F104"/>
    <mergeCell ref="G104:L104"/>
    <mergeCell ref="A99:B99"/>
    <mergeCell ref="C99:D99"/>
    <mergeCell ref="E99:F99"/>
    <mergeCell ref="G99:L99"/>
    <mergeCell ref="A100:B100"/>
    <mergeCell ref="C100:D100"/>
    <mergeCell ref="E100:F100"/>
    <mergeCell ref="G100:L100"/>
    <mergeCell ref="A101:B101"/>
    <mergeCell ref="C101:D101"/>
    <mergeCell ref="E101:F101"/>
    <mergeCell ref="G101:L101"/>
    <mergeCell ref="A96:B96"/>
    <mergeCell ref="C96:D96"/>
    <mergeCell ref="E96:F96"/>
    <mergeCell ref="G96:L96"/>
    <mergeCell ref="A97:B97"/>
    <mergeCell ref="C97:D97"/>
    <mergeCell ref="E97:F97"/>
    <mergeCell ref="G97:L97"/>
    <mergeCell ref="A98:B98"/>
    <mergeCell ref="C98:D98"/>
    <mergeCell ref="E98:F98"/>
    <mergeCell ref="G98:L98"/>
    <mergeCell ref="A93:B93"/>
    <mergeCell ref="C93:D93"/>
    <mergeCell ref="E93:F93"/>
    <mergeCell ref="G93:L93"/>
    <mergeCell ref="A94:B94"/>
    <mergeCell ref="C94:D94"/>
    <mergeCell ref="E94:F94"/>
    <mergeCell ref="G94:L94"/>
    <mergeCell ref="A95:B95"/>
    <mergeCell ref="C95:D95"/>
    <mergeCell ref="E95:F95"/>
    <mergeCell ref="G95:L95"/>
    <mergeCell ref="A90:B90"/>
    <mergeCell ref="C90:D90"/>
    <mergeCell ref="E90:F90"/>
    <mergeCell ref="G90:L90"/>
    <mergeCell ref="A91:B91"/>
    <mergeCell ref="C91:D91"/>
    <mergeCell ref="E91:F91"/>
    <mergeCell ref="G91:L91"/>
    <mergeCell ref="A92:B92"/>
    <mergeCell ref="C92:D92"/>
    <mergeCell ref="E92:F92"/>
    <mergeCell ref="G92:L92"/>
    <mergeCell ref="A87:B87"/>
    <mergeCell ref="C87:D87"/>
    <mergeCell ref="E87:F87"/>
    <mergeCell ref="G87:L87"/>
    <mergeCell ref="A88:B88"/>
    <mergeCell ref="C88:D88"/>
    <mergeCell ref="E88:F88"/>
    <mergeCell ref="G88:L88"/>
    <mergeCell ref="A89:B89"/>
    <mergeCell ref="C89:D89"/>
    <mergeCell ref="E89:F89"/>
    <mergeCell ref="G89:L89"/>
    <mergeCell ref="A84:B84"/>
    <mergeCell ref="C84:D84"/>
    <mergeCell ref="E84:F84"/>
    <mergeCell ref="G84:L84"/>
    <mergeCell ref="A85:B85"/>
    <mergeCell ref="C85:D85"/>
    <mergeCell ref="E85:F85"/>
    <mergeCell ref="G85:L85"/>
    <mergeCell ref="A86:B86"/>
    <mergeCell ref="C86:D86"/>
    <mergeCell ref="E86:F86"/>
    <mergeCell ref="G86:L86"/>
    <mergeCell ref="A81:B81"/>
    <mergeCell ref="C81:D81"/>
    <mergeCell ref="E81:F81"/>
    <mergeCell ref="G81:L81"/>
    <mergeCell ref="A82:B82"/>
    <mergeCell ref="C82:D82"/>
    <mergeCell ref="E82:F82"/>
    <mergeCell ref="G82:L82"/>
    <mergeCell ref="A83:B83"/>
    <mergeCell ref="C83:D83"/>
    <mergeCell ref="E83:F83"/>
    <mergeCell ref="G83:L83"/>
    <mergeCell ref="A78:B78"/>
    <mergeCell ref="C78:D78"/>
    <mergeCell ref="E78:F78"/>
    <mergeCell ref="G78:L78"/>
    <mergeCell ref="A79:B79"/>
    <mergeCell ref="C79:D79"/>
    <mergeCell ref="E79:F79"/>
    <mergeCell ref="G79:L79"/>
    <mergeCell ref="A80:B80"/>
    <mergeCell ref="C80:D80"/>
    <mergeCell ref="E80:F80"/>
    <mergeCell ref="G80:L80"/>
    <mergeCell ref="A75:B75"/>
    <mergeCell ref="C75:D75"/>
    <mergeCell ref="E75:F75"/>
    <mergeCell ref="G75:L75"/>
    <mergeCell ref="A76:B76"/>
    <mergeCell ref="C76:D76"/>
    <mergeCell ref="E76:F76"/>
    <mergeCell ref="G76:L76"/>
    <mergeCell ref="A77:B77"/>
    <mergeCell ref="C77:D77"/>
    <mergeCell ref="E77:F77"/>
    <mergeCell ref="G77:L77"/>
    <mergeCell ref="A72:B72"/>
    <mergeCell ref="C72:D72"/>
    <mergeCell ref="E72:F72"/>
    <mergeCell ref="G72:L72"/>
    <mergeCell ref="A73:B73"/>
    <mergeCell ref="C73:D73"/>
    <mergeCell ref="E73:F73"/>
    <mergeCell ref="G73:L73"/>
    <mergeCell ref="A74:B74"/>
    <mergeCell ref="C74:D74"/>
    <mergeCell ref="E74:F74"/>
    <mergeCell ref="G74:L74"/>
    <mergeCell ref="A69:B69"/>
    <mergeCell ref="C69:D69"/>
    <mergeCell ref="E69:F69"/>
    <mergeCell ref="G69:L69"/>
    <mergeCell ref="A70:B70"/>
    <mergeCell ref="C70:D70"/>
    <mergeCell ref="E70:F70"/>
    <mergeCell ref="G70:L70"/>
    <mergeCell ref="A71:B71"/>
    <mergeCell ref="C71:D71"/>
    <mergeCell ref="E71:F71"/>
    <mergeCell ref="G71:L71"/>
    <mergeCell ref="A66:B66"/>
    <mergeCell ref="C66:D66"/>
    <mergeCell ref="E66:F66"/>
    <mergeCell ref="G66:L66"/>
    <mergeCell ref="A67:B67"/>
    <mergeCell ref="C67:D67"/>
    <mergeCell ref="E67:F67"/>
    <mergeCell ref="G67:L67"/>
    <mergeCell ref="A68:B68"/>
    <mergeCell ref="C68:D68"/>
    <mergeCell ref="E68:F68"/>
    <mergeCell ref="G68:L68"/>
    <mergeCell ref="A63:B63"/>
    <mergeCell ref="C63:D63"/>
    <mergeCell ref="E63:F63"/>
    <mergeCell ref="G63:L63"/>
    <mergeCell ref="A64:B64"/>
    <mergeCell ref="C64:D64"/>
    <mergeCell ref="E64:F64"/>
    <mergeCell ref="G64:L64"/>
    <mergeCell ref="A65:B65"/>
    <mergeCell ref="C65:D65"/>
    <mergeCell ref="E65:F65"/>
    <mergeCell ref="G65:L65"/>
    <mergeCell ref="A60:B60"/>
    <mergeCell ref="C60:D60"/>
    <mergeCell ref="E60:F60"/>
    <mergeCell ref="G60:L60"/>
    <mergeCell ref="A61:B61"/>
    <mergeCell ref="C61:D61"/>
    <mergeCell ref="E61:F61"/>
    <mergeCell ref="G61:L61"/>
    <mergeCell ref="A62:B62"/>
    <mergeCell ref="C62:D62"/>
    <mergeCell ref="E62:F62"/>
    <mergeCell ref="G62:L62"/>
    <mergeCell ref="A53:J53"/>
    <mergeCell ref="A58:B58"/>
    <mergeCell ref="C58:D58"/>
    <mergeCell ref="E58:F58"/>
    <mergeCell ref="G58:L58"/>
    <mergeCell ref="A59:B59"/>
    <mergeCell ref="C59:D59"/>
    <mergeCell ref="E59:F59"/>
    <mergeCell ref="G59:L59"/>
    <mergeCell ref="A48:J48"/>
    <mergeCell ref="K48:L48"/>
    <mergeCell ref="M48:O48"/>
    <mergeCell ref="A49:J49"/>
    <mergeCell ref="K49:L49"/>
    <mergeCell ref="M49:O49"/>
    <mergeCell ref="A50:J50"/>
    <mergeCell ref="K50:L50"/>
    <mergeCell ref="M50:O50"/>
    <mergeCell ref="A45:J45"/>
    <mergeCell ref="K45:L45"/>
    <mergeCell ref="M45:O45"/>
    <mergeCell ref="A46:J46"/>
    <mergeCell ref="K46:L46"/>
    <mergeCell ref="M46:O46"/>
    <mergeCell ref="A47:J47"/>
    <mergeCell ref="K47:L47"/>
    <mergeCell ref="M47:O47"/>
    <mergeCell ref="AC21:AD21"/>
    <mergeCell ref="AE21:AF21"/>
    <mergeCell ref="A55:L55"/>
    <mergeCell ref="A23:M23"/>
    <mergeCell ref="N23:P23"/>
    <mergeCell ref="Q23:S23"/>
    <mergeCell ref="A24:M24"/>
    <mergeCell ref="N24:P24"/>
    <mergeCell ref="Q24:S24"/>
    <mergeCell ref="A32:I32"/>
    <mergeCell ref="J32:K32"/>
    <mergeCell ref="L32:M32"/>
    <mergeCell ref="N32:O32"/>
    <mergeCell ref="P32:Q32"/>
    <mergeCell ref="R32:S32"/>
    <mergeCell ref="T32:U32"/>
    <mergeCell ref="V32:W32"/>
    <mergeCell ref="T28:AA28"/>
    <mergeCell ref="T29:AA29"/>
    <mergeCell ref="U27:Z27"/>
    <mergeCell ref="AA27:AB27"/>
    <mergeCell ref="A40:I40"/>
    <mergeCell ref="Z40:AA40"/>
    <mergeCell ref="A36:I36"/>
    <mergeCell ref="A20:M20"/>
    <mergeCell ref="N20:P20"/>
    <mergeCell ref="Q20:S20"/>
    <mergeCell ref="Q21:S21"/>
    <mergeCell ref="A22:M22"/>
    <mergeCell ref="N22:P22"/>
    <mergeCell ref="Q22:S22"/>
    <mergeCell ref="Q28:S28"/>
    <mergeCell ref="A29:M29"/>
    <mergeCell ref="A27:M27"/>
    <mergeCell ref="N27:P27"/>
    <mergeCell ref="Q27:S27"/>
    <mergeCell ref="A21:M21"/>
    <mergeCell ref="A25:M25"/>
    <mergeCell ref="A28:M28"/>
    <mergeCell ref="U11:Z11"/>
    <mergeCell ref="AA11:AB11"/>
    <mergeCell ref="AC11:AD11"/>
    <mergeCell ref="AE11:AF11"/>
    <mergeCell ref="AH11:AJ11"/>
    <mergeCell ref="U12:Z12"/>
    <mergeCell ref="AA12:AB12"/>
    <mergeCell ref="AC12:AD12"/>
    <mergeCell ref="AE12:AF12"/>
    <mergeCell ref="AH12:AJ12"/>
    <mergeCell ref="A1:AC1"/>
    <mergeCell ref="A3:AC3"/>
    <mergeCell ref="A4:F4"/>
    <mergeCell ref="G4:O4"/>
    <mergeCell ref="P4:V4"/>
    <mergeCell ref="W4:AC4"/>
    <mergeCell ref="A8:F8"/>
    <mergeCell ref="G8:K8"/>
    <mergeCell ref="L8:O8"/>
    <mergeCell ref="P8:V8"/>
    <mergeCell ref="W8:AC8"/>
    <mergeCell ref="N2:P2"/>
    <mergeCell ref="R2:T2"/>
    <mergeCell ref="A9:P9"/>
    <mergeCell ref="A10:P10"/>
    <mergeCell ref="A5:F5"/>
    <mergeCell ref="G5:O5"/>
    <mergeCell ref="P5:V5"/>
    <mergeCell ref="W5:AC5"/>
    <mergeCell ref="A6:F7"/>
    <mergeCell ref="G6:O7"/>
    <mergeCell ref="P6:V6"/>
    <mergeCell ref="W6:AC6"/>
    <mergeCell ref="P7:V7"/>
    <mergeCell ref="W7:AC7"/>
    <mergeCell ref="T9:AM10"/>
    <mergeCell ref="A11:M11"/>
    <mergeCell ref="N11:P11"/>
    <mergeCell ref="A12:M12"/>
    <mergeCell ref="N12:P12"/>
    <mergeCell ref="A13:M13"/>
    <mergeCell ref="N13:P13"/>
    <mergeCell ref="A14:M14"/>
    <mergeCell ref="N14:P14"/>
    <mergeCell ref="A15:M15"/>
    <mergeCell ref="A18:M18"/>
    <mergeCell ref="N18:P18"/>
    <mergeCell ref="Q18:S18"/>
    <mergeCell ref="A19:M19"/>
    <mergeCell ref="N19:P19"/>
    <mergeCell ref="Q19:S19"/>
    <mergeCell ref="N15:P15"/>
    <mergeCell ref="A16:P16"/>
    <mergeCell ref="Q16:S16"/>
    <mergeCell ref="A17:M17"/>
    <mergeCell ref="N17:P17"/>
    <mergeCell ref="Q17:S17"/>
    <mergeCell ref="AH40:AI40"/>
    <mergeCell ref="A41:I41"/>
    <mergeCell ref="Z41:AA41"/>
    <mergeCell ref="AH41:AI41"/>
    <mergeCell ref="A38:I38"/>
    <mergeCell ref="Z38:AA38"/>
    <mergeCell ref="AH38:AI38"/>
    <mergeCell ref="A39:I39"/>
    <mergeCell ref="Z39:AA39"/>
    <mergeCell ref="AH39:AI39"/>
    <mergeCell ref="Z36:AA36"/>
    <mergeCell ref="AH36:AI36"/>
    <mergeCell ref="AC22:AD22"/>
    <mergeCell ref="AE22:AF22"/>
    <mergeCell ref="A37:I37"/>
    <mergeCell ref="Z37:AA37"/>
    <mergeCell ref="AH37:AI37"/>
    <mergeCell ref="A34:I34"/>
    <mergeCell ref="A42:I42"/>
    <mergeCell ref="Z42:AA42"/>
    <mergeCell ref="J31:AA31"/>
    <mergeCell ref="AB31:AI31"/>
    <mergeCell ref="N29:P29"/>
    <mergeCell ref="Q29:S29"/>
    <mergeCell ref="A30:AI30"/>
    <mergeCell ref="Q25:S25"/>
    <mergeCell ref="A26:M26"/>
    <mergeCell ref="N26:P26"/>
    <mergeCell ref="Q26:S26"/>
    <mergeCell ref="AH42:AI42"/>
    <mergeCell ref="Z34:AA34"/>
    <mergeCell ref="AH34:AI34"/>
    <mergeCell ref="A35:I35"/>
    <mergeCell ref="Z35:AA35"/>
    <mergeCell ref="AH35:AI35"/>
    <mergeCell ref="Z32:AA32"/>
    <mergeCell ref="AB32:AC32"/>
    <mergeCell ref="AD32:AE32"/>
    <mergeCell ref="AH32:AI32"/>
    <mergeCell ref="A33:I33"/>
    <mergeCell ref="Z33:AA33"/>
    <mergeCell ref="AH33:AI33"/>
    <mergeCell ref="AC13:AD13"/>
    <mergeCell ref="AE13:AF13"/>
    <mergeCell ref="AH13:AJ13"/>
    <mergeCell ref="U14:Z14"/>
    <mergeCell ref="AA14:AB14"/>
    <mergeCell ref="AC14:AD14"/>
    <mergeCell ref="AE14:AF14"/>
    <mergeCell ref="AH14:AJ14"/>
    <mergeCell ref="U13:Z13"/>
    <mergeCell ref="AA13:AB13"/>
    <mergeCell ref="AC15:AD15"/>
    <mergeCell ref="AE15:AF15"/>
    <mergeCell ref="AH15:AJ15"/>
    <mergeCell ref="U16:Z16"/>
    <mergeCell ref="AA16:AB16"/>
    <mergeCell ref="AC16:AD16"/>
    <mergeCell ref="AE16:AF16"/>
    <mergeCell ref="AH16:AJ16"/>
    <mergeCell ref="AH17:AJ17"/>
    <mergeCell ref="U15:Z15"/>
    <mergeCell ref="AA15:AB15"/>
    <mergeCell ref="AC18:AD18"/>
    <mergeCell ref="AE18:AF18"/>
    <mergeCell ref="AH18:AJ18"/>
    <mergeCell ref="U19:Z19"/>
    <mergeCell ref="AA19:AB19"/>
    <mergeCell ref="AC19:AD19"/>
    <mergeCell ref="AE19:AF19"/>
    <mergeCell ref="AH19:AJ19"/>
    <mergeCell ref="AC17:AD17"/>
    <mergeCell ref="AE17:AF17"/>
    <mergeCell ref="U18:Z18"/>
    <mergeCell ref="AA18:AB18"/>
    <mergeCell ref="AH22:AJ22"/>
    <mergeCell ref="U23:Z23"/>
    <mergeCell ref="AA23:AB23"/>
    <mergeCell ref="AC23:AD23"/>
    <mergeCell ref="AE23:AF23"/>
    <mergeCell ref="AH23:AJ23"/>
    <mergeCell ref="U24:Z24"/>
    <mergeCell ref="AA24:AB24"/>
    <mergeCell ref="AC24:AD24"/>
    <mergeCell ref="AE24:AF24"/>
    <mergeCell ref="AH24:AJ24"/>
    <mergeCell ref="U22:Z22"/>
    <mergeCell ref="AA22:AB22"/>
    <mergeCell ref="AA25:AB25"/>
    <mergeCell ref="AC25:AD25"/>
    <mergeCell ref="AE25:AF25"/>
    <mergeCell ref="AH25:AJ25"/>
    <mergeCell ref="U26:Z26"/>
    <mergeCell ref="AA26:AB26"/>
    <mergeCell ref="AC26:AD26"/>
    <mergeCell ref="AE26:AF26"/>
    <mergeCell ref="AH26:AJ26"/>
    <mergeCell ref="Q13:S13"/>
    <mergeCell ref="T53:U53"/>
    <mergeCell ref="T52:U52"/>
    <mergeCell ref="T51:U51"/>
    <mergeCell ref="T50:U50"/>
    <mergeCell ref="T49:U49"/>
    <mergeCell ref="T48:U48"/>
    <mergeCell ref="T47:U47"/>
    <mergeCell ref="T46:U46"/>
    <mergeCell ref="T45:U45"/>
    <mergeCell ref="U25:Z25"/>
    <mergeCell ref="U20:Z20"/>
    <mergeCell ref="X43:AI43"/>
    <mergeCell ref="AB29:AC29"/>
    <mergeCell ref="AD29:AE29"/>
    <mergeCell ref="AF29:AG29"/>
    <mergeCell ref="AH29:AI29"/>
    <mergeCell ref="AB28:AC28"/>
    <mergeCell ref="AD28:AE28"/>
    <mergeCell ref="AF28:AG28"/>
    <mergeCell ref="AH28:AI28"/>
    <mergeCell ref="AC27:AD27"/>
    <mergeCell ref="AE27:AF27"/>
    <mergeCell ref="AH27:AJ27"/>
    <mergeCell ref="A187:B187"/>
    <mergeCell ref="C187:D187"/>
    <mergeCell ref="V45:X45"/>
    <mergeCell ref="V46:X46"/>
    <mergeCell ref="V47:X47"/>
    <mergeCell ref="V48:X48"/>
    <mergeCell ref="V49:X49"/>
    <mergeCell ref="V50:X50"/>
    <mergeCell ref="V51:X51"/>
    <mergeCell ref="V52:X52"/>
    <mergeCell ref="V53:X53"/>
    <mergeCell ref="K53:L53"/>
    <mergeCell ref="M53:O53"/>
    <mergeCell ref="A51:J51"/>
    <mergeCell ref="K51:L51"/>
    <mergeCell ref="M51:O51"/>
    <mergeCell ref="A52:J52"/>
    <mergeCell ref="K52:L52"/>
    <mergeCell ref="M52:O52"/>
    <mergeCell ref="A56:L56"/>
    <mergeCell ref="A57:B57"/>
    <mergeCell ref="C57:D57"/>
    <mergeCell ref="E57:F57"/>
    <mergeCell ref="G57:L57"/>
  </mergeCells>
  <dataValidations count="11">
    <dataValidation allowBlank="1" showInputMessage="1" showErrorMessage="1" prompt="give reason for discharges in Line 11, Column R-AC" sqref="N14:P14" xr:uid="{00000000-0002-0000-0500-000000000000}"/>
    <dataValidation allowBlank="1" showInputMessage="1" showErrorMessage="1" prompt="Use a number; DO NOT use alphabet" sqref="N26:N27 N17:N20 N22:N24 N12:P13 Q13:S13" xr:uid="{00000000-0002-0000-0500-000001000000}"/>
    <dataValidation allowBlank="1" showInputMessage="1" showErrorMessage="1" prompt="give reason for discharges in Line 11, Column T-AI" sqref="A14:M14" xr:uid="{00000000-0002-0000-0500-000002000000}"/>
    <dataValidation allowBlank="1" showInputMessage="1" showErrorMessage="1" prompt="auto populates" sqref="N11:P11 N15:P15 Q17:S20 Q22:S24 Q26:S27 Q29:S29 X34:AA42 AF34:AJ42" xr:uid="{00000000-0002-0000-0500-000003000000}"/>
    <dataValidation type="date" allowBlank="1" showInputMessage="1" showErrorMessage="1" prompt="Use MM/DD/YYYY format.  " sqref="AC12:AC27 AV12:AV27 AQ12:AQ27 AL12:AL27 BA12:BA27 BF12:BF27" xr:uid="{00000000-0002-0000-0500-000004000000}">
      <formula1>36708</formula1>
      <formula2>47848</formula2>
    </dataValidation>
    <dataValidation type="whole" allowBlank="1" showInputMessage="1" showErrorMessage="1" prompt="Use a number; DO NOT use alphabet" sqref="N29:P29 AB29:AC29 AF29:AG29" xr:uid="{00000000-0002-0000-0500-000005000000}">
      <formula1>0</formula1>
      <formula2>5000</formula2>
    </dataValidation>
    <dataValidation allowBlank="1" showInputMessage="1" showErrorMessage="1" prompt="Will calculate from admission and discharge date. " sqref="AU12:AU27 AK12:AK27 AP12:AP27 AA12:AA27 AZ12:AZ27 BE12:BE27" xr:uid="{00000000-0002-0000-0500-000006000000}"/>
    <dataValidation type="date" operator="greaterThanOrEqual" allowBlank="1" showInputMessage="1" showErrorMessage="1" prompt="Use MM/DD/YYYY format.  Date must be equal or greater than date in Column AQ. " sqref="AR12:AR27 BB12:BB27" xr:uid="{00000000-0002-0000-0500-000007000000}">
      <formula1>AQ12</formula1>
    </dataValidation>
    <dataValidation type="date" operator="greaterThanOrEqual" allowBlank="1" showInputMessage="1" showErrorMessage="1" prompt="Use MM/DD/YYYY format.  Date must be equal or greater than date in Column AL. " sqref="AM12:AM27" xr:uid="{00000000-0002-0000-0500-000008000000}">
      <formula1>AL12</formula1>
    </dataValidation>
    <dataValidation type="date" operator="greaterThanOrEqual" allowBlank="1" showInputMessage="1" showErrorMessage="1" prompt="Use MM/DD/YYYY format.  Date must be equal or greater than date in Column AV. " sqref="AW12:AW27 BG12:BG27" xr:uid="{00000000-0002-0000-0500-000009000000}">
      <formula1>AV12</formula1>
    </dataValidation>
    <dataValidation type="date" allowBlank="1" showInputMessage="1" showErrorMessage="1" sqref="AE12:AF26" xr:uid="{00000000-0002-0000-05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B000000}">
          <x14:formula1>
            <xm:f>boxes!$B$2:$B$13</xm:f>
          </x14:formula1>
          <xm:sqref>G8:K8</xm:sqref>
        </x14:dataValidation>
        <x14:dataValidation type="list" allowBlank="1" showInputMessage="1" showErrorMessage="1" xr:uid="{96B397B0-37E9-4B0C-B2A8-6F00479AA324}">
          <x14:formula1>
            <xm:f>boxes!$D$5:$D$166</xm:f>
          </x14:formula1>
          <xm:sqref>L8</xm:sqref>
        </x14:dataValidation>
        <x14:dataValidation type="list" allowBlank="1" showInputMessage="1" showErrorMessage="1" xr:uid="{1BEFE2CD-FD80-4F2B-A7EC-EF825BAF8200}">
          <x14:formula1>
            <xm:f>boxes!$H$6:$H$9</xm:f>
          </x14:formula1>
          <xm:sqref>A58:B187</xm:sqref>
        </x14:dataValidation>
        <x14:dataValidation type="list" allowBlank="1" showInputMessage="1" showErrorMessage="1" xr:uid="{56EE9385-EC0C-4758-987D-C9269F7C97E1}">
          <x14:formula1>
            <xm:f>boxes!$G$18:$G$24</xm:f>
          </x14:formula1>
          <xm:sqref>C58:D187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BG187"/>
  <sheetViews>
    <sheetView zoomScaleNormal="100" workbookViewId="0">
      <selection activeCell="L8" sqref="L8:O8"/>
    </sheetView>
  </sheetViews>
  <sheetFormatPr defaultRowHeight="15" x14ac:dyDescent="0.25"/>
  <cols>
    <col min="1" max="1" width="6.42578125" customWidth="1"/>
    <col min="2" max="35" width="5.5703125" customWidth="1"/>
    <col min="36" max="36" width="17.42578125" customWidth="1"/>
    <col min="37" max="37" width="11.7109375" customWidth="1"/>
    <col min="38" max="38" width="9.42578125" bestFit="1" customWidth="1"/>
    <col min="39" max="39" width="10.42578125" bestFit="1" customWidth="1"/>
    <col min="41" max="41" width="27.7109375" customWidth="1"/>
    <col min="42" max="42" width="12.140625" customWidth="1"/>
    <col min="46" max="46" width="26.85546875" customWidth="1"/>
    <col min="47" max="47" width="10.5703125" customWidth="1"/>
    <col min="51" max="51" width="28.5703125" customWidth="1"/>
    <col min="52" max="52" width="12.28515625" customWidth="1"/>
    <col min="56" max="56" width="27" customWidth="1"/>
    <col min="57" max="57" width="12.2851562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27">
        <f>'SETUP '!X4</f>
        <v>0</v>
      </c>
      <c r="X4" s="528"/>
      <c r="Y4" s="528"/>
      <c r="Z4" s="528"/>
      <c r="AA4" s="528"/>
      <c r="AB4" s="528"/>
      <c r="AC4" s="529"/>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46">
        <f>'SETUP '!X5</f>
        <v>0</v>
      </c>
      <c r="X5" s="547"/>
      <c r="Y5" s="547"/>
      <c r="Z5" s="547"/>
      <c r="AA5" s="547"/>
      <c r="AB5" s="547"/>
      <c r="AC5" s="548"/>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165">
        <f>'SETUP '!H6</f>
        <v>0</v>
      </c>
      <c r="H6" s="166"/>
      <c r="I6" s="166"/>
      <c r="J6" s="166"/>
      <c r="K6" s="166"/>
      <c r="L6" s="166"/>
      <c r="M6" s="166"/>
      <c r="N6" s="166"/>
      <c r="O6" s="167"/>
      <c r="P6" s="235" t="s">
        <v>105</v>
      </c>
      <c r="Q6" s="525"/>
      <c r="R6" s="525"/>
      <c r="S6" s="525"/>
      <c r="T6" s="525"/>
      <c r="U6" s="525"/>
      <c r="V6" s="526"/>
      <c r="W6" s="527">
        <f>'SETUP '!X6</f>
        <v>0</v>
      </c>
      <c r="X6" s="528"/>
      <c r="Y6" s="528"/>
      <c r="Z6" s="528"/>
      <c r="AA6" s="528"/>
      <c r="AB6" s="528"/>
      <c r="AC6" s="529"/>
      <c r="AD6" s="58"/>
      <c r="AE6" s="58"/>
      <c r="AF6" s="58"/>
      <c r="AG6" s="58"/>
      <c r="AH6" s="58"/>
      <c r="AI6" s="58"/>
    </row>
    <row r="7" spans="1:59" ht="15.75" customHeight="1" x14ac:dyDescent="0.25">
      <c r="A7" s="551"/>
      <c r="B7" s="332"/>
      <c r="C7" s="332"/>
      <c r="D7" s="332"/>
      <c r="E7" s="332"/>
      <c r="F7" s="552"/>
      <c r="G7" s="168"/>
      <c r="H7" s="169"/>
      <c r="I7" s="169"/>
      <c r="J7" s="169"/>
      <c r="K7" s="169"/>
      <c r="L7" s="169"/>
      <c r="M7" s="169"/>
      <c r="N7" s="169"/>
      <c r="O7" s="170"/>
      <c r="P7" s="235" t="s">
        <v>4</v>
      </c>
      <c r="Q7" s="525"/>
      <c r="R7" s="525"/>
      <c r="S7" s="525"/>
      <c r="T7" s="525"/>
      <c r="U7" s="525"/>
      <c r="V7" s="526"/>
      <c r="W7" s="546">
        <f>'SETUP '!X7</f>
        <v>0</v>
      </c>
      <c r="X7" s="547"/>
      <c r="Y7" s="547"/>
      <c r="Z7" s="547"/>
      <c r="AA7" s="547"/>
      <c r="AB7" s="547"/>
      <c r="AC7" s="548"/>
      <c r="AD7" s="58"/>
      <c r="AE7" s="58"/>
      <c r="AF7" s="58"/>
      <c r="AG7" s="58"/>
      <c r="AH7" s="58"/>
      <c r="AI7" s="58"/>
    </row>
    <row r="8" spans="1:59" ht="30" customHeight="1" thickBot="1" x14ac:dyDescent="0.3">
      <c r="A8" s="537" t="s">
        <v>106</v>
      </c>
      <c r="B8" s="538"/>
      <c r="C8" s="538"/>
      <c r="D8" s="538"/>
      <c r="E8" s="538"/>
      <c r="F8" s="539"/>
      <c r="G8" s="540" t="s">
        <v>44</v>
      </c>
      <c r="H8" s="540"/>
      <c r="I8" s="540"/>
      <c r="J8" s="540"/>
      <c r="K8" s="541"/>
      <c r="L8" s="543">
        <v>2024</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629" t="s">
        <v>101</v>
      </c>
      <c r="B11" s="630"/>
      <c r="C11" s="630"/>
      <c r="D11" s="630"/>
      <c r="E11" s="630"/>
      <c r="F11" s="630"/>
      <c r="G11" s="630"/>
      <c r="H11" s="630"/>
      <c r="I11" s="630"/>
      <c r="J11" s="630"/>
      <c r="K11" s="630"/>
      <c r="L11" s="630"/>
      <c r="M11" s="631"/>
      <c r="N11" s="573">
        <f>October!N15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October!N13+N13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October!Q17+N17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October!Q18+N18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October!Q19+N19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October!Q20+N20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October!Q22+N22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October!Q23+N23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v>0</v>
      </c>
      <c r="O24" s="506"/>
      <c r="P24" s="507"/>
      <c r="Q24" s="558">
        <f>October!Q24+N24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October!Q26+N26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c r="O27" s="471"/>
      <c r="P27" s="472"/>
      <c r="Q27" s="558">
        <f>October!Q27+N27</f>
        <v>0</v>
      </c>
      <c r="R27" s="559"/>
      <c r="S27" s="559"/>
      <c r="T27" s="95">
        <v>16</v>
      </c>
      <c r="U27" s="389"/>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October!Q29+N29</f>
        <v>0</v>
      </c>
      <c r="R29" s="600"/>
      <c r="S29" s="600"/>
      <c r="T29" s="609" t="s">
        <v>290</v>
      </c>
      <c r="U29" s="609"/>
      <c r="V29" s="609"/>
      <c r="W29" s="609"/>
      <c r="X29" s="609"/>
      <c r="Y29" s="609"/>
      <c r="Z29" s="609"/>
      <c r="AA29" s="609"/>
      <c r="AB29" s="459"/>
      <c r="AC29" s="459"/>
      <c r="AD29" s="618">
        <f>October!AD29+AB29</f>
        <v>0</v>
      </c>
      <c r="AE29" s="619"/>
      <c r="AF29" s="459"/>
      <c r="AG29" s="459"/>
      <c r="AH29" s="618">
        <f>October!AH29+AF29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October!AJ34+Z34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October!AJ35+Z35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October!AJ36+Z36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October!AJ37+Z37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October!AJ38+Z38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October!AJ39+Z39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October!AJ40+Z40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October!AJ41+Z41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COUNTIFS(November!C58:C186,"Medication")</f>
        <v>0</v>
      </c>
      <c r="L46" s="423"/>
      <c r="M46" s="428">
        <f>SUMIFS(November!E58:E186,November!C58:C186,"Medication")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COUNTIFS(November!C58:C186,"Housing related")</f>
        <v>0</v>
      </c>
      <c r="L47" s="423"/>
      <c r="M47" s="428">
        <f>SUMIFS(November!E58:E186,November!C58:C186,"Housing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COUNTIFS(November!C58:C186,"Food")</f>
        <v>0</v>
      </c>
      <c r="L48" s="423"/>
      <c r="M48" s="428">
        <f>SUMIFS(November!E58:E186,November!C58:C186,"Food")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COUNTIFS(November!C58:C186,"Clothing")</f>
        <v>0</v>
      </c>
      <c r="L49" s="423"/>
      <c r="M49" s="428">
        <f>SUMIFS(November!E58:E186,November!C58:C186,"Clothing")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COUNTIFS(November!C58:C186,"Personal Care Items")</f>
        <v>0</v>
      </c>
      <c r="L50" s="423"/>
      <c r="M50" s="428">
        <f>SUMIFS(November!E58:E186,November!C58:C186,"Personal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COUNTIFS(November!C58:C186,"Transportation")</f>
        <v>0</v>
      </c>
      <c r="L51" s="423"/>
      <c r="M51" s="428">
        <f>SUMIFS(November!E58:E186,November!C58:C186,"Transportation")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COUNTIFS(November!C58:C186,"Other commodities ")</f>
        <v>0</v>
      </c>
      <c r="L52" s="423"/>
      <c r="M52" s="428">
        <f>SUMIFS(November!E58:E186,November!C58:C186,"Other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405">
        <v>0</v>
      </c>
      <c r="F58" s="406"/>
      <c r="G58" s="392" t="s">
        <v>34</v>
      </c>
      <c r="H58" s="393"/>
      <c r="I58" s="393"/>
      <c r="J58" s="393"/>
      <c r="K58" s="393"/>
      <c r="L58" s="394"/>
    </row>
    <row r="59" spans="1:24" ht="30" customHeight="1" x14ac:dyDescent="0.25">
      <c r="A59" s="412"/>
      <c r="B59" s="413"/>
      <c r="C59" s="412"/>
      <c r="D59" s="413"/>
      <c r="E59" s="405">
        <v>0</v>
      </c>
      <c r="F59" s="406"/>
      <c r="G59" s="392"/>
      <c r="H59" s="393"/>
      <c r="I59" s="393"/>
      <c r="J59" s="393"/>
      <c r="K59" s="393"/>
      <c r="L59" s="394"/>
    </row>
    <row r="60" spans="1:24" ht="30" customHeight="1" x14ac:dyDescent="0.25">
      <c r="A60" s="412"/>
      <c r="B60" s="413"/>
      <c r="C60" s="412"/>
      <c r="D60" s="413"/>
      <c r="E60" s="405">
        <v>0</v>
      </c>
      <c r="F60" s="406"/>
      <c r="G60" s="392"/>
      <c r="H60" s="393"/>
      <c r="I60" s="393"/>
      <c r="J60" s="393"/>
      <c r="K60" s="393"/>
      <c r="L60" s="394"/>
    </row>
    <row r="61" spans="1:24" ht="30" customHeight="1" x14ac:dyDescent="0.25">
      <c r="A61" s="412"/>
      <c r="B61" s="413"/>
      <c r="C61" s="412"/>
      <c r="D61" s="413"/>
      <c r="E61" s="405">
        <v>0</v>
      </c>
      <c r="F61" s="406"/>
      <c r="G61" s="392"/>
      <c r="H61" s="393"/>
      <c r="I61" s="393"/>
      <c r="J61" s="393"/>
      <c r="K61" s="393"/>
      <c r="L61" s="394"/>
    </row>
    <row r="62" spans="1:24" ht="30" customHeight="1" x14ac:dyDescent="0.25">
      <c r="A62" s="412"/>
      <c r="B62" s="413"/>
      <c r="C62" s="412"/>
      <c r="D62" s="413"/>
      <c r="E62" s="405">
        <v>0</v>
      </c>
      <c r="F62" s="406"/>
      <c r="G62" s="392"/>
      <c r="H62" s="393"/>
      <c r="I62" s="393"/>
      <c r="J62" s="393"/>
      <c r="K62" s="393"/>
      <c r="L62" s="394"/>
    </row>
    <row r="63" spans="1:24" ht="30" customHeight="1" x14ac:dyDescent="0.25">
      <c r="A63" s="412"/>
      <c r="B63" s="413"/>
      <c r="C63" s="412"/>
      <c r="D63" s="413"/>
      <c r="E63" s="405">
        <v>0</v>
      </c>
      <c r="F63" s="406"/>
      <c r="G63" s="392"/>
      <c r="H63" s="393"/>
      <c r="I63" s="393"/>
      <c r="J63" s="393"/>
      <c r="K63" s="393"/>
      <c r="L63" s="394"/>
    </row>
    <row r="64" spans="1:24" ht="30" customHeight="1" x14ac:dyDescent="0.25">
      <c r="A64" s="412"/>
      <c r="B64" s="413"/>
      <c r="C64" s="412"/>
      <c r="D64" s="413"/>
      <c r="E64" s="405">
        <v>0</v>
      </c>
      <c r="F64" s="406"/>
      <c r="G64" s="392"/>
      <c r="H64" s="393"/>
      <c r="I64" s="393"/>
      <c r="J64" s="393"/>
      <c r="K64" s="393"/>
      <c r="L64" s="394"/>
    </row>
    <row r="65" spans="1:12" ht="30" customHeight="1" x14ac:dyDescent="0.25">
      <c r="A65" s="412"/>
      <c r="B65" s="413"/>
      <c r="C65" s="412"/>
      <c r="D65" s="413"/>
      <c r="E65" s="405">
        <v>0</v>
      </c>
      <c r="F65" s="406"/>
      <c r="G65" s="392"/>
      <c r="H65" s="393"/>
      <c r="I65" s="393"/>
      <c r="J65" s="393"/>
      <c r="K65" s="393"/>
      <c r="L65" s="394"/>
    </row>
    <row r="66" spans="1:12" ht="30" customHeight="1" x14ac:dyDescent="0.25">
      <c r="A66" s="412"/>
      <c r="B66" s="413"/>
      <c r="C66" s="412"/>
      <c r="D66" s="413"/>
      <c r="E66" s="405">
        <v>0</v>
      </c>
      <c r="F66" s="406"/>
      <c r="G66" s="392"/>
      <c r="H66" s="393"/>
      <c r="I66" s="393"/>
      <c r="J66" s="393"/>
      <c r="K66" s="393"/>
      <c r="L66" s="394"/>
    </row>
    <row r="67" spans="1:12" ht="30" customHeight="1" x14ac:dyDescent="0.25">
      <c r="A67" s="412"/>
      <c r="B67" s="413"/>
      <c r="C67" s="412"/>
      <c r="D67" s="413"/>
      <c r="E67" s="405">
        <v>0</v>
      </c>
      <c r="F67" s="406"/>
      <c r="G67" s="392"/>
      <c r="H67" s="393"/>
      <c r="I67" s="393"/>
      <c r="J67" s="393"/>
      <c r="K67" s="393"/>
      <c r="L67" s="394"/>
    </row>
    <row r="68" spans="1:12" ht="30" customHeight="1" x14ac:dyDescent="0.25">
      <c r="A68" s="412"/>
      <c r="B68" s="413"/>
      <c r="C68" s="412"/>
      <c r="D68" s="413"/>
      <c r="E68" s="405">
        <v>0</v>
      </c>
      <c r="F68" s="406"/>
      <c r="G68" s="392"/>
      <c r="H68" s="393"/>
      <c r="I68" s="393"/>
      <c r="J68" s="393"/>
      <c r="K68" s="393"/>
      <c r="L68" s="394"/>
    </row>
    <row r="69" spans="1:12" ht="30" customHeight="1" x14ac:dyDescent="0.25">
      <c r="A69" s="412"/>
      <c r="B69" s="413"/>
      <c r="C69" s="412"/>
      <c r="D69" s="413"/>
      <c r="E69" s="405">
        <v>0</v>
      </c>
      <c r="F69" s="406"/>
      <c r="G69" s="392"/>
      <c r="H69" s="393"/>
      <c r="I69" s="393"/>
      <c r="J69" s="393"/>
      <c r="K69" s="393"/>
      <c r="L69" s="394"/>
    </row>
    <row r="70" spans="1:12" ht="30" customHeight="1" x14ac:dyDescent="0.25">
      <c r="A70" s="412"/>
      <c r="B70" s="413"/>
      <c r="C70" s="412"/>
      <c r="D70" s="413"/>
      <c r="E70" s="405">
        <v>0</v>
      </c>
      <c r="F70" s="406"/>
      <c r="G70" s="392"/>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oJhKYOziUm1CfxHzBEMHSpysXrwzCSxfI6ll8wMkzWqinRAj0VA2FStOTyB3T8dGJJGR5kHjzC0Z7IYjwlQ43A==" saltValue="vOdf6zdt8bighSoIWlc4OA==" spinCount="100000" sheet="1" objects="1" scenarios="1"/>
  <mergeCells count="805">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U13:Z13"/>
    <mergeCell ref="AA13:AB13"/>
    <mergeCell ref="AC13:AD13"/>
    <mergeCell ref="AE13:AF13"/>
    <mergeCell ref="A184:B184"/>
    <mergeCell ref="C184:D184"/>
    <mergeCell ref="E184:F184"/>
    <mergeCell ref="G184:L184"/>
    <mergeCell ref="A185:B185"/>
    <mergeCell ref="C185:D185"/>
    <mergeCell ref="E185:F185"/>
    <mergeCell ref="G185:L185"/>
    <mergeCell ref="A186:B186"/>
    <mergeCell ref="C186:D186"/>
    <mergeCell ref="E186:F186"/>
    <mergeCell ref="G186:L186"/>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0:B100"/>
    <mergeCell ref="C100:D100"/>
    <mergeCell ref="E100:F100"/>
    <mergeCell ref="G100:L100"/>
    <mergeCell ref="A101:B101"/>
    <mergeCell ref="C101:D101"/>
    <mergeCell ref="E101:F101"/>
    <mergeCell ref="G101:L101"/>
    <mergeCell ref="A102:B102"/>
    <mergeCell ref="C102:D102"/>
    <mergeCell ref="E102:F102"/>
    <mergeCell ref="G102:L102"/>
    <mergeCell ref="A97:B97"/>
    <mergeCell ref="C97:D97"/>
    <mergeCell ref="E97:F97"/>
    <mergeCell ref="G97:L97"/>
    <mergeCell ref="A98:B98"/>
    <mergeCell ref="C98:D98"/>
    <mergeCell ref="E98:F98"/>
    <mergeCell ref="G98:L98"/>
    <mergeCell ref="A99:B99"/>
    <mergeCell ref="C99:D99"/>
    <mergeCell ref="E99:F99"/>
    <mergeCell ref="G99:L99"/>
    <mergeCell ref="A94:B94"/>
    <mergeCell ref="C94:D94"/>
    <mergeCell ref="E94:F94"/>
    <mergeCell ref="G94:L94"/>
    <mergeCell ref="A95:B95"/>
    <mergeCell ref="C95:D95"/>
    <mergeCell ref="E95:F95"/>
    <mergeCell ref="G95:L95"/>
    <mergeCell ref="A96:B96"/>
    <mergeCell ref="C96:D96"/>
    <mergeCell ref="E96:F96"/>
    <mergeCell ref="G96:L96"/>
    <mergeCell ref="A91:B91"/>
    <mergeCell ref="C91:D91"/>
    <mergeCell ref="E91:F91"/>
    <mergeCell ref="G91:L91"/>
    <mergeCell ref="A92:B92"/>
    <mergeCell ref="C92:D92"/>
    <mergeCell ref="E92:F92"/>
    <mergeCell ref="G92:L92"/>
    <mergeCell ref="A93:B93"/>
    <mergeCell ref="C93:D93"/>
    <mergeCell ref="E93:F93"/>
    <mergeCell ref="G93:L93"/>
    <mergeCell ref="A88:B88"/>
    <mergeCell ref="C88:D88"/>
    <mergeCell ref="E88:F88"/>
    <mergeCell ref="G88:L88"/>
    <mergeCell ref="A89:B89"/>
    <mergeCell ref="C89:D89"/>
    <mergeCell ref="E89:F89"/>
    <mergeCell ref="G89:L89"/>
    <mergeCell ref="A90:B90"/>
    <mergeCell ref="C90:D90"/>
    <mergeCell ref="E90:F90"/>
    <mergeCell ref="G90:L90"/>
    <mergeCell ref="A85:B85"/>
    <mergeCell ref="C85:D85"/>
    <mergeCell ref="E85:F85"/>
    <mergeCell ref="G85:L85"/>
    <mergeCell ref="A86:B86"/>
    <mergeCell ref="C86:D86"/>
    <mergeCell ref="E86:F86"/>
    <mergeCell ref="G86:L86"/>
    <mergeCell ref="A87:B87"/>
    <mergeCell ref="C87:D87"/>
    <mergeCell ref="E87:F87"/>
    <mergeCell ref="G87:L87"/>
    <mergeCell ref="A82:B82"/>
    <mergeCell ref="C82:D82"/>
    <mergeCell ref="E82:F82"/>
    <mergeCell ref="G82:L82"/>
    <mergeCell ref="A83:B83"/>
    <mergeCell ref="C83:D83"/>
    <mergeCell ref="E83:F83"/>
    <mergeCell ref="G83:L83"/>
    <mergeCell ref="A84:B84"/>
    <mergeCell ref="C84:D84"/>
    <mergeCell ref="E84:F84"/>
    <mergeCell ref="G84:L84"/>
    <mergeCell ref="A79:B79"/>
    <mergeCell ref="C79:D79"/>
    <mergeCell ref="E79:F79"/>
    <mergeCell ref="G79:L79"/>
    <mergeCell ref="A80:B80"/>
    <mergeCell ref="C80:D80"/>
    <mergeCell ref="E80:F80"/>
    <mergeCell ref="G80:L80"/>
    <mergeCell ref="A81:B81"/>
    <mergeCell ref="C81:D81"/>
    <mergeCell ref="E81:F81"/>
    <mergeCell ref="G81:L81"/>
    <mergeCell ref="A76:B76"/>
    <mergeCell ref="C76:D76"/>
    <mergeCell ref="E76:F76"/>
    <mergeCell ref="G76:L76"/>
    <mergeCell ref="A77:B77"/>
    <mergeCell ref="C77:D77"/>
    <mergeCell ref="E77:F77"/>
    <mergeCell ref="G77:L77"/>
    <mergeCell ref="A78:B78"/>
    <mergeCell ref="C78:D78"/>
    <mergeCell ref="E78:F78"/>
    <mergeCell ref="G78:L78"/>
    <mergeCell ref="A73:B73"/>
    <mergeCell ref="C73:D73"/>
    <mergeCell ref="E73:F73"/>
    <mergeCell ref="G73:L73"/>
    <mergeCell ref="A74:B74"/>
    <mergeCell ref="C74:D74"/>
    <mergeCell ref="E74:F74"/>
    <mergeCell ref="G74:L74"/>
    <mergeCell ref="A75:B75"/>
    <mergeCell ref="C75:D75"/>
    <mergeCell ref="E75:F75"/>
    <mergeCell ref="G75:L75"/>
    <mergeCell ref="A70:B70"/>
    <mergeCell ref="C70:D70"/>
    <mergeCell ref="E70:F70"/>
    <mergeCell ref="G70:L70"/>
    <mergeCell ref="A71:B71"/>
    <mergeCell ref="C71:D71"/>
    <mergeCell ref="E71:F71"/>
    <mergeCell ref="G71:L71"/>
    <mergeCell ref="A72:B72"/>
    <mergeCell ref="C72:D72"/>
    <mergeCell ref="E72:F72"/>
    <mergeCell ref="G72:L72"/>
    <mergeCell ref="A67:B67"/>
    <mergeCell ref="C67:D67"/>
    <mergeCell ref="E67:F67"/>
    <mergeCell ref="G67:L67"/>
    <mergeCell ref="A68:B68"/>
    <mergeCell ref="C68:D68"/>
    <mergeCell ref="E68:F68"/>
    <mergeCell ref="G68:L68"/>
    <mergeCell ref="A69:B69"/>
    <mergeCell ref="C69:D69"/>
    <mergeCell ref="E69:F69"/>
    <mergeCell ref="G69:L69"/>
    <mergeCell ref="A64:B64"/>
    <mergeCell ref="C64:D64"/>
    <mergeCell ref="E64:F64"/>
    <mergeCell ref="G64:L64"/>
    <mergeCell ref="A65:B65"/>
    <mergeCell ref="C65:D65"/>
    <mergeCell ref="E65:F65"/>
    <mergeCell ref="G65:L65"/>
    <mergeCell ref="A66:B66"/>
    <mergeCell ref="C66:D66"/>
    <mergeCell ref="E66:F66"/>
    <mergeCell ref="G66:L66"/>
    <mergeCell ref="A61:B61"/>
    <mergeCell ref="C61:D61"/>
    <mergeCell ref="E61:F61"/>
    <mergeCell ref="G61:L61"/>
    <mergeCell ref="A62:B62"/>
    <mergeCell ref="C62:D62"/>
    <mergeCell ref="E62:F62"/>
    <mergeCell ref="G62:L62"/>
    <mergeCell ref="A63:B63"/>
    <mergeCell ref="C63:D63"/>
    <mergeCell ref="E63:F63"/>
    <mergeCell ref="G63:L63"/>
    <mergeCell ref="A58:B58"/>
    <mergeCell ref="C58:D58"/>
    <mergeCell ref="E58:F58"/>
    <mergeCell ref="G58:L58"/>
    <mergeCell ref="A59:B59"/>
    <mergeCell ref="C59:D59"/>
    <mergeCell ref="E59:F59"/>
    <mergeCell ref="G59:L59"/>
    <mergeCell ref="A60:B60"/>
    <mergeCell ref="C60:D60"/>
    <mergeCell ref="E60:F60"/>
    <mergeCell ref="G60:L60"/>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11:M11"/>
    <mergeCell ref="N11:P11"/>
    <mergeCell ref="A12:M12"/>
    <mergeCell ref="N12:P12"/>
    <mergeCell ref="A9:P9"/>
    <mergeCell ref="A10:P10"/>
    <mergeCell ref="T9:AM10"/>
    <mergeCell ref="AH11:AJ11"/>
    <mergeCell ref="U12:Z12"/>
    <mergeCell ref="AA12:AB12"/>
    <mergeCell ref="AC12:AD12"/>
    <mergeCell ref="AE12:AF12"/>
    <mergeCell ref="AH12:AJ12"/>
    <mergeCell ref="U11:Z11"/>
    <mergeCell ref="AA11:AB11"/>
    <mergeCell ref="AC11:AD11"/>
    <mergeCell ref="AE11:AF11"/>
    <mergeCell ref="A16:P16"/>
    <mergeCell ref="Q16:S16"/>
    <mergeCell ref="A17:M17"/>
    <mergeCell ref="N17:P17"/>
    <mergeCell ref="Q17:S17"/>
    <mergeCell ref="AC16:AD16"/>
    <mergeCell ref="AE16:AF16"/>
    <mergeCell ref="AH16:AJ16"/>
    <mergeCell ref="U17:Z17"/>
    <mergeCell ref="AA17:AB17"/>
    <mergeCell ref="AC17:AD17"/>
    <mergeCell ref="AE17:AF17"/>
    <mergeCell ref="AH17:AJ17"/>
    <mergeCell ref="AH13:AJ13"/>
    <mergeCell ref="A13:M13"/>
    <mergeCell ref="N13:P13"/>
    <mergeCell ref="A14:M14"/>
    <mergeCell ref="N14:P14"/>
    <mergeCell ref="A15:M15"/>
    <mergeCell ref="U15:Z15"/>
    <mergeCell ref="AA15:AB15"/>
    <mergeCell ref="AC15:AD15"/>
    <mergeCell ref="AE15:AF15"/>
    <mergeCell ref="AH15:AJ15"/>
    <mergeCell ref="Q13:S13"/>
    <mergeCell ref="U14:Z14"/>
    <mergeCell ref="AA14:AB14"/>
    <mergeCell ref="AC14:AD14"/>
    <mergeCell ref="AE14:AF14"/>
    <mergeCell ref="AH14:AJ14"/>
    <mergeCell ref="N15:P15"/>
    <mergeCell ref="A24:M24"/>
    <mergeCell ref="N24:P24"/>
    <mergeCell ref="Q24:S24"/>
    <mergeCell ref="A26:M26"/>
    <mergeCell ref="N26:P26"/>
    <mergeCell ref="Q26:S26"/>
    <mergeCell ref="A18:M18"/>
    <mergeCell ref="N18:P18"/>
    <mergeCell ref="Q18:S18"/>
    <mergeCell ref="A19:M19"/>
    <mergeCell ref="N19:P19"/>
    <mergeCell ref="Q19:S19"/>
    <mergeCell ref="A20:M20"/>
    <mergeCell ref="N20:P20"/>
    <mergeCell ref="Q20:S20"/>
    <mergeCell ref="Q21:S21"/>
    <mergeCell ref="A22:M22"/>
    <mergeCell ref="N22:P22"/>
    <mergeCell ref="Q22:S22"/>
    <mergeCell ref="A23:M23"/>
    <mergeCell ref="N23:P23"/>
    <mergeCell ref="Q23:S23"/>
    <mergeCell ref="AH28:AI28"/>
    <mergeCell ref="AH29:AI29"/>
    <mergeCell ref="A27:M27"/>
    <mergeCell ref="N27:P27"/>
    <mergeCell ref="Q27:S27"/>
    <mergeCell ref="T28:AA28"/>
    <mergeCell ref="T29:AA29"/>
    <mergeCell ref="AB29:AC29"/>
    <mergeCell ref="AB28:AC28"/>
    <mergeCell ref="AC27:AD27"/>
    <mergeCell ref="AE27:AF27"/>
    <mergeCell ref="AH27:AJ27"/>
    <mergeCell ref="U27:Z27"/>
    <mergeCell ref="AH33:AI33"/>
    <mergeCell ref="J31:AA31"/>
    <mergeCell ref="AB31:AI31"/>
    <mergeCell ref="A32:I32"/>
    <mergeCell ref="J32:K32"/>
    <mergeCell ref="L32:M32"/>
    <mergeCell ref="N32:O32"/>
    <mergeCell ref="P32:Q32"/>
    <mergeCell ref="A29:M29"/>
    <mergeCell ref="N29:P29"/>
    <mergeCell ref="Q29:S29"/>
    <mergeCell ref="A30:AI30"/>
    <mergeCell ref="AD29:AE29"/>
    <mergeCell ref="AF29:AG29"/>
    <mergeCell ref="AH26:AJ26"/>
    <mergeCell ref="A40:I40"/>
    <mergeCell ref="Z40:AA40"/>
    <mergeCell ref="AH40:AI40"/>
    <mergeCell ref="K51:L51"/>
    <mergeCell ref="M51:O51"/>
    <mergeCell ref="A52:J52"/>
    <mergeCell ref="K52:L52"/>
    <mergeCell ref="M52:O52"/>
    <mergeCell ref="AH36:AI36"/>
    <mergeCell ref="A37:I37"/>
    <mergeCell ref="Z37:AA37"/>
    <mergeCell ref="AH37:AI37"/>
    <mergeCell ref="A34:I34"/>
    <mergeCell ref="Z34:AA34"/>
    <mergeCell ref="AH34:AI34"/>
    <mergeCell ref="A35:I35"/>
    <mergeCell ref="Z35:AA35"/>
    <mergeCell ref="AH35:AI35"/>
    <mergeCell ref="AB32:AC32"/>
    <mergeCell ref="AD32:AE32"/>
    <mergeCell ref="AH32:AI32"/>
    <mergeCell ref="A33:I33"/>
    <mergeCell ref="Z33:AA33"/>
    <mergeCell ref="A36:I36"/>
    <mergeCell ref="Z36:AA36"/>
    <mergeCell ref="U22:Z22"/>
    <mergeCell ref="AA22:AB22"/>
    <mergeCell ref="X43:AI43"/>
    <mergeCell ref="A21:M21"/>
    <mergeCell ref="A25:M25"/>
    <mergeCell ref="A28:M28"/>
    <mergeCell ref="AC20:AD20"/>
    <mergeCell ref="AE20:AF20"/>
    <mergeCell ref="AH20:AJ20"/>
    <mergeCell ref="U21:Z21"/>
    <mergeCell ref="AA21:AB21"/>
    <mergeCell ref="AC21:AD21"/>
    <mergeCell ref="AE21:AF21"/>
    <mergeCell ref="AH21:AJ21"/>
    <mergeCell ref="AE22:AF22"/>
    <mergeCell ref="AH22:AJ22"/>
    <mergeCell ref="U23:Z23"/>
    <mergeCell ref="AA23:AB23"/>
    <mergeCell ref="AC23:AD23"/>
    <mergeCell ref="AE23:AF23"/>
    <mergeCell ref="AH23:AJ23"/>
    <mergeCell ref="AE26:AF26"/>
    <mergeCell ref="A42:I42"/>
    <mergeCell ref="Z42:AA42"/>
    <mergeCell ref="AH42:AI42"/>
    <mergeCell ref="A41:I41"/>
    <mergeCell ref="Z41:AA41"/>
    <mergeCell ref="AH41:AI41"/>
    <mergeCell ref="A38:I38"/>
    <mergeCell ref="Z38:AA38"/>
    <mergeCell ref="AH38:AI38"/>
    <mergeCell ref="A39:I39"/>
    <mergeCell ref="Z39:AA39"/>
    <mergeCell ref="AH39:AI39"/>
    <mergeCell ref="AH24:AJ24"/>
    <mergeCell ref="U25:Z25"/>
    <mergeCell ref="AA25:AB25"/>
    <mergeCell ref="AC25:AD25"/>
    <mergeCell ref="AE25:AF25"/>
    <mergeCell ref="AH25:AJ25"/>
    <mergeCell ref="AC18:AD18"/>
    <mergeCell ref="AE18:AF18"/>
    <mergeCell ref="AH18:AJ18"/>
    <mergeCell ref="U19:Z19"/>
    <mergeCell ref="AA19:AB19"/>
    <mergeCell ref="AC19:AD19"/>
    <mergeCell ref="AE19:AF19"/>
    <mergeCell ref="AH19:AJ19"/>
    <mergeCell ref="AC22:AD22"/>
    <mergeCell ref="U26:Z26"/>
    <mergeCell ref="AA26:AB26"/>
    <mergeCell ref="AC26:AD26"/>
    <mergeCell ref="U20:Z20"/>
    <mergeCell ref="U18:Z18"/>
    <mergeCell ref="U16:Z16"/>
    <mergeCell ref="Z32:AA32"/>
    <mergeCell ref="Q28:S28"/>
    <mergeCell ref="AA27:AB27"/>
    <mergeCell ref="AA20:AB20"/>
    <mergeCell ref="AA16:AB16"/>
    <mergeCell ref="Q25:S25"/>
    <mergeCell ref="AA18:AB18"/>
    <mergeCell ref="R32:S32"/>
    <mergeCell ref="T32:U32"/>
    <mergeCell ref="V32:W32"/>
    <mergeCell ref="U24:Z24"/>
    <mergeCell ref="AA24:AB24"/>
    <mergeCell ref="AC24:AD24"/>
    <mergeCell ref="AD28:AE28"/>
    <mergeCell ref="AE24:AF24"/>
    <mergeCell ref="AF28:AG28"/>
    <mergeCell ref="A187:B187"/>
    <mergeCell ref="C187:D187"/>
    <mergeCell ref="V45:X45"/>
    <mergeCell ref="V46:X46"/>
    <mergeCell ref="V47:X47"/>
    <mergeCell ref="V48:X48"/>
    <mergeCell ref="V49:X49"/>
    <mergeCell ref="V50:X50"/>
    <mergeCell ref="V51:X51"/>
    <mergeCell ref="V52:X52"/>
    <mergeCell ref="V53:X53"/>
    <mergeCell ref="T53:U53"/>
    <mergeCell ref="T52:U52"/>
    <mergeCell ref="T51:U51"/>
    <mergeCell ref="T50:U50"/>
    <mergeCell ref="T49:U49"/>
    <mergeCell ref="T48:U48"/>
    <mergeCell ref="T47:U47"/>
    <mergeCell ref="T46:U46"/>
    <mergeCell ref="T45:U45"/>
    <mergeCell ref="A53:J53"/>
    <mergeCell ref="K53:L53"/>
    <mergeCell ref="M53:O53"/>
    <mergeCell ref="A51:J51"/>
  </mergeCells>
  <dataValidations count="11">
    <dataValidation allowBlank="1" showInputMessage="1" showErrorMessage="1" prompt="give reason for discharges in Line 11, Column T-AI" sqref="A14:M14" xr:uid="{00000000-0002-0000-0600-000000000000}"/>
    <dataValidation allowBlank="1" showInputMessage="1" showErrorMessage="1" prompt="Use a number; DO NOT use alphabet" sqref="N26:N27 N17:N20 N22:N24 N12:P13 Q13:S13" xr:uid="{00000000-0002-0000-0600-000001000000}"/>
    <dataValidation allowBlank="1" showInputMessage="1" showErrorMessage="1" prompt="give reason for discharges in Line 11, Column R-AC" sqref="N14:P14" xr:uid="{00000000-0002-0000-0600-000002000000}"/>
    <dataValidation allowBlank="1" showInputMessage="1" showErrorMessage="1" prompt="auto populates" sqref="N11:P11 N15:P15 Q17:S20 Q22:S24 Q26:S27 Q29:S29 X34:AA42 AF34:AJ42" xr:uid="{00000000-0002-0000-0600-000003000000}"/>
    <dataValidation type="date" allowBlank="1" showInputMessage="1" showErrorMessage="1" prompt="Use MM/DD/YYYY format.  " sqref="AC12:AC27 AV12:AV27 AQ12:AQ27 AL12:AL27 BA12:BA27 BF12:BF27" xr:uid="{00000000-0002-0000-0600-000004000000}">
      <formula1>36708</formula1>
      <formula2>47848</formula2>
    </dataValidation>
    <dataValidation type="whole" allowBlank="1" showInputMessage="1" showErrorMessage="1" prompt="Use a number; DO NOT use alphabet" sqref="N29:P29 AB29:AC29 AF29:AG29" xr:uid="{00000000-0002-0000-0600-000005000000}">
      <formula1>0</formula1>
      <formula2>5000</formula2>
    </dataValidation>
    <dataValidation allowBlank="1" showInputMessage="1" showErrorMessage="1" prompt="Will calculate from admission and discharge date. " sqref="AU12:AU27 AK12:AK27 AP12:AP27 AA12:AA27 AZ12:AZ27 BE12:BE27" xr:uid="{00000000-0002-0000-0600-000006000000}"/>
    <dataValidation type="date" operator="greaterThanOrEqual" allowBlank="1" showInputMessage="1" showErrorMessage="1" prompt="Use MM/DD/YYYY format.  Date must be equal or greater than date in Column AQ. " sqref="AR12:AR27 BB12:BB27" xr:uid="{00000000-0002-0000-0600-000007000000}">
      <formula1>AQ12</formula1>
    </dataValidation>
    <dataValidation type="date" operator="greaterThanOrEqual" allowBlank="1" showInputMessage="1" showErrorMessage="1" prompt="Use MM/DD/YYYY format.  Date must be equal or greater than date in Column AL. " sqref="AM12:AM27" xr:uid="{00000000-0002-0000-0600-000008000000}">
      <formula1>AL12</formula1>
    </dataValidation>
    <dataValidation type="date" operator="greaterThanOrEqual" allowBlank="1" showInputMessage="1" showErrorMessage="1" prompt="Use MM/DD/YYYY format.  Date must be equal or greater than date in Column AV. " sqref="AW12:AW27 BG12:BG27" xr:uid="{00000000-0002-0000-0600-000009000000}">
      <formula1>AV12</formula1>
    </dataValidation>
    <dataValidation type="date" allowBlank="1" showInputMessage="1" showErrorMessage="1" sqref="AE12:AF26" xr:uid="{00000000-0002-0000-06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C000000}">
          <x14:formula1>
            <xm:f>boxes!$B$2:$B$13</xm:f>
          </x14:formula1>
          <xm:sqref>G8:K8</xm:sqref>
        </x14:dataValidation>
        <x14:dataValidation type="list" allowBlank="1" showInputMessage="1" showErrorMessage="1" xr:uid="{3DA0F298-3A25-4F07-AEDE-FCAAB3395D43}">
          <x14:formula1>
            <xm:f>boxes!$D$5:$D$166</xm:f>
          </x14:formula1>
          <xm:sqref>L8</xm:sqref>
        </x14:dataValidation>
        <x14:dataValidation type="list" allowBlank="1" showInputMessage="1" showErrorMessage="1" xr:uid="{8C8BDFDB-4A8B-4502-91F3-088A1EA05769}">
          <x14:formula1>
            <xm:f>boxes!$H$6:$H$9</xm:f>
          </x14:formula1>
          <xm:sqref>A58:B187</xm:sqref>
        </x14:dataValidation>
        <x14:dataValidation type="list" allowBlank="1" showInputMessage="1" showErrorMessage="1" xr:uid="{64069A35-5D23-4160-9582-67D8E35F8558}">
          <x14:formula1>
            <xm:f>boxes!$G$18:$G$24</xm:f>
          </x14:formula1>
          <xm:sqref>C58:D187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BG187"/>
  <sheetViews>
    <sheetView topLeftCell="A2" zoomScaleNormal="100" workbookViewId="0">
      <selection activeCell="R2" sqref="R2:T2"/>
    </sheetView>
  </sheetViews>
  <sheetFormatPr defaultRowHeight="15" x14ac:dyDescent="0.25"/>
  <cols>
    <col min="1" max="1" width="6.42578125" customWidth="1"/>
    <col min="2" max="35" width="5.5703125" customWidth="1"/>
    <col min="36" max="36" width="15.5703125" customWidth="1"/>
    <col min="37" max="37" width="12.140625" customWidth="1"/>
    <col min="41" max="41" width="28.140625" customWidth="1"/>
    <col min="42" max="42" width="11.28515625" customWidth="1"/>
    <col min="46" max="46" width="27.42578125" customWidth="1"/>
    <col min="47" max="47" width="11.85546875" customWidth="1"/>
    <col min="51" max="51" width="27.28515625" customWidth="1"/>
    <col min="52" max="52" width="12.85546875" customWidth="1"/>
    <col min="56" max="56" width="28.42578125" customWidth="1"/>
    <col min="57" max="57" width="11.710937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45839</v>
      </c>
      <c r="O2" s="321"/>
      <c r="P2" s="321"/>
      <c r="Q2" s="115" t="s">
        <v>261</v>
      </c>
      <c r="R2" s="321">
        <v>46203</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535">
        <f>'SETUP '!X7</f>
        <v>0</v>
      </c>
      <c r="X7" s="536"/>
      <c r="Y7" s="536"/>
      <c r="Z7" s="536"/>
      <c r="AA7" s="536"/>
      <c r="AB7" s="536"/>
      <c r="AC7" s="589"/>
      <c r="AD7" s="58"/>
      <c r="AE7" s="58"/>
      <c r="AF7" s="58"/>
      <c r="AG7" s="58"/>
      <c r="AH7" s="58"/>
      <c r="AI7" s="58"/>
    </row>
    <row r="8" spans="1:59" ht="30" customHeight="1" thickBot="1" x14ac:dyDescent="0.3">
      <c r="A8" s="537" t="s">
        <v>106</v>
      </c>
      <c r="B8" s="538"/>
      <c r="C8" s="538"/>
      <c r="D8" s="538"/>
      <c r="E8" s="538"/>
      <c r="F8" s="539"/>
      <c r="G8" s="540" t="s">
        <v>45</v>
      </c>
      <c r="H8" s="540"/>
      <c r="I8" s="540"/>
      <c r="J8" s="540"/>
      <c r="K8" s="541"/>
      <c r="L8" s="543">
        <v>2024</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November!N15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November!N13+N13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November!Q17+N17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November!Q18+N18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November!Q19+N19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November!Q20+N20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November!Q22+N22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November!Q23+N23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November!Q24+N24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c r="O26" s="453"/>
      <c r="P26" s="454"/>
      <c r="Q26" s="560">
        <f>November!Q26+N26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c r="O27" s="471"/>
      <c r="P27" s="472"/>
      <c r="Q27" s="558">
        <f>November!Q27+N27</f>
        <v>0</v>
      </c>
      <c r="R27" s="559"/>
      <c r="S27" s="559"/>
      <c r="T27" s="95">
        <v>16</v>
      </c>
      <c r="U27" s="389"/>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November!Q29+N29</f>
        <v>0</v>
      </c>
      <c r="R29" s="600"/>
      <c r="S29" s="600"/>
      <c r="T29" s="609" t="s">
        <v>290</v>
      </c>
      <c r="U29" s="609"/>
      <c r="V29" s="609"/>
      <c r="W29" s="609"/>
      <c r="X29" s="609"/>
      <c r="Y29" s="609"/>
      <c r="Z29" s="609"/>
      <c r="AA29" s="609"/>
      <c r="AB29" s="459"/>
      <c r="AC29" s="459"/>
      <c r="AD29" s="618">
        <f>November!AD29+AB29</f>
        <v>0</v>
      </c>
      <c r="AE29" s="619"/>
      <c r="AF29" s="459"/>
      <c r="AG29" s="459"/>
      <c r="AH29" s="618">
        <f>November!AH29+AF29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November!AJ34+Z34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November!AJ35+Z35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November!AJ36+Z36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November!AJ37+Z37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November!AJ38+Z38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November!AJ39+Z39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November!AJ40+Z40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November!AJ41+Z41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COUNTIFS(December!C58:C186,"Medication")</f>
        <v>0</v>
      </c>
      <c r="L46" s="423"/>
      <c r="M46" s="428">
        <f>SUMIFS(December!E58:E186,December!C58:C186,"Medication")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COUNTIFS(December!C58:C186,"Housing related")</f>
        <v>0</v>
      </c>
      <c r="L47" s="423"/>
      <c r="M47" s="428">
        <f>SUMIFS(December!E58:E186,December!C58:C186,"Housing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COUNTIFS(December!C58:C186,"Food")</f>
        <v>0</v>
      </c>
      <c r="L48" s="423"/>
      <c r="M48" s="428">
        <f>SUMIFS(December!E58:E186,December!C58:C186,"Food")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COUNTIFS(December!C58:C186,"Clothing")</f>
        <v>0</v>
      </c>
      <c r="L49" s="423"/>
      <c r="M49" s="428">
        <f>SUMIFS(December!E58:E186,December!C58:C186,"Clothing")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COUNTIFS(December!C58:C186,"Personal Care Items")</f>
        <v>0</v>
      </c>
      <c r="L50" s="423"/>
      <c r="M50" s="428">
        <f>SUMIFS(December!E58:E186,December!C58:C186,"Personal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COUNTIFS(December!C58:C186,"Transportation")</f>
        <v>0</v>
      </c>
      <c r="L51" s="423"/>
      <c r="M51" s="428">
        <f>SUMIFS(December!E58:E186,December!C58:C186,"Transportation")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COUNTIFS(December!C58:C186,"Other commodities ")</f>
        <v>0</v>
      </c>
      <c r="L52" s="423"/>
      <c r="M52" s="428">
        <f>SUMIFS(December!E58:E186,December!C58:C186,"Other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632" t="s">
        <v>230</v>
      </c>
      <c r="B57" s="633"/>
      <c r="C57" s="632" t="s">
        <v>226</v>
      </c>
      <c r="D57" s="633"/>
      <c r="E57" s="414" t="s">
        <v>293</v>
      </c>
      <c r="F57" s="415"/>
      <c r="G57" s="402" t="s">
        <v>221</v>
      </c>
      <c r="H57" s="403"/>
      <c r="I57" s="403"/>
      <c r="J57" s="403"/>
      <c r="K57" s="403"/>
      <c r="L57" s="404"/>
    </row>
    <row r="58" spans="1:24" ht="30" customHeight="1" x14ac:dyDescent="0.25">
      <c r="A58" s="412"/>
      <c r="B58" s="413"/>
      <c r="C58" s="412"/>
      <c r="D58" s="413"/>
      <c r="E58" s="622">
        <v>0</v>
      </c>
      <c r="F58" s="623"/>
      <c r="G58" s="392"/>
      <c r="H58" s="393"/>
      <c r="I58" s="393"/>
      <c r="J58" s="393"/>
      <c r="K58" s="393"/>
      <c r="L58" s="394"/>
    </row>
    <row r="59" spans="1:24" ht="30" customHeight="1" x14ac:dyDescent="0.25">
      <c r="A59" s="412"/>
      <c r="B59" s="413"/>
      <c r="C59" s="412"/>
      <c r="D59" s="413"/>
      <c r="E59" s="622">
        <v>0</v>
      </c>
      <c r="F59" s="623"/>
      <c r="G59" s="392"/>
      <c r="H59" s="393"/>
      <c r="I59" s="393"/>
      <c r="J59" s="393"/>
      <c r="K59" s="393"/>
      <c r="L59" s="394"/>
    </row>
    <row r="60" spans="1:24" ht="30" customHeight="1" x14ac:dyDescent="0.25">
      <c r="A60" s="412"/>
      <c r="B60" s="413"/>
      <c r="C60" s="412"/>
      <c r="D60" s="413"/>
      <c r="E60" s="622">
        <v>0</v>
      </c>
      <c r="F60" s="623"/>
      <c r="G60" s="392" t="s">
        <v>34</v>
      </c>
      <c r="H60" s="393"/>
      <c r="I60" s="393"/>
      <c r="J60" s="393"/>
      <c r="K60" s="393"/>
      <c r="L60" s="394"/>
    </row>
    <row r="61" spans="1:24" ht="30" customHeight="1" x14ac:dyDescent="0.25">
      <c r="A61" s="412"/>
      <c r="B61" s="413"/>
      <c r="C61" s="412"/>
      <c r="D61" s="413"/>
      <c r="E61" s="622">
        <v>0</v>
      </c>
      <c r="F61" s="623"/>
      <c r="G61" s="392" t="s">
        <v>34</v>
      </c>
      <c r="H61" s="393"/>
      <c r="I61" s="393"/>
      <c r="J61" s="393"/>
      <c r="K61" s="393"/>
      <c r="L61" s="394"/>
    </row>
    <row r="62" spans="1:24" ht="30" customHeight="1" x14ac:dyDescent="0.25">
      <c r="A62" s="412"/>
      <c r="B62" s="413"/>
      <c r="C62" s="412"/>
      <c r="D62" s="413"/>
      <c r="E62" s="405">
        <v>0</v>
      </c>
      <c r="F62" s="406"/>
      <c r="G62" s="392" t="s">
        <v>34</v>
      </c>
      <c r="H62" s="393"/>
      <c r="I62" s="393"/>
      <c r="J62" s="393"/>
      <c r="K62" s="393"/>
      <c r="L62" s="394"/>
    </row>
    <row r="63" spans="1:24" ht="30" customHeight="1" x14ac:dyDescent="0.25">
      <c r="A63" s="412"/>
      <c r="B63" s="413"/>
      <c r="C63" s="412"/>
      <c r="D63" s="413"/>
      <c r="E63" s="405">
        <v>0</v>
      </c>
      <c r="F63" s="406"/>
      <c r="G63" s="392" t="s">
        <v>34</v>
      </c>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utDffAq22N/baSeNwqLJb3a5Jd6Brz8CNoI5PCEuHZqn/GuNv3jkgq7VaSv2dEsUmOk9YrSIuMOmMoDVJMn4+Q==" saltValue="QA+Y/9JQyy2rNFIQ7BuN0A==" spinCount="100000" sheet="1" objects="1" scenarios="1"/>
  <mergeCells count="805">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Q28:S28"/>
    <mergeCell ref="Z32:AA32"/>
    <mergeCell ref="AB32:AC32"/>
    <mergeCell ref="AD32:AE32"/>
    <mergeCell ref="A184:B184"/>
    <mergeCell ref="C184:D184"/>
    <mergeCell ref="E184:F184"/>
    <mergeCell ref="G184:L184"/>
    <mergeCell ref="A185:B185"/>
    <mergeCell ref="C185:D185"/>
    <mergeCell ref="E185:F185"/>
    <mergeCell ref="G185:L185"/>
    <mergeCell ref="A186:B186"/>
    <mergeCell ref="C186:D186"/>
    <mergeCell ref="E186:F186"/>
    <mergeCell ref="G186:L186"/>
    <mergeCell ref="A181:B181"/>
    <mergeCell ref="C181:D181"/>
    <mergeCell ref="E181:F181"/>
    <mergeCell ref="G181:L181"/>
    <mergeCell ref="A182:B182"/>
    <mergeCell ref="C182:D182"/>
    <mergeCell ref="E182:F182"/>
    <mergeCell ref="G182:L182"/>
    <mergeCell ref="A183:B183"/>
    <mergeCell ref="C183:D183"/>
    <mergeCell ref="E183:F183"/>
    <mergeCell ref="G183:L183"/>
    <mergeCell ref="A178:B178"/>
    <mergeCell ref="C178:D178"/>
    <mergeCell ref="E178:F178"/>
    <mergeCell ref="G178:L178"/>
    <mergeCell ref="A179:B179"/>
    <mergeCell ref="C179:D179"/>
    <mergeCell ref="E179:F179"/>
    <mergeCell ref="G179:L179"/>
    <mergeCell ref="A180:B180"/>
    <mergeCell ref="C180:D180"/>
    <mergeCell ref="E180:F180"/>
    <mergeCell ref="G180:L180"/>
    <mergeCell ref="A175:B175"/>
    <mergeCell ref="C175:D175"/>
    <mergeCell ref="E175:F175"/>
    <mergeCell ref="G175:L175"/>
    <mergeCell ref="A176:B176"/>
    <mergeCell ref="C176:D176"/>
    <mergeCell ref="E176:F176"/>
    <mergeCell ref="G176:L176"/>
    <mergeCell ref="A177:B177"/>
    <mergeCell ref="C177:D177"/>
    <mergeCell ref="E177:F177"/>
    <mergeCell ref="G177:L177"/>
    <mergeCell ref="A172:B172"/>
    <mergeCell ref="C172:D172"/>
    <mergeCell ref="E172:F172"/>
    <mergeCell ref="G172:L172"/>
    <mergeCell ref="A173:B173"/>
    <mergeCell ref="C173:D173"/>
    <mergeCell ref="E173:F173"/>
    <mergeCell ref="G173:L173"/>
    <mergeCell ref="A174:B174"/>
    <mergeCell ref="C174:D174"/>
    <mergeCell ref="E174:F174"/>
    <mergeCell ref="G174:L174"/>
    <mergeCell ref="A169:B169"/>
    <mergeCell ref="C169:D169"/>
    <mergeCell ref="E169:F169"/>
    <mergeCell ref="G169:L169"/>
    <mergeCell ref="A170:B170"/>
    <mergeCell ref="C170:D170"/>
    <mergeCell ref="E170:F170"/>
    <mergeCell ref="G170:L170"/>
    <mergeCell ref="A171:B171"/>
    <mergeCell ref="C171:D171"/>
    <mergeCell ref="E171:F171"/>
    <mergeCell ref="G171:L171"/>
    <mergeCell ref="A166:B166"/>
    <mergeCell ref="C166:D166"/>
    <mergeCell ref="E166:F166"/>
    <mergeCell ref="G166:L166"/>
    <mergeCell ref="A167:B167"/>
    <mergeCell ref="C167:D167"/>
    <mergeCell ref="E167:F167"/>
    <mergeCell ref="G167:L167"/>
    <mergeCell ref="A168:B168"/>
    <mergeCell ref="C168:D168"/>
    <mergeCell ref="E168:F168"/>
    <mergeCell ref="G168:L168"/>
    <mergeCell ref="A163:B163"/>
    <mergeCell ref="C163:D163"/>
    <mergeCell ref="E163:F163"/>
    <mergeCell ref="G163:L163"/>
    <mergeCell ref="A164:B164"/>
    <mergeCell ref="C164:D164"/>
    <mergeCell ref="E164:F164"/>
    <mergeCell ref="G164:L164"/>
    <mergeCell ref="A165:B165"/>
    <mergeCell ref="C165:D165"/>
    <mergeCell ref="E165:F165"/>
    <mergeCell ref="G165:L165"/>
    <mergeCell ref="A160:B160"/>
    <mergeCell ref="C160:D160"/>
    <mergeCell ref="E160:F160"/>
    <mergeCell ref="G160:L160"/>
    <mergeCell ref="A161:B161"/>
    <mergeCell ref="C161:D161"/>
    <mergeCell ref="E161:F161"/>
    <mergeCell ref="G161:L161"/>
    <mergeCell ref="A162:B162"/>
    <mergeCell ref="C162:D162"/>
    <mergeCell ref="E162:F162"/>
    <mergeCell ref="G162:L162"/>
    <mergeCell ref="A157:B157"/>
    <mergeCell ref="C157:D157"/>
    <mergeCell ref="E157:F157"/>
    <mergeCell ref="G157:L157"/>
    <mergeCell ref="A158:B158"/>
    <mergeCell ref="C158:D158"/>
    <mergeCell ref="E158:F158"/>
    <mergeCell ref="G158:L158"/>
    <mergeCell ref="A159:B159"/>
    <mergeCell ref="C159:D159"/>
    <mergeCell ref="E159:F159"/>
    <mergeCell ref="G159:L159"/>
    <mergeCell ref="A154:B154"/>
    <mergeCell ref="C154:D154"/>
    <mergeCell ref="E154:F154"/>
    <mergeCell ref="G154:L154"/>
    <mergeCell ref="A155:B155"/>
    <mergeCell ref="C155:D155"/>
    <mergeCell ref="E155:F155"/>
    <mergeCell ref="G155:L155"/>
    <mergeCell ref="A156:B156"/>
    <mergeCell ref="C156:D156"/>
    <mergeCell ref="E156:F156"/>
    <mergeCell ref="G156:L156"/>
    <mergeCell ref="A151:B151"/>
    <mergeCell ref="C151:D151"/>
    <mergeCell ref="E151:F151"/>
    <mergeCell ref="G151:L151"/>
    <mergeCell ref="A152:B152"/>
    <mergeCell ref="C152:D152"/>
    <mergeCell ref="E152:F152"/>
    <mergeCell ref="G152:L152"/>
    <mergeCell ref="A153:B153"/>
    <mergeCell ref="C153:D153"/>
    <mergeCell ref="E153:F153"/>
    <mergeCell ref="G153:L153"/>
    <mergeCell ref="A148:B148"/>
    <mergeCell ref="C148:D148"/>
    <mergeCell ref="E148:F148"/>
    <mergeCell ref="G148:L148"/>
    <mergeCell ref="A149:B149"/>
    <mergeCell ref="C149:D149"/>
    <mergeCell ref="E149:F149"/>
    <mergeCell ref="G149:L149"/>
    <mergeCell ref="A150:B150"/>
    <mergeCell ref="C150:D150"/>
    <mergeCell ref="E150:F150"/>
    <mergeCell ref="G150:L150"/>
    <mergeCell ref="A145:B145"/>
    <mergeCell ref="C145:D145"/>
    <mergeCell ref="E145:F145"/>
    <mergeCell ref="G145:L145"/>
    <mergeCell ref="A146:B146"/>
    <mergeCell ref="C146:D146"/>
    <mergeCell ref="E146:F146"/>
    <mergeCell ref="G146:L146"/>
    <mergeCell ref="A147:B147"/>
    <mergeCell ref="C147:D147"/>
    <mergeCell ref="E147:F147"/>
    <mergeCell ref="G147:L147"/>
    <mergeCell ref="A142:B142"/>
    <mergeCell ref="C142:D142"/>
    <mergeCell ref="E142:F142"/>
    <mergeCell ref="G142:L142"/>
    <mergeCell ref="A143:B143"/>
    <mergeCell ref="C143:D143"/>
    <mergeCell ref="E143:F143"/>
    <mergeCell ref="G143:L143"/>
    <mergeCell ref="A144:B144"/>
    <mergeCell ref="C144:D144"/>
    <mergeCell ref="E144:F144"/>
    <mergeCell ref="G144:L144"/>
    <mergeCell ref="A139:B139"/>
    <mergeCell ref="C139:D139"/>
    <mergeCell ref="E139:F139"/>
    <mergeCell ref="G139:L139"/>
    <mergeCell ref="A140:B140"/>
    <mergeCell ref="C140:D140"/>
    <mergeCell ref="E140:F140"/>
    <mergeCell ref="G140:L140"/>
    <mergeCell ref="A141:B141"/>
    <mergeCell ref="C141:D141"/>
    <mergeCell ref="E141:F141"/>
    <mergeCell ref="G141:L141"/>
    <mergeCell ref="A136:B136"/>
    <mergeCell ref="C136:D136"/>
    <mergeCell ref="E136:F136"/>
    <mergeCell ref="G136:L136"/>
    <mergeCell ref="A137:B137"/>
    <mergeCell ref="C137:D137"/>
    <mergeCell ref="E137:F137"/>
    <mergeCell ref="G137:L137"/>
    <mergeCell ref="A138:B138"/>
    <mergeCell ref="C138:D138"/>
    <mergeCell ref="E138:F138"/>
    <mergeCell ref="G138:L138"/>
    <mergeCell ref="A133:B133"/>
    <mergeCell ref="C133:D133"/>
    <mergeCell ref="E133:F133"/>
    <mergeCell ref="G133:L133"/>
    <mergeCell ref="A134:B134"/>
    <mergeCell ref="C134:D134"/>
    <mergeCell ref="E134:F134"/>
    <mergeCell ref="G134:L134"/>
    <mergeCell ref="A135:B135"/>
    <mergeCell ref="C135:D135"/>
    <mergeCell ref="E135:F135"/>
    <mergeCell ref="G135:L135"/>
    <mergeCell ref="A130:B130"/>
    <mergeCell ref="C130:D130"/>
    <mergeCell ref="E130:F130"/>
    <mergeCell ref="G130:L130"/>
    <mergeCell ref="A131:B131"/>
    <mergeCell ref="C131:D131"/>
    <mergeCell ref="E131:F131"/>
    <mergeCell ref="G131:L131"/>
    <mergeCell ref="A132:B132"/>
    <mergeCell ref="C132:D132"/>
    <mergeCell ref="E132:F132"/>
    <mergeCell ref="G132:L132"/>
    <mergeCell ref="A127:B127"/>
    <mergeCell ref="C127:D127"/>
    <mergeCell ref="E127:F127"/>
    <mergeCell ref="G127:L127"/>
    <mergeCell ref="A128:B128"/>
    <mergeCell ref="C128:D128"/>
    <mergeCell ref="E128:F128"/>
    <mergeCell ref="G128:L128"/>
    <mergeCell ref="A129:B129"/>
    <mergeCell ref="C129:D129"/>
    <mergeCell ref="E129:F129"/>
    <mergeCell ref="G129:L129"/>
    <mergeCell ref="A124:B124"/>
    <mergeCell ref="C124:D124"/>
    <mergeCell ref="E124:F124"/>
    <mergeCell ref="G124:L124"/>
    <mergeCell ref="A125:B125"/>
    <mergeCell ref="C125:D125"/>
    <mergeCell ref="E125:F125"/>
    <mergeCell ref="G125:L125"/>
    <mergeCell ref="A126:B126"/>
    <mergeCell ref="C126:D126"/>
    <mergeCell ref="E126:F126"/>
    <mergeCell ref="G126:L126"/>
    <mergeCell ref="A121:B121"/>
    <mergeCell ref="C121:D121"/>
    <mergeCell ref="E121:F121"/>
    <mergeCell ref="G121:L121"/>
    <mergeCell ref="A122:B122"/>
    <mergeCell ref="C122:D122"/>
    <mergeCell ref="E122:F122"/>
    <mergeCell ref="G122:L122"/>
    <mergeCell ref="A123:B123"/>
    <mergeCell ref="C123:D123"/>
    <mergeCell ref="E123:F123"/>
    <mergeCell ref="G123:L123"/>
    <mergeCell ref="A118:B118"/>
    <mergeCell ref="C118:D118"/>
    <mergeCell ref="E118:F118"/>
    <mergeCell ref="G118:L118"/>
    <mergeCell ref="A119:B119"/>
    <mergeCell ref="C119:D119"/>
    <mergeCell ref="E119:F119"/>
    <mergeCell ref="G119:L119"/>
    <mergeCell ref="A120:B120"/>
    <mergeCell ref="C120:D120"/>
    <mergeCell ref="E120:F120"/>
    <mergeCell ref="G120:L120"/>
    <mergeCell ref="A115:B115"/>
    <mergeCell ref="C115:D115"/>
    <mergeCell ref="E115:F115"/>
    <mergeCell ref="G115:L115"/>
    <mergeCell ref="A116:B116"/>
    <mergeCell ref="C116:D116"/>
    <mergeCell ref="E116:F116"/>
    <mergeCell ref="G116:L116"/>
    <mergeCell ref="A117:B117"/>
    <mergeCell ref="C117:D117"/>
    <mergeCell ref="E117:F117"/>
    <mergeCell ref="G117:L117"/>
    <mergeCell ref="A112:B112"/>
    <mergeCell ref="C112:D112"/>
    <mergeCell ref="E112:F112"/>
    <mergeCell ref="G112:L112"/>
    <mergeCell ref="A113:B113"/>
    <mergeCell ref="C113:D113"/>
    <mergeCell ref="E113:F113"/>
    <mergeCell ref="G113:L113"/>
    <mergeCell ref="A114:B114"/>
    <mergeCell ref="C114:D114"/>
    <mergeCell ref="E114:F114"/>
    <mergeCell ref="G114:L114"/>
    <mergeCell ref="A109:B109"/>
    <mergeCell ref="C109:D109"/>
    <mergeCell ref="E109:F109"/>
    <mergeCell ref="G109:L109"/>
    <mergeCell ref="A110:B110"/>
    <mergeCell ref="C110:D110"/>
    <mergeCell ref="E110:F110"/>
    <mergeCell ref="G110:L110"/>
    <mergeCell ref="A111:B111"/>
    <mergeCell ref="C111:D111"/>
    <mergeCell ref="E111:F111"/>
    <mergeCell ref="G111:L111"/>
    <mergeCell ref="A106:B106"/>
    <mergeCell ref="C106:D106"/>
    <mergeCell ref="E106:F106"/>
    <mergeCell ref="G106:L106"/>
    <mergeCell ref="A107:B107"/>
    <mergeCell ref="C107:D107"/>
    <mergeCell ref="E107:F107"/>
    <mergeCell ref="G107:L107"/>
    <mergeCell ref="A108:B108"/>
    <mergeCell ref="C108:D108"/>
    <mergeCell ref="E108:F108"/>
    <mergeCell ref="G108:L108"/>
    <mergeCell ref="A103:B103"/>
    <mergeCell ref="C103:D103"/>
    <mergeCell ref="E103:F103"/>
    <mergeCell ref="G103:L103"/>
    <mergeCell ref="A104:B104"/>
    <mergeCell ref="C104:D104"/>
    <mergeCell ref="E104:F104"/>
    <mergeCell ref="G104:L104"/>
    <mergeCell ref="A105:B105"/>
    <mergeCell ref="C105:D105"/>
    <mergeCell ref="E105:F105"/>
    <mergeCell ref="G105:L105"/>
    <mergeCell ref="A100:B100"/>
    <mergeCell ref="C100:D100"/>
    <mergeCell ref="E100:F100"/>
    <mergeCell ref="G100:L100"/>
    <mergeCell ref="A101:B101"/>
    <mergeCell ref="C101:D101"/>
    <mergeCell ref="E101:F101"/>
    <mergeCell ref="G101:L101"/>
    <mergeCell ref="A102:B102"/>
    <mergeCell ref="C102:D102"/>
    <mergeCell ref="E102:F102"/>
    <mergeCell ref="G102:L102"/>
    <mergeCell ref="A97:B97"/>
    <mergeCell ref="C97:D97"/>
    <mergeCell ref="E97:F97"/>
    <mergeCell ref="G97:L97"/>
    <mergeCell ref="A98:B98"/>
    <mergeCell ref="C98:D98"/>
    <mergeCell ref="E98:F98"/>
    <mergeCell ref="G98:L98"/>
    <mergeCell ref="A99:B99"/>
    <mergeCell ref="C99:D99"/>
    <mergeCell ref="E99:F99"/>
    <mergeCell ref="G99:L99"/>
    <mergeCell ref="A94:B94"/>
    <mergeCell ref="C94:D94"/>
    <mergeCell ref="E94:F94"/>
    <mergeCell ref="G94:L94"/>
    <mergeCell ref="A95:B95"/>
    <mergeCell ref="C95:D95"/>
    <mergeCell ref="E95:F95"/>
    <mergeCell ref="G95:L95"/>
    <mergeCell ref="A96:B96"/>
    <mergeCell ref="C96:D96"/>
    <mergeCell ref="E96:F96"/>
    <mergeCell ref="G96:L96"/>
    <mergeCell ref="A91:B91"/>
    <mergeCell ref="C91:D91"/>
    <mergeCell ref="E91:F91"/>
    <mergeCell ref="G91:L91"/>
    <mergeCell ref="A92:B92"/>
    <mergeCell ref="C92:D92"/>
    <mergeCell ref="E92:F92"/>
    <mergeCell ref="G92:L92"/>
    <mergeCell ref="A93:B93"/>
    <mergeCell ref="C93:D93"/>
    <mergeCell ref="E93:F93"/>
    <mergeCell ref="G93:L93"/>
    <mergeCell ref="A88:B88"/>
    <mergeCell ref="C88:D88"/>
    <mergeCell ref="E88:F88"/>
    <mergeCell ref="G88:L88"/>
    <mergeCell ref="A89:B89"/>
    <mergeCell ref="C89:D89"/>
    <mergeCell ref="E89:F89"/>
    <mergeCell ref="G89:L89"/>
    <mergeCell ref="A90:B90"/>
    <mergeCell ref="C90:D90"/>
    <mergeCell ref="E90:F90"/>
    <mergeCell ref="G90:L90"/>
    <mergeCell ref="A85:B85"/>
    <mergeCell ref="C85:D85"/>
    <mergeCell ref="E85:F85"/>
    <mergeCell ref="G85:L85"/>
    <mergeCell ref="A86:B86"/>
    <mergeCell ref="C86:D86"/>
    <mergeCell ref="E86:F86"/>
    <mergeCell ref="G86:L86"/>
    <mergeCell ref="A87:B87"/>
    <mergeCell ref="C87:D87"/>
    <mergeCell ref="E87:F87"/>
    <mergeCell ref="G87:L87"/>
    <mergeCell ref="A82:B82"/>
    <mergeCell ref="C82:D82"/>
    <mergeCell ref="E82:F82"/>
    <mergeCell ref="G82:L82"/>
    <mergeCell ref="A83:B83"/>
    <mergeCell ref="C83:D83"/>
    <mergeCell ref="E83:F83"/>
    <mergeCell ref="G83:L83"/>
    <mergeCell ref="A84:B84"/>
    <mergeCell ref="C84:D84"/>
    <mergeCell ref="E84:F84"/>
    <mergeCell ref="G84:L84"/>
    <mergeCell ref="A79:B79"/>
    <mergeCell ref="C79:D79"/>
    <mergeCell ref="E79:F79"/>
    <mergeCell ref="G79:L79"/>
    <mergeCell ref="A80:B80"/>
    <mergeCell ref="C80:D80"/>
    <mergeCell ref="E80:F80"/>
    <mergeCell ref="G80:L80"/>
    <mergeCell ref="A81:B81"/>
    <mergeCell ref="C81:D81"/>
    <mergeCell ref="E81:F81"/>
    <mergeCell ref="G81:L81"/>
    <mergeCell ref="A76:B76"/>
    <mergeCell ref="C76:D76"/>
    <mergeCell ref="E76:F76"/>
    <mergeCell ref="G76:L76"/>
    <mergeCell ref="A77:B77"/>
    <mergeCell ref="C77:D77"/>
    <mergeCell ref="E77:F77"/>
    <mergeCell ref="G77:L77"/>
    <mergeCell ref="A78:B78"/>
    <mergeCell ref="C78:D78"/>
    <mergeCell ref="E78:F78"/>
    <mergeCell ref="G78:L78"/>
    <mergeCell ref="A73:B73"/>
    <mergeCell ref="C73:D73"/>
    <mergeCell ref="E73:F73"/>
    <mergeCell ref="G73:L73"/>
    <mergeCell ref="A74:B74"/>
    <mergeCell ref="C74:D74"/>
    <mergeCell ref="E74:F74"/>
    <mergeCell ref="G74:L74"/>
    <mergeCell ref="A75:B75"/>
    <mergeCell ref="C75:D75"/>
    <mergeCell ref="E75:F75"/>
    <mergeCell ref="G75:L75"/>
    <mergeCell ref="A70:B70"/>
    <mergeCell ref="C70:D70"/>
    <mergeCell ref="E70:F70"/>
    <mergeCell ref="G70:L70"/>
    <mergeCell ref="A71:B71"/>
    <mergeCell ref="C71:D71"/>
    <mergeCell ref="E71:F71"/>
    <mergeCell ref="G71:L71"/>
    <mergeCell ref="A72:B72"/>
    <mergeCell ref="C72:D72"/>
    <mergeCell ref="E72:F72"/>
    <mergeCell ref="G72:L72"/>
    <mergeCell ref="A67:B67"/>
    <mergeCell ref="C67:D67"/>
    <mergeCell ref="E67:F67"/>
    <mergeCell ref="G67:L67"/>
    <mergeCell ref="A68:B68"/>
    <mergeCell ref="C68:D68"/>
    <mergeCell ref="E68:F68"/>
    <mergeCell ref="G68:L68"/>
    <mergeCell ref="A69:B69"/>
    <mergeCell ref="C69:D69"/>
    <mergeCell ref="E69:F69"/>
    <mergeCell ref="G69:L69"/>
    <mergeCell ref="A64:B64"/>
    <mergeCell ref="C64:D64"/>
    <mergeCell ref="E64:F64"/>
    <mergeCell ref="G64:L64"/>
    <mergeCell ref="A65:B65"/>
    <mergeCell ref="C65:D65"/>
    <mergeCell ref="E65:F65"/>
    <mergeCell ref="G65:L65"/>
    <mergeCell ref="A66:B66"/>
    <mergeCell ref="C66:D66"/>
    <mergeCell ref="E66:F66"/>
    <mergeCell ref="G66:L66"/>
    <mergeCell ref="A61:B61"/>
    <mergeCell ref="C61:D61"/>
    <mergeCell ref="E61:F61"/>
    <mergeCell ref="G61:L61"/>
    <mergeCell ref="A62:B62"/>
    <mergeCell ref="C62:D62"/>
    <mergeCell ref="E62:F62"/>
    <mergeCell ref="G62:L62"/>
    <mergeCell ref="A63:B63"/>
    <mergeCell ref="C63:D63"/>
    <mergeCell ref="E63:F63"/>
    <mergeCell ref="G63:L63"/>
    <mergeCell ref="A58:B58"/>
    <mergeCell ref="C58:D58"/>
    <mergeCell ref="E58:F58"/>
    <mergeCell ref="G58:L58"/>
    <mergeCell ref="A59:B59"/>
    <mergeCell ref="C59:D59"/>
    <mergeCell ref="E59:F59"/>
    <mergeCell ref="G59:L59"/>
    <mergeCell ref="A60:B60"/>
    <mergeCell ref="C60:D60"/>
    <mergeCell ref="E60:F60"/>
    <mergeCell ref="G60:L60"/>
    <mergeCell ref="A55:L55"/>
    <mergeCell ref="A56:L56"/>
    <mergeCell ref="A57:B57"/>
    <mergeCell ref="C57:D57"/>
    <mergeCell ref="E57:F57"/>
    <mergeCell ref="G57:L57"/>
    <mergeCell ref="A45:J45"/>
    <mergeCell ref="K45:L45"/>
    <mergeCell ref="M45:O45"/>
    <mergeCell ref="A46:J46"/>
    <mergeCell ref="K46:L46"/>
    <mergeCell ref="M46:O46"/>
    <mergeCell ref="A47:J47"/>
    <mergeCell ref="K47:L47"/>
    <mergeCell ref="M47:O47"/>
    <mergeCell ref="A48:J48"/>
    <mergeCell ref="K48:L48"/>
    <mergeCell ref="M48:O48"/>
    <mergeCell ref="A49:J49"/>
    <mergeCell ref="K49:L49"/>
    <mergeCell ref="M49:O49"/>
    <mergeCell ref="A50:J50"/>
    <mergeCell ref="K50:L50"/>
    <mergeCell ref="M50:O50"/>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9:P9"/>
    <mergeCell ref="A10:P10"/>
    <mergeCell ref="T9:AM10"/>
    <mergeCell ref="AA11:AB11"/>
    <mergeCell ref="AC11:AD11"/>
    <mergeCell ref="AE11:AF11"/>
    <mergeCell ref="AH11:AJ11"/>
    <mergeCell ref="U12:Z12"/>
    <mergeCell ref="AA12:AB12"/>
    <mergeCell ref="AC12:AD12"/>
    <mergeCell ref="AE12:AF12"/>
    <mergeCell ref="AH12:AJ12"/>
    <mergeCell ref="A13:M13"/>
    <mergeCell ref="N13:P13"/>
    <mergeCell ref="A14:M14"/>
    <mergeCell ref="N14:P14"/>
    <mergeCell ref="A15:M15"/>
    <mergeCell ref="A18:M18"/>
    <mergeCell ref="N18:P18"/>
    <mergeCell ref="Q18:S18"/>
    <mergeCell ref="U11:Z11"/>
    <mergeCell ref="U13:Z13"/>
    <mergeCell ref="U15:Z15"/>
    <mergeCell ref="U17:Z17"/>
    <mergeCell ref="A11:M11"/>
    <mergeCell ref="N11:P11"/>
    <mergeCell ref="A12:M12"/>
    <mergeCell ref="N12:P12"/>
    <mergeCell ref="Q13:S13"/>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A21:M21"/>
    <mergeCell ref="A29:M29"/>
    <mergeCell ref="N29:P29"/>
    <mergeCell ref="Q29:S29"/>
    <mergeCell ref="A30:AI30"/>
    <mergeCell ref="Q25:S25"/>
    <mergeCell ref="A26:M26"/>
    <mergeCell ref="N26:P26"/>
    <mergeCell ref="Q26:S26"/>
    <mergeCell ref="A27:M27"/>
    <mergeCell ref="N27:P27"/>
    <mergeCell ref="Q27:S27"/>
    <mergeCell ref="T29:AA29"/>
    <mergeCell ref="T28:AA28"/>
    <mergeCell ref="AB28:AC28"/>
    <mergeCell ref="AB29:AC29"/>
    <mergeCell ref="AD28:AE28"/>
    <mergeCell ref="AD29:AE29"/>
    <mergeCell ref="AF28:AG28"/>
    <mergeCell ref="AF29:AG29"/>
    <mergeCell ref="AH28:AI28"/>
    <mergeCell ref="AH29:AI29"/>
    <mergeCell ref="U25:Z25"/>
    <mergeCell ref="AA25:AB25"/>
    <mergeCell ref="U27:Z27"/>
    <mergeCell ref="Z33:AA33"/>
    <mergeCell ref="AH33:AI33"/>
    <mergeCell ref="J31:AA31"/>
    <mergeCell ref="AB31:AI31"/>
    <mergeCell ref="A32:I32"/>
    <mergeCell ref="J32:K32"/>
    <mergeCell ref="L32:M32"/>
    <mergeCell ref="N32:O32"/>
    <mergeCell ref="P32:Q32"/>
    <mergeCell ref="R32:S32"/>
    <mergeCell ref="T32:U32"/>
    <mergeCell ref="V32:W32"/>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36:I36"/>
    <mergeCell ref="Z36:AA36"/>
    <mergeCell ref="AH36:AI36"/>
    <mergeCell ref="Z34:AA34"/>
    <mergeCell ref="AH34:AI34"/>
    <mergeCell ref="A35:I35"/>
    <mergeCell ref="Z35:AA35"/>
    <mergeCell ref="AH35:AI35"/>
    <mergeCell ref="AH32:AI32"/>
    <mergeCell ref="A33:I33"/>
    <mergeCell ref="U21:Z21"/>
    <mergeCell ref="AA21:AB21"/>
    <mergeCell ref="A37:I37"/>
    <mergeCell ref="Z37:AA37"/>
    <mergeCell ref="AH37:AI37"/>
    <mergeCell ref="A34:I34"/>
    <mergeCell ref="K51:L51"/>
    <mergeCell ref="M51:O51"/>
    <mergeCell ref="A52:J52"/>
    <mergeCell ref="K52:L52"/>
    <mergeCell ref="M52:O52"/>
    <mergeCell ref="A42:I42"/>
    <mergeCell ref="Z42:AA42"/>
    <mergeCell ref="AH42:AI42"/>
    <mergeCell ref="X43:AI43"/>
    <mergeCell ref="AC21:AD21"/>
    <mergeCell ref="AE21:AF21"/>
    <mergeCell ref="AH21:AJ21"/>
    <mergeCell ref="U22:Z22"/>
    <mergeCell ref="AA22:AB22"/>
    <mergeCell ref="AC22:AD22"/>
    <mergeCell ref="AE22:AF22"/>
    <mergeCell ref="AH22:AJ22"/>
    <mergeCell ref="U23:Z23"/>
    <mergeCell ref="AA13:AB13"/>
    <mergeCell ref="AC13:AD13"/>
    <mergeCell ref="AE13:AF13"/>
    <mergeCell ref="AH13:AJ13"/>
    <mergeCell ref="U14:Z14"/>
    <mergeCell ref="AA14:AB14"/>
    <mergeCell ref="AC14:AD14"/>
    <mergeCell ref="AE14:AF14"/>
    <mergeCell ref="AH14:AJ14"/>
    <mergeCell ref="AA15:AB15"/>
    <mergeCell ref="AC15:AD15"/>
    <mergeCell ref="AE15:AF15"/>
    <mergeCell ref="AH15:AJ15"/>
    <mergeCell ref="U16:Z16"/>
    <mergeCell ref="AA16:AB16"/>
    <mergeCell ref="AC16:AD16"/>
    <mergeCell ref="AE16:AF16"/>
    <mergeCell ref="AH16:AJ16"/>
    <mergeCell ref="AA17:AB17"/>
    <mergeCell ref="AC17:AD17"/>
    <mergeCell ref="AE17:AF17"/>
    <mergeCell ref="AH17:AJ17"/>
    <mergeCell ref="U18:Z18"/>
    <mergeCell ref="AA18:AB18"/>
    <mergeCell ref="AC18:AD18"/>
    <mergeCell ref="AE18:AF18"/>
    <mergeCell ref="AH18:AJ18"/>
    <mergeCell ref="U19:Z19"/>
    <mergeCell ref="AA19:AB19"/>
    <mergeCell ref="AC19:AD19"/>
    <mergeCell ref="AE19:AF19"/>
    <mergeCell ref="AH19:AJ19"/>
    <mergeCell ref="U20:Z20"/>
    <mergeCell ref="AA20:AB20"/>
    <mergeCell ref="AC20:AD20"/>
    <mergeCell ref="AE20:AF20"/>
    <mergeCell ref="AH20:AJ20"/>
    <mergeCell ref="AA23:AB23"/>
    <mergeCell ref="AC23:AD23"/>
    <mergeCell ref="AE23:AF23"/>
    <mergeCell ref="AH23:AJ23"/>
    <mergeCell ref="AA27:AB27"/>
    <mergeCell ref="AC27:AD27"/>
    <mergeCell ref="AE27:AF27"/>
    <mergeCell ref="AH27:AJ27"/>
    <mergeCell ref="U24:Z24"/>
    <mergeCell ref="AA24:AB24"/>
    <mergeCell ref="AC24:AD24"/>
    <mergeCell ref="AE24:AF24"/>
    <mergeCell ref="AH24:AJ24"/>
    <mergeCell ref="AC25:AD25"/>
    <mergeCell ref="AE25:AF25"/>
    <mergeCell ref="AH25:AJ25"/>
    <mergeCell ref="U26:Z26"/>
    <mergeCell ref="AA26:AB26"/>
    <mergeCell ref="AC26:AD26"/>
    <mergeCell ref="AE26:AF26"/>
    <mergeCell ref="AH26:AJ26"/>
    <mergeCell ref="A187:B187"/>
    <mergeCell ref="C187:D187"/>
    <mergeCell ref="V45:X45"/>
    <mergeCell ref="V46:X46"/>
    <mergeCell ref="V47:X47"/>
    <mergeCell ref="V48:X48"/>
    <mergeCell ref="V49:X49"/>
    <mergeCell ref="V50:X50"/>
    <mergeCell ref="V51:X51"/>
    <mergeCell ref="V52:X52"/>
    <mergeCell ref="V53:X53"/>
    <mergeCell ref="T45:U45"/>
    <mergeCell ref="T46:U46"/>
    <mergeCell ref="T47:U47"/>
    <mergeCell ref="T48:U48"/>
    <mergeCell ref="T49:U49"/>
    <mergeCell ref="T50:U50"/>
    <mergeCell ref="T51:U51"/>
    <mergeCell ref="T52:U52"/>
    <mergeCell ref="T53:U53"/>
    <mergeCell ref="A53:J53"/>
    <mergeCell ref="K53:L53"/>
    <mergeCell ref="M53:O53"/>
    <mergeCell ref="A51:J51"/>
  </mergeCells>
  <dataValidations count="11">
    <dataValidation allowBlank="1" showInputMessage="1" showErrorMessage="1" prompt="auto populates" sqref="N11:P11 N15:P15 Q17:S20 Q22:S24 Q26:S27 Q29:S29 X34:AA42 AF34:AJ42" xr:uid="{00000000-0002-0000-0700-000000000000}"/>
    <dataValidation allowBlank="1" showInputMessage="1" showErrorMessage="1" prompt="give reason for discharges in Line 11, Column R-AC" sqref="N14:P14" xr:uid="{00000000-0002-0000-0700-000001000000}"/>
    <dataValidation allowBlank="1" showInputMessage="1" showErrorMessage="1" prompt="Use a number; DO NOT use alphabet" sqref="N26:N27 N17:N20 N22:N24 N12:P13 Q13:S13" xr:uid="{00000000-0002-0000-0700-000002000000}"/>
    <dataValidation allowBlank="1" showInputMessage="1" showErrorMessage="1" prompt="give reason for discharges in Line 11, Column T-AI" sqref="A14:M14" xr:uid="{00000000-0002-0000-0700-000003000000}"/>
    <dataValidation type="date" allowBlank="1" showInputMessage="1" showErrorMessage="1" prompt="Use MM/DD/YYYY format.  " sqref="AC12:AC27 AV12:AV27 AQ12:AQ27 AL12:AL27 BA12:BA27 BF12:BF27" xr:uid="{00000000-0002-0000-0700-000004000000}">
      <formula1>36708</formula1>
      <formula2>47848</formula2>
    </dataValidation>
    <dataValidation type="whole" allowBlank="1" showInputMessage="1" showErrorMessage="1" prompt="Use a number; DO NOT use alphabet" sqref="N29:P29 AB29:AC29 AF29:AG29" xr:uid="{00000000-0002-0000-0700-000005000000}">
      <formula1>0</formula1>
      <formula2>5000</formula2>
    </dataValidation>
    <dataValidation allowBlank="1" showInputMessage="1" showErrorMessage="1" prompt="Will calculate from admission and discharge date. " sqref="AU12:AU27 AK12:AK27 AP12:AP27 AA12:AA27 AZ12:AZ27 BE12:BE27" xr:uid="{00000000-0002-0000-0700-000006000000}"/>
    <dataValidation type="date" operator="greaterThanOrEqual" allowBlank="1" showInputMessage="1" showErrorMessage="1" prompt="Use MM/DD/YYYY format.  Date must be equal or greater than date in Column AQ. " sqref="AR12:AR27 BB12:BB27" xr:uid="{00000000-0002-0000-0700-000007000000}">
      <formula1>AQ12</formula1>
    </dataValidation>
    <dataValidation type="date" operator="greaterThanOrEqual" allowBlank="1" showInputMessage="1" showErrorMessage="1" prompt="Use MM/DD/YYYY format.  Date must be equal or greater than date in Column AL. " sqref="AM12:AM27" xr:uid="{00000000-0002-0000-0700-000008000000}">
      <formula1>AL12</formula1>
    </dataValidation>
    <dataValidation type="date" operator="greaterThanOrEqual" allowBlank="1" showInputMessage="1" showErrorMessage="1" prompt="Use MM/DD/YYYY format.  Date must be equal or greater than date in Column AV. " sqref="AW12:AW27 BG12:BG27" xr:uid="{00000000-0002-0000-0700-000009000000}">
      <formula1>AV12</formula1>
    </dataValidation>
    <dataValidation type="date" allowBlank="1" showInputMessage="1" showErrorMessage="1" sqref="AE12:AF26" xr:uid="{00000000-0002-0000-07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B000000}">
          <x14:formula1>
            <xm:f>boxes!$B$2:$B$13</xm:f>
          </x14:formula1>
          <xm:sqref>G8:K8</xm:sqref>
        </x14:dataValidation>
        <x14:dataValidation type="list" allowBlank="1" showInputMessage="1" showErrorMessage="1" xr:uid="{5355FE33-55D1-4EB5-9680-676B02136F2E}">
          <x14:formula1>
            <xm:f>boxes!$D$5:$D$166</xm:f>
          </x14:formula1>
          <xm:sqref>L8</xm:sqref>
        </x14:dataValidation>
        <x14:dataValidation type="list" allowBlank="1" showInputMessage="1" showErrorMessage="1" xr:uid="{1E800242-E651-44D1-B289-F2C3366ABD63}">
          <x14:formula1>
            <xm:f>boxes!$H$6:$H$9</xm:f>
          </x14:formula1>
          <xm:sqref>A58:B187</xm:sqref>
        </x14:dataValidation>
        <x14:dataValidation type="list" allowBlank="1" showInputMessage="1" showErrorMessage="1" xr:uid="{11A6A78A-8C8E-4524-8351-0FF682D5488E}">
          <x14:formula1>
            <xm:f>boxes!$G$18:$G$24</xm:f>
          </x14:formula1>
          <xm:sqref>C58:D187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BG187"/>
  <sheetViews>
    <sheetView topLeftCell="A45" zoomScaleNormal="100" workbookViewId="0">
      <selection activeCell="E57" sqref="E57:F57"/>
    </sheetView>
  </sheetViews>
  <sheetFormatPr defaultRowHeight="15" x14ac:dyDescent="0.25"/>
  <cols>
    <col min="1" max="1" width="6.42578125" customWidth="1"/>
    <col min="2" max="35" width="5.5703125" customWidth="1"/>
    <col min="36" max="36" width="20.5703125" customWidth="1"/>
    <col min="37" max="37" width="11" customWidth="1"/>
    <col min="38" max="38" width="10.42578125" bestFit="1" customWidth="1"/>
    <col min="39" max="39" width="9.42578125" bestFit="1" customWidth="1"/>
    <col min="41" max="41" width="27" customWidth="1"/>
    <col min="42" max="42" width="12.85546875" customWidth="1"/>
    <col min="46" max="46" width="27.5703125" customWidth="1"/>
    <col min="47" max="47" width="11.7109375" customWidth="1"/>
    <col min="51" max="51" width="27.5703125" customWidth="1"/>
    <col min="52" max="52" width="12.28515625" customWidth="1"/>
    <col min="56" max="56" width="27.140625" customWidth="1"/>
    <col min="57" max="57" width="13.42578125" customWidth="1"/>
  </cols>
  <sheetData>
    <row r="1" spans="1:59" ht="18.75" customHeight="1" x14ac:dyDescent="0.25">
      <c r="A1" s="586" t="str">
        <f>'SETUP '!A1</f>
        <v xml:space="preserve">WV Bureau for Behavioral Health - IDD Engagement Support (IES) </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
      <c r="AE1" s="58"/>
      <c r="AF1" s="58"/>
      <c r="AG1" s="58"/>
      <c r="AH1" s="58"/>
      <c r="AI1" s="58"/>
    </row>
    <row r="2" spans="1:59" ht="18.75" customHeight="1" x14ac:dyDescent="0.25">
      <c r="A2" s="114"/>
      <c r="B2" s="113"/>
      <c r="C2" s="113"/>
      <c r="D2" s="113"/>
      <c r="E2" s="113"/>
      <c r="F2" s="113"/>
      <c r="G2" s="113"/>
      <c r="H2" s="113"/>
      <c r="I2" s="113"/>
      <c r="J2" s="113"/>
      <c r="K2" s="113"/>
      <c r="L2" s="113" t="s">
        <v>260</v>
      </c>
      <c r="M2" s="118"/>
      <c r="N2" s="321">
        <v>45474</v>
      </c>
      <c r="O2" s="321"/>
      <c r="P2" s="321"/>
      <c r="Q2" s="115" t="s">
        <v>261</v>
      </c>
      <c r="R2" s="321">
        <v>45838</v>
      </c>
      <c r="S2" s="321"/>
      <c r="T2" s="321"/>
      <c r="U2" s="115"/>
      <c r="V2" s="115"/>
      <c r="W2" s="115"/>
      <c r="X2" s="115"/>
      <c r="Y2" s="115"/>
      <c r="Z2" s="115"/>
      <c r="AA2" s="115"/>
      <c r="AB2" s="115"/>
      <c r="AC2" s="115"/>
      <c r="AD2" s="58"/>
      <c r="AE2" s="58"/>
      <c r="AF2" s="58"/>
      <c r="AG2" s="58"/>
      <c r="AH2" s="58"/>
      <c r="AI2" s="58"/>
    </row>
    <row r="3" spans="1:59" ht="30" customHeight="1" x14ac:dyDescent="0.25">
      <c r="A3" s="360" t="str">
        <f>'SETUP '!A3</f>
        <v xml:space="preserve">Data needs submitted  within 25 calendar days of the end of each month                                                                                                                                                                                                              via Consumer Service Data Report (CSDR) reporting or via the BBH Data Reporting Mailbox at DHHRBBHReporting@wv.gov </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58"/>
      <c r="AE3" s="58"/>
      <c r="AF3" s="58"/>
      <c r="AG3" s="58"/>
      <c r="AH3" s="58"/>
      <c r="AI3" s="58"/>
    </row>
    <row r="4" spans="1:59" ht="18.75" x14ac:dyDescent="0.3">
      <c r="A4" s="235" t="s">
        <v>0</v>
      </c>
      <c r="B4" s="525"/>
      <c r="C4" s="525"/>
      <c r="D4" s="525"/>
      <c r="E4" s="525"/>
      <c r="F4" s="526"/>
      <c r="G4" s="533" t="str">
        <f>'SETUP '!H4</f>
        <v>IDD Engagement Support</v>
      </c>
      <c r="H4" s="534"/>
      <c r="I4" s="534"/>
      <c r="J4" s="534"/>
      <c r="K4" s="534"/>
      <c r="L4" s="534"/>
      <c r="M4" s="534"/>
      <c r="N4" s="534"/>
      <c r="O4" s="534"/>
      <c r="P4" s="235" t="s">
        <v>32</v>
      </c>
      <c r="Q4" s="525"/>
      <c r="R4" s="525"/>
      <c r="S4" s="525"/>
      <c r="T4" s="525"/>
      <c r="U4" s="525"/>
      <c r="V4" s="526"/>
      <c r="W4" s="533">
        <f>'SETUP '!X4</f>
        <v>0</v>
      </c>
      <c r="X4" s="534"/>
      <c r="Y4" s="534"/>
      <c r="Z4" s="534"/>
      <c r="AA4" s="534"/>
      <c r="AB4" s="534"/>
      <c r="AC4" s="580"/>
      <c r="AD4" s="58"/>
      <c r="AE4" s="58"/>
      <c r="AF4" s="58"/>
      <c r="AG4" s="58"/>
      <c r="AH4" s="58"/>
      <c r="AI4" s="58"/>
      <c r="AJ4" s="25"/>
      <c r="AK4" s="25"/>
      <c r="AL4" s="25"/>
      <c r="AM4" s="25"/>
      <c r="AN4" s="25"/>
      <c r="AO4" s="25"/>
      <c r="AP4" s="25"/>
    </row>
    <row r="5" spans="1:59" ht="18.75" x14ac:dyDescent="0.3">
      <c r="A5" s="235" t="s">
        <v>33</v>
      </c>
      <c r="B5" s="525"/>
      <c r="C5" s="525"/>
      <c r="D5" s="525"/>
      <c r="E5" s="525"/>
      <c r="F5" s="526"/>
      <c r="G5" s="535" t="str">
        <f>'SETUP '!H5</f>
        <v>N/A</v>
      </c>
      <c r="H5" s="536"/>
      <c r="I5" s="536"/>
      <c r="J5" s="536"/>
      <c r="K5" s="536"/>
      <c r="L5" s="536"/>
      <c r="M5" s="536"/>
      <c r="N5" s="536"/>
      <c r="O5" s="536"/>
      <c r="P5" s="235" t="s">
        <v>1</v>
      </c>
      <c r="Q5" s="525"/>
      <c r="R5" s="525"/>
      <c r="S5" s="525"/>
      <c r="T5" s="525"/>
      <c r="U5" s="525"/>
      <c r="V5" s="526"/>
      <c r="W5" s="535">
        <f>'SETUP '!X5</f>
        <v>0</v>
      </c>
      <c r="X5" s="536"/>
      <c r="Y5" s="536"/>
      <c r="Z5" s="536"/>
      <c r="AA5" s="536"/>
      <c r="AB5" s="536"/>
      <c r="AC5" s="589"/>
      <c r="AD5" s="58"/>
      <c r="AE5" s="58"/>
      <c r="AF5" s="58"/>
      <c r="AG5" s="58"/>
      <c r="AH5" s="58"/>
      <c r="AI5" s="58"/>
      <c r="AJ5" s="25"/>
      <c r="AK5" s="25"/>
      <c r="AL5" s="25"/>
      <c r="AM5" s="25"/>
      <c r="AN5" s="25"/>
      <c r="AO5" s="25"/>
      <c r="AP5" s="25"/>
    </row>
    <row r="6" spans="1:59" ht="15.75" customHeight="1" x14ac:dyDescent="0.25">
      <c r="A6" s="549" t="s">
        <v>2</v>
      </c>
      <c r="B6" s="331"/>
      <c r="C6" s="331"/>
      <c r="D6" s="331"/>
      <c r="E6" s="331"/>
      <c r="F6" s="550"/>
      <c r="G6" s="592">
        <f>'SETUP '!H6</f>
        <v>0</v>
      </c>
      <c r="H6" s="593"/>
      <c r="I6" s="593"/>
      <c r="J6" s="593"/>
      <c r="K6" s="593"/>
      <c r="L6" s="593"/>
      <c r="M6" s="593"/>
      <c r="N6" s="593"/>
      <c r="O6" s="594"/>
      <c r="P6" s="235" t="s">
        <v>105</v>
      </c>
      <c r="Q6" s="525"/>
      <c r="R6" s="525"/>
      <c r="S6" s="525"/>
      <c r="T6" s="525"/>
      <c r="U6" s="525"/>
      <c r="V6" s="526"/>
      <c r="W6" s="533">
        <f>'SETUP '!X6</f>
        <v>0</v>
      </c>
      <c r="X6" s="534"/>
      <c r="Y6" s="534"/>
      <c r="Z6" s="534"/>
      <c r="AA6" s="534"/>
      <c r="AB6" s="534"/>
      <c r="AC6" s="580"/>
      <c r="AD6" s="58"/>
      <c r="AE6" s="58"/>
      <c r="AF6" s="58"/>
      <c r="AG6" s="58"/>
      <c r="AH6" s="58"/>
      <c r="AI6" s="58"/>
    </row>
    <row r="7" spans="1:59" ht="15.75" customHeight="1" x14ac:dyDescent="0.25">
      <c r="A7" s="551"/>
      <c r="B7" s="332"/>
      <c r="C7" s="332"/>
      <c r="D7" s="332"/>
      <c r="E7" s="332"/>
      <c r="F7" s="552"/>
      <c r="G7" s="595"/>
      <c r="H7" s="596"/>
      <c r="I7" s="596"/>
      <c r="J7" s="596"/>
      <c r="K7" s="596"/>
      <c r="L7" s="596"/>
      <c r="M7" s="596"/>
      <c r="N7" s="596"/>
      <c r="O7" s="597"/>
      <c r="P7" s="235" t="s">
        <v>4</v>
      </c>
      <c r="Q7" s="525"/>
      <c r="R7" s="525"/>
      <c r="S7" s="525"/>
      <c r="T7" s="525"/>
      <c r="U7" s="525"/>
      <c r="V7" s="526"/>
      <c r="W7" s="636">
        <f>'SETUP '!X7</f>
        <v>0</v>
      </c>
      <c r="X7" s="637"/>
      <c r="Y7" s="637"/>
      <c r="Z7" s="637"/>
      <c r="AA7" s="637"/>
      <c r="AB7" s="637"/>
      <c r="AC7" s="638"/>
      <c r="AD7" s="58"/>
      <c r="AE7" s="58"/>
      <c r="AF7" s="58"/>
      <c r="AG7" s="58"/>
      <c r="AH7" s="58"/>
      <c r="AI7" s="58"/>
    </row>
    <row r="8" spans="1:59" ht="30" customHeight="1" thickBot="1" x14ac:dyDescent="0.3">
      <c r="A8" s="537" t="s">
        <v>106</v>
      </c>
      <c r="B8" s="538"/>
      <c r="C8" s="538"/>
      <c r="D8" s="538"/>
      <c r="E8" s="538"/>
      <c r="F8" s="539"/>
      <c r="G8" s="634" t="s">
        <v>46</v>
      </c>
      <c r="H8" s="634"/>
      <c r="I8" s="634"/>
      <c r="J8" s="634"/>
      <c r="K8" s="635"/>
      <c r="L8" s="543">
        <v>2025</v>
      </c>
      <c r="M8" s="544"/>
      <c r="N8" s="544"/>
      <c r="O8" s="545"/>
      <c r="P8" s="590" t="s">
        <v>38</v>
      </c>
      <c r="Q8" s="591"/>
      <c r="R8" s="591"/>
      <c r="S8" s="591"/>
      <c r="T8" s="487"/>
      <c r="U8" s="487"/>
      <c r="V8" s="488"/>
      <c r="W8" s="553">
        <f>'SETUP '!X8</f>
        <v>0</v>
      </c>
      <c r="X8" s="554"/>
      <c r="Y8" s="554"/>
      <c r="Z8" s="554"/>
      <c r="AA8" s="554"/>
      <c r="AB8" s="554"/>
      <c r="AC8" s="555"/>
      <c r="AD8" s="58"/>
      <c r="AE8" s="58"/>
      <c r="AF8" s="58"/>
      <c r="AG8" s="58"/>
      <c r="AH8" s="58"/>
      <c r="AI8" s="58"/>
    </row>
    <row r="9" spans="1:59" ht="15" customHeight="1" thickTop="1" x14ac:dyDescent="0.25">
      <c r="A9" s="542" t="s">
        <v>91</v>
      </c>
      <c r="B9" s="542"/>
      <c r="C9" s="542"/>
      <c r="D9" s="542"/>
      <c r="E9" s="542"/>
      <c r="F9" s="542"/>
      <c r="G9" s="542"/>
      <c r="H9" s="542"/>
      <c r="I9" s="542"/>
      <c r="J9" s="542"/>
      <c r="K9" s="542"/>
      <c r="L9" s="542"/>
      <c r="M9" s="542"/>
      <c r="N9" s="542"/>
      <c r="O9" s="542"/>
      <c r="P9" s="588"/>
      <c r="Q9" s="49"/>
      <c r="R9" s="9"/>
      <c r="S9" s="50"/>
      <c r="T9" s="438" t="s">
        <v>286</v>
      </c>
      <c r="U9" s="438"/>
      <c r="V9" s="438"/>
      <c r="W9" s="438"/>
      <c r="X9" s="438"/>
      <c r="Y9" s="438"/>
      <c r="Z9" s="438"/>
      <c r="AA9" s="438"/>
      <c r="AB9" s="438"/>
      <c r="AC9" s="438"/>
      <c r="AD9" s="438"/>
      <c r="AE9" s="438"/>
      <c r="AF9" s="438"/>
      <c r="AG9" s="438"/>
      <c r="AH9" s="438"/>
      <c r="AI9" s="438"/>
      <c r="AJ9" s="438"/>
      <c r="AK9" s="438"/>
      <c r="AL9" s="438"/>
      <c r="AM9" s="438"/>
      <c r="AN9" s="556" t="s">
        <v>180</v>
      </c>
      <c r="AO9" s="556"/>
      <c r="AP9" s="556"/>
      <c r="AQ9" s="556"/>
      <c r="AR9" s="556"/>
      <c r="AS9" s="556"/>
      <c r="AT9" s="556"/>
      <c r="AU9" s="556"/>
      <c r="AV9" s="556"/>
      <c r="AW9" s="556"/>
      <c r="AX9" s="556" t="s">
        <v>180</v>
      </c>
      <c r="AY9" s="556"/>
      <c r="AZ9" s="556"/>
      <c r="BA9" s="556"/>
      <c r="BB9" s="556"/>
      <c r="BC9" s="556"/>
      <c r="BD9" s="556"/>
      <c r="BE9" s="556"/>
      <c r="BF9" s="556"/>
      <c r="BG9" s="556"/>
    </row>
    <row r="10" spans="1:59" ht="15.75" customHeight="1" x14ac:dyDescent="0.25">
      <c r="A10" s="479" t="s">
        <v>29</v>
      </c>
      <c r="B10" s="479"/>
      <c r="C10" s="479"/>
      <c r="D10" s="479"/>
      <c r="E10" s="479"/>
      <c r="F10" s="479"/>
      <c r="G10" s="479"/>
      <c r="H10" s="479"/>
      <c r="I10" s="479"/>
      <c r="J10" s="479"/>
      <c r="K10" s="479"/>
      <c r="L10" s="479"/>
      <c r="M10" s="479"/>
      <c r="N10" s="479"/>
      <c r="O10" s="479"/>
      <c r="P10" s="479"/>
      <c r="Q10" s="44"/>
      <c r="R10" s="42"/>
      <c r="S10" s="45"/>
      <c r="T10" s="438"/>
      <c r="U10" s="438"/>
      <c r="V10" s="438"/>
      <c r="W10" s="438"/>
      <c r="X10" s="438"/>
      <c r="Y10" s="438"/>
      <c r="Z10" s="438"/>
      <c r="AA10" s="438"/>
      <c r="AB10" s="438"/>
      <c r="AC10" s="438"/>
      <c r="AD10" s="438"/>
      <c r="AE10" s="438"/>
      <c r="AF10" s="438"/>
      <c r="AG10" s="438"/>
      <c r="AH10" s="438"/>
      <c r="AI10" s="438"/>
      <c r="AJ10" s="438"/>
      <c r="AK10" s="438"/>
      <c r="AL10" s="438"/>
      <c r="AM10" s="438"/>
      <c r="AN10" s="556"/>
      <c r="AO10" s="556"/>
      <c r="AP10" s="556"/>
      <c r="AQ10" s="556"/>
      <c r="AR10" s="556"/>
      <c r="AS10" s="556"/>
      <c r="AT10" s="556"/>
      <c r="AU10" s="556"/>
      <c r="AV10" s="556"/>
      <c r="AW10" s="556"/>
      <c r="AX10" s="556"/>
      <c r="AY10" s="556"/>
      <c r="AZ10" s="556"/>
      <c r="BA10" s="556"/>
      <c r="BB10" s="556"/>
      <c r="BC10" s="556"/>
      <c r="BD10" s="556"/>
      <c r="BE10" s="556"/>
      <c r="BF10" s="556"/>
      <c r="BG10" s="556"/>
    </row>
    <row r="11" spans="1:59" ht="20.100000000000001" customHeight="1" x14ac:dyDescent="0.25">
      <c r="A11" s="583" t="s">
        <v>101</v>
      </c>
      <c r="B11" s="584"/>
      <c r="C11" s="584"/>
      <c r="D11" s="584"/>
      <c r="E11" s="584"/>
      <c r="F11" s="584"/>
      <c r="G11" s="584"/>
      <c r="H11" s="584"/>
      <c r="I11" s="584"/>
      <c r="J11" s="584"/>
      <c r="K11" s="584"/>
      <c r="L11" s="584"/>
      <c r="M11" s="585"/>
      <c r="N11" s="573">
        <f>December!N15</f>
        <v>0</v>
      </c>
      <c r="O11" s="574"/>
      <c r="P11" s="574"/>
      <c r="Q11" s="46"/>
      <c r="R11" s="43"/>
      <c r="S11" s="69"/>
      <c r="T11" s="87" t="s">
        <v>193</v>
      </c>
      <c r="U11" s="439" t="s">
        <v>181</v>
      </c>
      <c r="V11" s="439"/>
      <c r="W11" s="439"/>
      <c r="X11" s="439"/>
      <c r="Y11" s="439"/>
      <c r="Z11" s="439"/>
      <c r="AA11" s="440" t="s">
        <v>182</v>
      </c>
      <c r="AB11" s="440"/>
      <c r="AC11" s="441" t="s">
        <v>203</v>
      </c>
      <c r="AD11" s="441"/>
      <c r="AE11" s="441" t="s">
        <v>200</v>
      </c>
      <c r="AF11" s="441"/>
      <c r="AG11" s="88" t="s">
        <v>193</v>
      </c>
      <c r="AH11" s="442" t="s">
        <v>181</v>
      </c>
      <c r="AI11" s="443"/>
      <c r="AJ11" s="444"/>
      <c r="AK11" s="89" t="s">
        <v>182</v>
      </c>
      <c r="AL11" s="90" t="s">
        <v>203</v>
      </c>
      <c r="AM11" s="90" t="s">
        <v>200</v>
      </c>
      <c r="AN11" s="87" t="s">
        <v>193</v>
      </c>
      <c r="AO11" s="91" t="s">
        <v>181</v>
      </c>
      <c r="AP11" s="92" t="s">
        <v>182</v>
      </c>
      <c r="AQ11" s="93" t="s">
        <v>203</v>
      </c>
      <c r="AR11" s="93" t="s">
        <v>200</v>
      </c>
      <c r="AS11" s="88" t="s">
        <v>193</v>
      </c>
      <c r="AT11" s="94" t="s">
        <v>181</v>
      </c>
      <c r="AU11" s="89" t="s">
        <v>182</v>
      </c>
      <c r="AV11" s="90" t="s">
        <v>203</v>
      </c>
      <c r="AW11" s="90" t="s">
        <v>200</v>
      </c>
      <c r="AX11" s="87" t="s">
        <v>193</v>
      </c>
      <c r="AY11" s="91" t="s">
        <v>181</v>
      </c>
      <c r="AZ11" s="92" t="s">
        <v>182</v>
      </c>
      <c r="BA11" s="93" t="s">
        <v>203</v>
      </c>
      <c r="BB11" s="93" t="s">
        <v>200</v>
      </c>
      <c r="BC11" s="88" t="s">
        <v>193</v>
      </c>
      <c r="BD11" s="94" t="s">
        <v>181</v>
      </c>
      <c r="BE11" s="89" t="s">
        <v>182</v>
      </c>
      <c r="BF11" s="90" t="s">
        <v>203</v>
      </c>
      <c r="BG11" s="90" t="s">
        <v>200</v>
      </c>
    </row>
    <row r="12" spans="1:59" ht="20.100000000000001" customHeight="1" x14ac:dyDescent="0.25">
      <c r="A12" s="483" t="s">
        <v>16</v>
      </c>
      <c r="B12" s="484"/>
      <c r="C12" s="484"/>
      <c r="D12" s="484"/>
      <c r="E12" s="484"/>
      <c r="F12" s="484"/>
      <c r="G12" s="484"/>
      <c r="H12" s="484"/>
      <c r="I12" s="484"/>
      <c r="J12" s="484"/>
      <c r="K12" s="484"/>
      <c r="L12" s="484"/>
      <c r="M12" s="485"/>
      <c r="N12" s="489"/>
      <c r="O12" s="490"/>
      <c r="P12" s="490"/>
      <c r="Q12" s="47"/>
      <c r="R12" s="43"/>
      <c r="S12" s="69"/>
      <c r="T12" s="95">
        <v>1</v>
      </c>
      <c r="U12" s="389"/>
      <c r="V12" s="390"/>
      <c r="W12" s="390"/>
      <c r="X12" s="390"/>
      <c r="Y12" s="390"/>
      <c r="Z12" s="391"/>
      <c r="AA12" s="383">
        <f>AE12-AC12</f>
        <v>0</v>
      </c>
      <c r="AB12" s="383"/>
      <c r="AC12" s="445"/>
      <c r="AD12" s="446"/>
      <c r="AE12" s="384"/>
      <c r="AF12" s="385"/>
      <c r="AG12" s="96">
        <v>17</v>
      </c>
      <c r="AH12" s="386"/>
      <c r="AI12" s="387"/>
      <c r="AJ12" s="388"/>
      <c r="AK12" s="97">
        <f>AM12-AL12</f>
        <v>0</v>
      </c>
      <c r="AL12" s="98"/>
      <c r="AM12" s="98"/>
      <c r="AN12" s="99">
        <v>33</v>
      </c>
      <c r="AO12" s="100"/>
      <c r="AP12" s="101">
        <f>AR12-AQ12</f>
        <v>0</v>
      </c>
      <c r="AQ12" s="102"/>
      <c r="AR12" s="102"/>
      <c r="AS12" s="96">
        <v>49</v>
      </c>
      <c r="AT12" s="103"/>
      <c r="AU12" s="97">
        <f>AW12-AV12</f>
        <v>0</v>
      </c>
      <c r="AV12" s="98"/>
      <c r="AW12" s="98"/>
      <c r="AX12" s="99">
        <v>65</v>
      </c>
      <c r="AY12" s="100"/>
      <c r="AZ12" s="101">
        <f>BB12-BA12</f>
        <v>0</v>
      </c>
      <c r="BA12" s="102"/>
      <c r="BB12" s="102"/>
      <c r="BC12" s="96">
        <v>81</v>
      </c>
      <c r="BD12" s="103"/>
      <c r="BE12" s="97">
        <f>BG12-BF12</f>
        <v>0</v>
      </c>
      <c r="BF12" s="98"/>
      <c r="BG12" s="98"/>
    </row>
    <row r="13" spans="1:59" ht="20.100000000000001" customHeight="1" x14ac:dyDescent="0.25">
      <c r="A13" s="530" t="s">
        <v>37</v>
      </c>
      <c r="B13" s="531"/>
      <c r="C13" s="531"/>
      <c r="D13" s="531"/>
      <c r="E13" s="531"/>
      <c r="F13" s="531"/>
      <c r="G13" s="531"/>
      <c r="H13" s="531"/>
      <c r="I13" s="531"/>
      <c r="J13" s="531"/>
      <c r="K13" s="531"/>
      <c r="L13" s="531"/>
      <c r="M13" s="532"/>
      <c r="N13" s="480"/>
      <c r="O13" s="481"/>
      <c r="P13" s="481"/>
      <c r="Q13" s="563">
        <f>December!N13+N13</f>
        <v>0</v>
      </c>
      <c r="R13" s="564"/>
      <c r="S13" s="564"/>
      <c r="T13" s="95">
        <v>2</v>
      </c>
      <c r="U13" s="389"/>
      <c r="V13" s="390"/>
      <c r="W13" s="390"/>
      <c r="X13" s="390"/>
      <c r="Y13" s="390"/>
      <c r="Z13" s="391"/>
      <c r="AA13" s="383">
        <f t="shared" ref="AA13:AA27" si="0">AE13-AC13</f>
        <v>0</v>
      </c>
      <c r="AB13" s="383"/>
      <c r="AC13" s="450"/>
      <c r="AD13" s="451"/>
      <c r="AE13" s="384"/>
      <c r="AF13" s="385"/>
      <c r="AG13" s="96">
        <v>18</v>
      </c>
      <c r="AH13" s="386"/>
      <c r="AI13" s="387"/>
      <c r="AJ13" s="388"/>
      <c r="AK13" s="97">
        <f t="shared" ref="AK13:AK27" si="1">AM13-AL13</f>
        <v>0</v>
      </c>
      <c r="AL13" s="98"/>
      <c r="AM13" s="98"/>
      <c r="AN13" s="99">
        <v>34</v>
      </c>
      <c r="AO13" s="100"/>
      <c r="AP13" s="101">
        <f t="shared" ref="AP13:AP27" si="2">AR13-AQ13</f>
        <v>0</v>
      </c>
      <c r="AQ13" s="102"/>
      <c r="AR13" s="102"/>
      <c r="AS13" s="96">
        <v>50</v>
      </c>
      <c r="AT13" s="103"/>
      <c r="AU13" s="97">
        <f t="shared" ref="AU13:AU27" si="3">AW13-AV13</f>
        <v>0</v>
      </c>
      <c r="AV13" s="98"/>
      <c r="AW13" s="98"/>
      <c r="AX13" s="99">
        <v>66</v>
      </c>
      <c r="AY13" s="100"/>
      <c r="AZ13" s="101">
        <f t="shared" ref="AZ13:AZ27" si="4">BB13-BA13</f>
        <v>0</v>
      </c>
      <c r="BA13" s="102"/>
      <c r="BB13" s="102"/>
      <c r="BC13" s="96">
        <v>82</v>
      </c>
      <c r="BD13" s="103"/>
      <c r="BE13" s="97">
        <f t="shared" ref="BE13:BE27" si="5">BG13-BF13</f>
        <v>0</v>
      </c>
      <c r="BF13" s="98"/>
      <c r="BG13" s="98"/>
    </row>
    <row r="14" spans="1:59" ht="20.100000000000001" customHeight="1" x14ac:dyDescent="0.25">
      <c r="A14" s="575" t="s">
        <v>5</v>
      </c>
      <c r="B14" s="576"/>
      <c r="C14" s="576"/>
      <c r="D14" s="576"/>
      <c r="E14" s="576"/>
      <c r="F14" s="576"/>
      <c r="G14" s="576"/>
      <c r="H14" s="576"/>
      <c r="I14" s="576"/>
      <c r="J14" s="576"/>
      <c r="K14" s="576"/>
      <c r="L14" s="576"/>
      <c r="M14" s="577"/>
      <c r="N14" s="489"/>
      <c r="O14" s="490"/>
      <c r="P14" s="490"/>
      <c r="Q14" s="47"/>
      <c r="R14" s="43"/>
      <c r="S14" s="69"/>
      <c r="T14" s="95">
        <v>3</v>
      </c>
      <c r="U14" s="389"/>
      <c r="V14" s="390"/>
      <c r="W14" s="390"/>
      <c r="X14" s="390"/>
      <c r="Y14" s="390"/>
      <c r="Z14" s="391"/>
      <c r="AA14" s="383">
        <f t="shared" si="0"/>
        <v>0</v>
      </c>
      <c r="AB14" s="383"/>
      <c r="AC14" s="450"/>
      <c r="AD14" s="451"/>
      <c r="AE14" s="384"/>
      <c r="AF14" s="385"/>
      <c r="AG14" s="96">
        <v>19</v>
      </c>
      <c r="AH14" s="386"/>
      <c r="AI14" s="387"/>
      <c r="AJ14" s="388"/>
      <c r="AK14" s="97">
        <f t="shared" si="1"/>
        <v>0</v>
      </c>
      <c r="AL14" s="98"/>
      <c r="AM14" s="98"/>
      <c r="AN14" s="99">
        <v>35</v>
      </c>
      <c r="AO14" s="100"/>
      <c r="AP14" s="101">
        <f t="shared" si="2"/>
        <v>0</v>
      </c>
      <c r="AQ14" s="102"/>
      <c r="AR14" s="102"/>
      <c r="AS14" s="96">
        <v>51</v>
      </c>
      <c r="AT14" s="103"/>
      <c r="AU14" s="97">
        <f t="shared" si="3"/>
        <v>0</v>
      </c>
      <c r="AV14" s="98"/>
      <c r="AW14" s="98"/>
      <c r="AX14" s="99">
        <v>67</v>
      </c>
      <c r="AY14" s="100"/>
      <c r="AZ14" s="101">
        <f t="shared" si="4"/>
        <v>0</v>
      </c>
      <c r="BA14" s="102"/>
      <c r="BB14" s="102"/>
      <c r="BC14" s="96">
        <v>83</v>
      </c>
      <c r="BD14" s="103"/>
      <c r="BE14" s="97">
        <f t="shared" si="5"/>
        <v>0</v>
      </c>
      <c r="BF14" s="98"/>
      <c r="BG14" s="98"/>
    </row>
    <row r="15" spans="1:59" ht="20.100000000000001" customHeight="1" thickBot="1" x14ac:dyDescent="0.3">
      <c r="A15" s="497" t="s">
        <v>6</v>
      </c>
      <c r="B15" s="498"/>
      <c r="C15" s="498"/>
      <c r="D15" s="498"/>
      <c r="E15" s="498"/>
      <c r="F15" s="498"/>
      <c r="G15" s="498"/>
      <c r="H15" s="498"/>
      <c r="I15" s="498"/>
      <c r="J15" s="498"/>
      <c r="K15" s="498"/>
      <c r="L15" s="498"/>
      <c r="M15" s="499"/>
      <c r="N15" s="500">
        <f>N11+N12-N14</f>
        <v>0</v>
      </c>
      <c r="O15" s="501"/>
      <c r="P15" s="501"/>
      <c r="Q15" s="29"/>
      <c r="R15" s="48"/>
      <c r="S15" s="70"/>
      <c r="T15" s="95">
        <v>4</v>
      </c>
      <c r="U15" s="389"/>
      <c r="V15" s="390"/>
      <c r="W15" s="390"/>
      <c r="X15" s="390"/>
      <c r="Y15" s="390"/>
      <c r="Z15" s="391"/>
      <c r="AA15" s="383">
        <f t="shared" si="0"/>
        <v>0</v>
      </c>
      <c r="AB15" s="383"/>
      <c r="AC15" s="384"/>
      <c r="AD15" s="385"/>
      <c r="AE15" s="384"/>
      <c r="AF15" s="385"/>
      <c r="AG15" s="96">
        <v>20</v>
      </c>
      <c r="AH15" s="386"/>
      <c r="AI15" s="387"/>
      <c r="AJ15" s="388"/>
      <c r="AK15" s="97">
        <f t="shared" si="1"/>
        <v>0</v>
      </c>
      <c r="AL15" s="98"/>
      <c r="AM15" s="98"/>
      <c r="AN15" s="99">
        <v>36</v>
      </c>
      <c r="AO15" s="100"/>
      <c r="AP15" s="101">
        <f t="shared" si="2"/>
        <v>0</v>
      </c>
      <c r="AQ15" s="102"/>
      <c r="AR15" s="102"/>
      <c r="AS15" s="96">
        <v>52</v>
      </c>
      <c r="AT15" s="103"/>
      <c r="AU15" s="97">
        <f t="shared" si="3"/>
        <v>0</v>
      </c>
      <c r="AV15" s="98"/>
      <c r="AW15" s="98"/>
      <c r="AX15" s="99">
        <v>68</v>
      </c>
      <c r="AY15" s="100"/>
      <c r="AZ15" s="101">
        <f t="shared" si="4"/>
        <v>0</v>
      </c>
      <c r="BA15" s="102"/>
      <c r="BB15" s="102"/>
      <c r="BC15" s="96">
        <v>84</v>
      </c>
      <c r="BD15" s="103"/>
      <c r="BE15" s="97">
        <f t="shared" si="5"/>
        <v>0</v>
      </c>
      <c r="BF15" s="98"/>
      <c r="BG15" s="98"/>
    </row>
    <row r="16" spans="1:59" ht="20.100000000000001" customHeight="1" thickTop="1" thickBot="1" x14ac:dyDescent="0.3">
      <c r="A16" s="479" t="s">
        <v>97</v>
      </c>
      <c r="B16" s="479"/>
      <c r="C16" s="479"/>
      <c r="D16" s="479"/>
      <c r="E16" s="479"/>
      <c r="F16" s="479"/>
      <c r="G16" s="479"/>
      <c r="H16" s="479"/>
      <c r="I16" s="479"/>
      <c r="J16" s="479"/>
      <c r="K16" s="479"/>
      <c r="L16" s="479"/>
      <c r="M16" s="479"/>
      <c r="N16" s="479"/>
      <c r="O16" s="479"/>
      <c r="P16" s="479"/>
      <c r="Q16" s="557" t="s">
        <v>109</v>
      </c>
      <c r="R16" s="557"/>
      <c r="S16" s="557"/>
      <c r="T16" s="95">
        <v>5</v>
      </c>
      <c r="U16" s="389"/>
      <c r="V16" s="390"/>
      <c r="W16" s="390"/>
      <c r="X16" s="390"/>
      <c r="Y16" s="390"/>
      <c r="Z16" s="391"/>
      <c r="AA16" s="383">
        <f t="shared" si="0"/>
        <v>0</v>
      </c>
      <c r="AB16" s="383"/>
      <c r="AC16" s="384"/>
      <c r="AD16" s="385"/>
      <c r="AE16" s="384"/>
      <c r="AF16" s="385"/>
      <c r="AG16" s="96">
        <v>21</v>
      </c>
      <c r="AH16" s="386"/>
      <c r="AI16" s="387"/>
      <c r="AJ16" s="388"/>
      <c r="AK16" s="97">
        <f t="shared" si="1"/>
        <v>0</v>
      </c>
      <c r="AL16" s="98"/>
      <c r="AM16" s="98"/>
      <c r="AN16" s="99">
        <v>37</v>
      </c>
      <c r="AO16" s="100"/>
      <c r="AP16" s="101">
        <f t="shared" si="2"/>
        <v>0</v>
      </c>
      <c r="AQ16" s="102"/>
      <c r="AR16" s="102"/>
      <c r="AS16" s="96">
        <v>53</v>
      </c>
      <c r="AT16" s="103"/>
      <c r="AU16" s="97">
        <f t="shared" si="3"/>
        <v>0</v>
      </c>
      <c r="AV16" s="98"/>
      <c r="AW16" s="98"/>
      <c r="AX16" s="99">
        <v>69</v>
      </c>
      <c r="AY16" s="100"/>
      <c r="AZ16" s="101">
        <f t="shared" si="4"/>
        <v>0</v>
      </c>
      <c r="BA16" s="102"/>
      <c r="BB16" s="102"/>
      <c r="BC16" s="96">
        <v>85</v>
      </c>
      <c r="BD16" s="103"/>
      <c r="BE16" s="97">
        <f t="shared" si="5"/>
        <v>0</v>
      </c>
      <c r="BF16" s="98"/>
      <c r="BG16" s="98"/>
    </row>
    <row r="17" spans="1:59" ht="20.100000000000001" customHeight="1" thickTop="1" x14ac:dyDescent="0.25">
      <c r="A17" s="491" t="s">
        <v>103</v>
      </c>
      <c r="B17" s="492"/>
      <c r="C17" s="492"/>
      <c r="D17" s="492"/>
      <c r="E17" s="492"/>
      <c r="F17" s="492"/>
      <c r="G17" s="492"/>
      <c r="H17" s="492"/>
      <c r="I17" s="492"/>
      <c r="J17" s="492"/>
      <c r="K17" s="492"/>
      <c r="L17" s="492"/>
      <c r="M17" s="493"/>
      <c r="N17" s="494"/>
      <c r="O17" s="495"/>
      <c r="P17" s="496"/>
      <c r="Q17" s="558">
        <f>December!Q17+N17</f>
        <v>0</v>
      </c>
      <c r="R17" s="559"/>
      <c r="S17" s="559"/>
      <c r="T17" s="95">
        <v>6</v>
      </c>
      <c r="U17" s="389"/>
      <c r="V17" s="390"/>
      <c r="W17" s="390"/>
      <c r="X17" s="390"/>
      <c r="Y17" s="390"/>
      <c r="Z17" s="391"/>
      <c r="AA17" s="383">
        <f t="shared" si="0"/>
        <v>0</v>
      </c>
      <c r="AB17" s="383"/>
      <c r="AC17" s="384"/>
      <c r="AD17" s="385"/>
      <c r="AE17" s="384"/>
      <c r="AF17" s="385"/>
      <c r="AG17" s="96">
        <v>22</v>
      </c>
      <c r="AH17" s="386"/>
      <c r="AI17" s="387"/>
      <c r="AJ17" s="388"/>
      <c r="AK17" s="97">
        <f t="shared" si="1"/>
        <v>0</v>
      </c>
      <c r="AL17" s="98"/>
      <c r="AM17" s="98"/>
      <c r="AN17" s="99">
        <v>38</v>
      </c>
      <c r="AO17" s="100"/>
      <c r="AP17" s="101">
        <f t="shared" si="2"/>
        <v>0</v>
      </c>
      <c r="AQ17" s="102"/>
      <c r="AR17" s="102"/>
      <c r="AS17" s="96">
        <v>54</v>
      </c>
      <c r="AT17" s="103"/>
      <c r="AU17" s="97">
        <f t="shared" si="3"/>
        <v>0</v>
      </c>
      <c r="AV17" s="98"/>
      <c r="AW17" s="98"/>
      <c r="AX17" s="99">
        <v>70</v>
      </c>
      <c r="AY17" s="100"/>
      <c r="AZ17" s="101">
        <f t="shared" si="4"/>
        <v>0</v>
      </c>
      <c r="BA17" s="102"/>
      <c r="BB17" s="102"/>
      <c r="BC17" s="96">
        <v>86</v>
      </c>
      <c r="BD17" s="103"/>
      <c r="BE17" s="97">
        <f t="shared" si="5"/>
        <v>0</v>
      </c>
      <c r="BF17" s="98"/>
      <c r="BG17" s="98"/>
    </row>
    <row r="18" spans="1:59" ht="20.100000000000001" customHeight="1" x14ac:dyDescent="0.25">
      <c r="A18" s="464" t="s">
        <v>107</v>
      </c>
      <c r="B18" s="465"/>
      <c r="C18" s="465"/>
      <c r="D18" s="465"/>
      <c r="E18" s="465"/>
      <c r="F18" s="465"/>
      <c r="G18" s="465"/>
      <c r="H18" s="465"/>
      <c r="I18" s="465"/>
      <c r="J18" s="465"/>
      <c r="K18" s="465"/>
      <c r="L18" s="465"/>
      <c r="M18" s="466"/>
      <c r="N18" s="467"/>
      <c r="O18" s="468"/>
      <c r="P18" s="469"/>
      <c r="Q18" s="560">
        <f>December!Q18+N18</f>
        <v>0</v>
      </c>
      <c r="R18" s="561"/>
      <c r="S18" s="561"/>
      <c r="T18" s="95">
        <v>7</v>
      </c>
      <c r="U18" s="389"/>
      <c r="V18" s="390"/>
      <c r="W18" s="390"/>
      <c r="X18" s="390"/>
      <c r="Y18" s="390"/>
      <c r="Z18" s="391"/>
      <c r="AA18" s="383">
        <f t="shared" si="0"/>
        <v>0</v>
      </c>
      <c r="AB18" s="383"/>
      <c r="AC18" s="384"/>
      <c r="AD18" s="385"/>
      <c r="AE18" s="384"/>
      <c r="AF18" s="385"/>
      <c r="AG18" s="96">
        <v>23</v>
      </c>
      <c r="AH18" s="386"/>
      <c r="AI18" s="387"/>
      <c r="AJ18" s="388"/>
      <c r="AK18" s="97">
        <f t="shared" si="1"/>
        <v>0</v>
      </c>
      <c r="AL18" s="98"/>
      <c r="AM18" s="98"/>
      <c r="AN18" s="99">
        <v>39</v>
      </c>
      <c r="AO18" s="100"/>
      <c r="AP18" s="101">
        <f t="shared" si="2"/>
        <v>0</v>
      </c>
      <c r="AQ18" s="102"/>
      <c r="AR18" s="102"/>
      <c r="AS18" s="96">
        <v>55</v>
      </c>
      <c r="AT18" s="103"/>
      <c r="AU18" s="97">
        <f t="shared" si="3"/>
        <v>0</v>
      </c>
      <c r="AV18" s="98"/>
      <c r="AW18" s="98"/>
      <c r="AX18" s="99">
        <v>71</v>
      </c>
      <c r="AY18" s="100"/>
      <c r="AZ18" s="101">
        <f t="shared" si="4"/>
        <v>0</v>
      </c>
      <c r="BA18" s="102"/>
      <c r="BB18" s="102"/>
      <c r="BC18" s="96">
        <v>87</v>
      </c>
      <c r="BD18" s="103"/>
      <c r="BE18" s="97">
        <f t="shared" si="5"/>
        <v>0</v>
      </c>
      <c r="BF18" s="98"/>
      <c r="BG18" s="98"/>
    </row>
    <row r="19" spans="1:59" ht="20.100000000000001" customHeight="1" x14ac:dyDescent="0.25">
      <c r="A19" s="464" t="s">
        <v>90</v>
      </c>
      <c r="B19" s="465"/>
      <c r="C19" s="465"/>
      <c r="D19" s="465"/>
      <c r="E19" s="465"/>
      <c r="F19" s="465"/>
      <c r="G19" s="465"/>
      <c r="H19" s="465"/>
      <c r="I19" s="465"/>
      <c r="J19" s="465"/>
      <c r="K19" s="465"/>
      <c r="L19" s="465"/>
      <c r="M19" s="466"/>
      <c r="N19" s="467"/>
      <c r="O19" s="468"/>
      <c r="P19" s="469"/>
      <c r="Q19" s="558">
        <f>December!Q19+N19</f>
        <v>0</v>
      </c>
      <c r="R19" s="559"/>
      <c r="S19" s="559"/>
      <c r="T19" s="95">
        <v>8</v>
      </c>
      <c r="U19" s="389"/>
      <c r="V19" s="390"/>
      <c r="W19" s="390"/>
      <c r="X19" s="390"/>
      <c r="Y19" s="390"/>
      <c r="Z19" s="391"/>
      <c r="AA19" s="383">
        <f t="shared" si="0"/>
        <v>0</v>
      </c>
      <c r="AB19" s="383"/>
      <c r="AC19" s="384"/>
      <c r="AD19" s="385"/>
      <c r="AE19" s="384"/>
      <c r="AF19" s="385"/>
      <c r="AG19" s="96">
        <v>24</v>
      </c>
      <c r="AH19" s="386"/>
      <c r="AI19" s="387"/>
      <c r="AJ19" s="388"/>
      <c r="AK19" s="97">
        <f t="shared" si="1"/>
        <v>0</v>
      </c>
      <c r="AL19" s="98"/>
      <c r="AM19" s="98"/>
      <c r="AN19" s="99">
        <v>40</v>
      </c>
      <c r="AO19" s="100"/>
      <c r="AP19" s="101">
        <f t="shared" si="2"/>
        <v>0</v>
      </c>
      <c r="AQ19" s="102"/>
      <c r="AR19" s="102"/>
      <c r="AS19" s="96">
        <v>56</v>
      </c>
      <c r="AT19" s="103"/>
      <c r="AU19" s="97">
        <f t="shared" si="3"/>
        <v>0</v>
      </c>
      <c r="AV19" s="98"/>
      <c r="AW19" s="98"/>
      <c r="AX19" s="99">
        <v>72</v>
      </c>
      <c r="AY19" s="100"/>
      <c r="AZ19" s="101">
        <f t="shared" si="4"/>
        <v>0</v>
      </c>
      <c r="BA19" s="102"/>
      <c r="BB19" s="102"/>
      <c r="BC19" s="96">
        <v>88</v>
      </c>
      <c r="BD19" s="103"/>
      <c r="BE19" s="97">
        <f t="shared" si="5"/>
        <v>0</v>
      </c>
      <c r="BF19" s="98"/>
      <c r="BG19" s="98"/>
    </row>
    <row r="20" spans="1:59" ht="20.100000000000001" customHeight="1" thickBot="1" x14ac:dyDescent="0.3">
      <c r="A20" s="515" t="s">
        <v>92</v>
      </c>
      <c r="B20" s="516"/>
      <c r="C20" s="516"/>
      <c r="D20" s="516"/>
      <c r="E20" s="516"/>
      <c r="F20" s="516"/>
      <c r="G20" s="516"/>
      <c r="H20" s="516"/>
      <c r="I20" s="516"/>
      <c r="J20" s="516"/>
      <c r="K20" s="516"/>
      <c r="L20" s="516"/>
      <c r="M20" s="517"/>
      <c r="N20" s="518"/>
      <c r="O20" s="519"/>
      <c r="P20" s="520"/>
      <c r="Q20" s="560">
        <f>December!Q20+N20</f>
        <v>0</v>
      </c>
      <c r="R20" s="561"/>
      <c r="S20" s="561"/>
      <c r="T20" s="95">
        <v>9</v>
      </c>
      <c r="U20" s="389"/>
      <c r="V20" s="390"/>
      <c r="W20" s="390"/>
      <c r="X20" s="390"/>
      <c r="Y20" s="390"/>
      <c r="Z20" s="391"/>
      <c r="AA20" s="383">
        <f t="shared" si="0"/>
        <v>0</v>
      </c>
      <c r="AB20" s="383"/>
      <c r="AC20" s="384"/>
      <c r="AD20" s="385"/>
      <c r="AE20" s="384"/>
      <c r="AF20" s="385"/>
      <c r="AG20" s="96">
        <v>25</v>
      </c>
      <c r="AH20" s="386"/>
      <c r="AI20" s="387"/>
      <c r="AJ20" s="388"/>
      <c r="AK20" s="97">
        <f t="shared" si="1"/>
        <v>0</v>
      </c>
      <c r="AL20" s="98"/>
      <c r="AM20" s="98"/>
      <c r="AN20" s="99">
        <v>41</v>
      </c>
      <c r="AO20" s="100"/>
      <c r="AP20" s="101">
        <f t="shared" si="2"/>
        <v>0</v>
      </c>
      <c r="AQ20" s="102"/>
      <c r="AR20" s="102"/>
      <c r="AS20" s="96">
        <v>57</v>
      </c>
      <c r="AT20" s="103"/>
      <c r="AU20" s="97">
        <f t="shared" si="3"/>
        <v>0</v>
      </c>
      <c r="AV20" s="98"/>
      <c r="AW20" s="98"/>
      <c r="AX20" s="99">
        <v>73</v>
      </c>
      <c r="AY20" s="100"/>
      <c r="AZ20" s="101">
        <f t="shared" si="4"/>
        <v>0</v>
      </c>
      <c r="BA20" s="102"/>
      <c r="BB20" s="102"/>
      <c r="BC20" s="96">
        <v>89</v>
      </c>
      <c r="BD20" s="103"/>
      <c r="BE20" s="97">
        <f t="shared" si="5"/>
        <v>0</v>
      </c>
      <c r="BF20" s="98"/>
      <c r="BG20" s="98"/>
    </row>
    <row r="21" spans="1:59" ht="20.100000000000001" customHeight="1" thickTop="1" x14ac:dyDescent="0.25">
      <c r="A21" s="579" t="s">
        <v>98</v>
      </c>
      <c r="B21" s="579"/>
      <c r="C21" s="579"/>
      <c r="D21" s="579"/>
      <c r="E21" s="579"/>
      <c r="F21" s="579"/>
      <c r="G21" s="579"/>
      <c r="H21" s="579"/>
      <c r="I21" s="579"/>
      <c r="J21" s="579"/>
      <c r="K21" s="579"/>
      <c r="L21" s="579"/>
      <c r="M21" s="579"/>
      <c r="N21" s="57"/>
      <c r="O21" s="57"/>
      <c r="P21" s="57"/>
      <c r="Q21" s="581"/>
      <c r="R21" s="582"/>
      <c r="S21" s="582"/>
      <c r="T21" s="95">
        <v>10</v>
      </c>
      <c r="U21" s="389"/>
      <c r="V21" s="390"/>
      <c r="W21" s="390"/>
      <c r="X21" s="390"/>
      <c r="Y21" s="390"/>
      <c r="Z21" s="391"/>
      <c r="AA21" s="383">
        <f t="shared" si="0"/>
        <v>0</v>
      </c>
      <c r="AB21" s="383"/>
      <c r="AC21" s="384"/>
      <c r="AD21" s="385"/>
      <c r="AE21" s="384"/>
      <c r="AF21" s="385"/>
      <c r="AG21" s="96">
        <v>26</v>
      </c>
      <c r="AH21" s="386"/>
      <c r="AI21" s="387"/>
      <c r="AJ21" s="388"/>
      <c r="AK21" s="97">
        <f t="shared" si="1"/>
        <v>0</v>
      </c>
      <c r="AL21" s="98"/>
      <c r="AM21" s="98"/>
      <c r="AN21" s="99">
        <v>42</v>
      </c>
      <c r="AO21" s="100"/>
      <c r="AP21" s="101">
        <f t="shared" si="2"/>
        <v>0</v>
      </c>
      <c r="AQ21" s="102"/>
      <c r="AR21" s="102"/>
      <c r="AS21" s="96">
        <v>58</v>
      </c>
      <c r="AT21" s="103"/>
      <c r="AU21" s="97">
        <f t="shared" si="3"/>
        <v>0</v>
      </c>
      <c r="AV21" s="98"/>
      <c r="AW21" s="98"/>
      <c r="AX21" s="99">
        <v>74</v>
      </c>
      <c r="AY21" s="100"/>
      <c r="AZ21" s="101">
        <f t="shared" si="4"/>
        <v>0</v>
      </c>
      <c r="BA21" s="102"/>
      <c r="BB21" s="102"/>
      <c r="BC21" s="96">
        <v>90</v>
      </c>
      <c r="BD21" s="103"/>
      <c r="BE21" s="97">
        <f t="shared" si="5"/>
        <v>0</v>
      </c>
      <c r="BF21" s="98"/>
      <c r="BG21" s="98"/>
    </row>
    <row r="22" spans="1:59" ht="20.100000000000001" customHeight="1" x14ac:dyDescent="0.25">
      <c r="A22" s="464" t="s">
        <v>94</v>
      </c>
      <c r="B22" s="465"/>
      <c r="C22" s="465"/>
      <c r="D22" s="465"/>
      <c r="E22" s="465"/>
      <c r="F22" s="465"/>
      <c r="G22" s="465"/>
      <c r="H22" s="465"/>
      <c r="I22" s="465"/>
      <c r="J22" s="465"/>
      <c r="K22" s="465"/>
      <c r="L22" s="465"/>
      <c r="M22" s="466"/>
      <c r="N22" s="480"/>
      <c r="O22" s="481"/>
      <c r="P22" s="482"/>
      <c r="Q22" s="558">
        <f>December!Q22+N22</f>
        <v>0</v>
      </c>
      <c r="R22" s="559"/>
      <c r="S22" s="559"/>
      <c r="T22" s="95">
        <v>11</v>
      </c>
      <c r="U22" s="389"/>
      <c r="V22" s="390"/>
      <c r="W22" s="390"/>
      <c r="X22" s="390"/>
      <c r="Y22" s="390"/>
      <c r="Z22" s="391"/>
      <c r="AA22" s="383">
        <f t="shared" si="0"/>
        <v>0</v>
      </c>
      <c r="AB22" s="383"/>
      <c r="AC22" s="384"/>
      <c r="AD22" s="385"/>
      <c r="AE22" s="384"/>
      <c r="AF22" s="385"/>
      <c r="AG22" s="96">
        <v>27</v>
      </c>
      <c r="AH22" s="386"/>
      <c r="AI22" s="387"/>
      <c r="AJ22" s="388"/>
      <c r="AK22" s="97">
        <f t="shared" si="1"/>
        <v>0</v>
      </c>
      <c r="AL22" s="98"/>
      <c r="AM22" s="98"/>
      <c r="AN22" s="99">
        <v>43</v>
      </c>
      <c r="AO22" s="100"/>
      <c r="AP22" s="101">
        <f t="shared" si="2"/>
        <v>0</v>
      </c>
      <c r="AQ22" s="102"/>
      <c r="AR22" s="102"/>
      <c r="AS22" s="96">
        <v>59</v>
      </c>
      <c r="AT22" s="103"/>
      <c r="AU22" s="97">
        <f t="shared" si="3"/>
        <v>0</v>
      </c>
      <c r="AV22" s="98"/>
      <c r="AW22" s="98"/>
      <c r="AX22" s="99">
        <v>75</v>
      </c>
      <c r="AY22" s="100"/>
      <c r="AZ22" s="101">
        <f t="shared" si="4"/>
        <v>0</v>
      </c>
      <c r="BA22" s="102"/>
      <c r="BB22" s="102"/>
      <c r="BC22" s="96">
        <v>91</v>
      </c>
      <c r="BD22" s="103"/>
      <c r="BE22" s="97">
        <f t="shared" si="5"/>
        <v>0</v>
      </c>
      <c r="BF22" s="98"/>
      <c r="BG22" s="98"/>
    </row>
    <row r="23" spans="1:59" ht="20.100000000000001" customHeight="1" x14ac:dyDescent="0.25">
      <c r="A23" s="464" t="s">
        <v>95</v>
      </c>
      <c r="B23" s="465"/>
      <c r="C23" s="465"/>
      <c r="D23" s="465"/>
      <c r="E23" s="465"/>
      <c r="F23" s="465"/>
      <c r="G23" s="465"/>
      <c r="H23" s="465"/>
      <c r="I23" s="465"/>
      <c r="J23" s="465"/>
      <c r="K23" s="465"/>
      <c r="L23" s="465"/>
      <c r="M23" s="466"/>
      <c r="N23" s="480"/>
      <c r="O23" s="481"/>
      <c r="P23" s="482"/>
      <c r="Q23" s="560">
        <f>December!Q23+N23</f>
        <v>0</v>
      </c>
      <c r="R23" s="561"/>
      <c r="S23" s="561"/>
      <c r="T23" s="95">
        <v>12</v>
      </c>
      <c r="U23" s="389"/>
      <c r="V23" s="390"/>
      <c r="W23" s="390"/>
      <c r="X23" s="390"/>
      <c r="Y23" s="390"/>
      <c r="Z23" s="391"/>
      <c r="AA23" s="383">
        <f t="shared" si="0"/>
        <v>0</v>
      </c>
      <c r="AB23" s="383"/>
      <c r="AC23" s="384"/>
      <c r="AD23" s="385"/>
      <c r="AE23" s="384"/>
      <c r="AF23" s="385"/>
      <c r="AG23" s="96">
        <v>28</v>
      </c>
      <c r="AH23" s="386"/>
      <c r="AI23" s="387"/>
      <c r="AJ23" s="388"/>
      <c r="AK23" s="97">
        <f t="shared" si="1"/>
        <v>0</v>
      </c>
      <c r="AL23" s="98"/>
      <c r="AM23" s="98"/>
      <c r="AN23" s="99">
        <v>44</v>
      </c>
      <c r="AO23" s="100"/>
      <c r="AP23" s="101">
        <f t="shared" si="2"/>
        <v>0</v>
      </c>
      <c r="AQ23" s="102"/>
      <c r="AR23" s="102"/>
      <c r="AS23" s="96">
        <v>60</v>
      </c>
      <c r="AT23" s="103"/>
      <c r="AU23" s="97">
        <f t="shared" si="3"/>
        <v>0</v>
      </c>
      <c r="AV23" s="98"/>
      <c r="AW23" s="98"/>
      <c r="AX23" s="99">
        <v>76</v>
      </c>
      <c r="AY23" s="100"/>
      <c r="AZ23" s="101">
        <f t="shared" si="4"/>
        <v>0</v>
      </c>
      <c r="BA23" s="102"/>
      <c r="BB23" s="102"/>
      <c r="BC23" s="96">
        <v>92</v>
      </c>
      <c r="BD23" s="103"/>
      <c r="BE23" s="97">
        <f t="shared" si="5"/>
        <v>0</v>
      </c>
      <c r="BF23" s="98"/>
      <c r="BG23" s="98"/>
    </row>
    <row r="24" spans="1:59" ht="20.100000000000001" customHeight="1" x14ac:dyDescent="0.25">
      <c r="A24" s="502" t="s">
        <v>93</v>
      </c>
      <c r="B24" s="503"/>
      <c r="C24" s="503"/>
      <c r="D24" s="503"/>
      <c r="E24" s="503"/>
      <c r="F24" s="503"/>
      <c r="G24" s="503"/>
      <c r="H24" s="503"/>
      <c r="I24" s="503"/>
      <c r="J24" s="503"/>
      <c r="K24" s="503"/>
      <c r="L24" s="503"/>
      <c r="M24" s="504"/>
      <c r="N24" s="505"/>
      <c r="O24" s="506"/>
      <c r="P24" s="507"/>
      <c r="Q24" s="558">
        <f>December!Q24+N24</f>
        <v>0</v>
      </c>
      <c r="R24" s="559"/>
      <c r="S24" s="559"/>
      <c r="T24" s="95">
        <v>13</v>
      </c>
      <c r="U24" s="389"/>
      <c r="V24" s="390"/>
      <c r="W24" s="390"/>
      <c r="X24" s="390"/>
      <c r="Y24" s="390"/>
      <c r="Z24" s="391"/>
      <c r="AA24" s="383">
        <f t="shared" si="0"/>
        <v>0</v>
      </c>
      <c r="AB24" s="383"/>
      <c r="AC24" s="384"/>
      <c r="AD24" s="385"/>
      <c r="AE24" s="384"/>
      <c r="AF24" s="385"/>
      <c r="AG24" s="96">
        <v>29</v>
      </c>
      <c r="AH24" s="386"/>
      <c r="AI24" s="387"/>
      <c r="AJ24" s="388"/>
      <c r="AK24" s="97">
        <f t="shared" si="1"/>
        <v>0</v>
      </c>
      <c r="AL24" s="98"/>
      <c r="AM24" s="98"/>
      <c r="AN24" s="99">
        <v>45</v>
      </c>
      <c r="AO24" s="100"/>
      <c r="AP24" s="101">
        <f t="shared" si="2"/>
        <v>0</v>
      </c>
      <c r="AQ24" s="102"/>
      <c r="AR24" s="102"/>
      <c r="AS24" s="96">
        <v>61</v>
      </c>
      <c r="AT24" s="103"/>
      <c r="AU24" s="97">
        <f t="shared" si="3"/>
        <v>0</v>
      </c>
      <c r="AV24" s="98"/>
      <c r="AW24" s="98"/>
      <c r="AX24" s="99">
        <v>77</v>
      </c>
      <c r="AY24" s="100"/>
      <c r="AZ24" s="101">
        <f t="shared" si="4"/>
        <v>0</v>
      </c>
      <c r="BA24" s="102"/>
      <c r="BB24" s="102"/>
      <c r="BC24" s="96">
        <v>93</v>
      </c>
      <c r="BD24" s="103"/>
      <c r="BE24" s="97">
        <f t="shared" si="5"/>
        <v>0</v>
      </c>
      <c r="BF24" s="98"/>
      <c r="BG24" s="98"/>
    </row>
    <row r="25" spans="1:59" ht="20.100000000000001" customHeight="1" thickBot="1" x14ac:dyDescent="0.3">
      <c r="A25" s="578" t="s">
        <v>108</v>
      </c>
      <c r="B25" s="578"/>
      <c r="C25" s="578"/>
      <c r="D25" s="578"/>
      <c r="E25" s="578"/>
      <c r="F25" s="578"/>
      <c r="G25" s="578"/>
      <c r="H25" s="578"/>
      <c r="I25" s="578"/>
      <c r="J25" s="578"/>
      <c r="K25" s="578"/>
      <c r="L25" s="578"/>
      <c r="M25" s="578"/>
      <c r="N25" s="57"/>
      <c r="O25" s="57"/>
      <c r="P25" s="57"/>
      <c r="Q25" s="562"/>
      <c r="R25" s="562"/>
      <c r="S25" s="562"/>
      <c r="T25" s="95">
        <v>14</v>
      </c>
      <c r="U25" s="389"/>
      <c r="V25" s="390"/>
      <c r="W25" s="390"/>
      <c r="X25" s="390"/>
      <c r="Y25" s="390"/>
      <c r="Z25" s="391"/>
      <c r="AA25" s="383">
        <f t="shared" si="0"/>
        <v>0</v>
      </c>
      <c r="AB25" s="383"/>
      <c r="AC25" s="384"/>
      <c r="AD25" s="385"/>
      <c r="AE25" s="384"/>
      <c r="AF25" s="385"/>
      <c r="AG25" s="96">
        <v>30</v>
      </c>
      <c r="AH25" s="386"/>
      <c r="AI25" s="387"/>
      <c r="AJ25" s="388"/>
      <c r="AK25" s="97">
        <f t="shared" si="1"/>
        <v>0</v>
      </c>
      <c r="AL25" s="98"/>
      <c r="AM25" s="98"/>
      <c r="AN25" s="99">
        <v>46</v>
      </c>
      <c r="AO25" s="100"/>
      <c r="AP25" s="101">
        <f t="shared" si="2"/>
        <v>0</v>
      </c>
      <c r="AQ25" s="102"/>
      <c r="AR25" s="102"/>
      <c r="AS25" s="96">
        <v>62</v>
      </c>
      <c r="AT25" s="103"/>
      <c r="AU25" s="97">
        <f t="shared" si="3"/>
        <v>0</v>
      </c>
      <c r="AV25" s="98"/>
      <c r="AW25" s="98"/>
      <c r="AX25" s="99">
        <v>78</v>
      </c>
      <c r="AY25" s="100"/>
      <c r="AZ25" s="101">
        <f t="shared" si="4"/>
        <v>0</v>
      </c>
      <c r="BA25" s="102"/>
      <c r="BB25" s="102"/>
      <c r="BC25" s="96">
        <v>94</v>
      </c>
      <c r="BD25" s="103"/>
      <c r="BE25" s="97">
        <f t="shared" si="5"/>
        <v>0</v>
      </c>
      <c r="BF25" s="98"/>
      <c r="BG25" s="98"/>
    </row>
    <row r="26" spans="1:59" ht="20.100000000000001" customHeight="1" thickTop="1" x14ac:dyDescent="0.25">
      <c r="A26" s="491" t="s">
        <v>104</v>
      </c>
      <c r="B26" s="492"/>
      <c r="C26" s="492"/>
      <c r="D26" s="492"/>
      <c r="E26" s="492"/>
      <c r="F26" s="492"/>
      <c r="G26" s="492"/>
      <c r="H26" s="492"/>
      <c r="I26" s="492"/>
      <c r="J26" s="492"/>
      <c r="K26" s="492"/>
      <c r="L26" s="492"/>
      <c r="M26" s="521"/>
      <c r="N26" s="452">
        <v>0</v>
      </c>
      <c r="O26" s="453"/>
      <c r="P26" s="454"/>
      <c r="Q26" s="560">
        <f>December!Q26+N26</f>
        <v>0</v>
      </c>
      <c r="R26" s="561"/>
      <c r="S26" s="561"/>
      <c r="T26" s="95">
        <v>15</v>
      </c>
      <c r="U26" s="389"/>
      <c r="V26" s="390"/>
      <c r="W26" s="390"/>
      <c r="X26" s="390"/>
      <c r="Y26" s="390"/>
      <c r="Z26" s="391"/>
      <c r="AA26" s="383">
        <f t="shared" si="0"/>
        <v>0</v>
      </c>
      <c r="AB26" s="383"/>
      <c r="AC26" s="384"/>
      <c r="AD26" s="385"/>
      <c r="AE26" s="384"/>
      <c r="AF26" s="385"/>
      <c r="AG26" s="96">
        <v>31</v>
      </c>
      <c r="AH26" s="386"/>
      <c r="AI26" s="387"/>
      <c r="AJ26" s="388"/>
      <c r="AK26" s="97">
        <f t="shared" si="1"/>
        <v>0</v>
      </c>
      <c r="AL26" s="98"/>
      <c r="AM26" s="98"/>
      <c r="AN26" s="99">
        <v>47</v>
      </c>
      <c r="AO26" s="100"/>
      <c r="AP26" s="101">
        <f t="shared" si="2"/>
        <v>0</v>
      </c>
      <c r="AQ26" s="102"/>
      <c r="AR26" s="102"/>
      <c r="AS26" s="96">
        <v>63</v>
      </c>
      <c r="AT26" s="103"/>
      <c r="AU26" s="97">
        <f t="shared" si="3"/>
        <v>0</v>
      </c>
      <c r="AV26" s="98"/>
      <c r="AW26" s="98"/>
      <c r="AX26" s="99">
        <v>79</v>
      </c>
      <c r="AY26" s="100"/>
      <c r="AZ26" s="101">
        <f t="shared" si="4"/>
        <v>0</v>
      </c>
      <c r="BA26" s="102"/>
      <c r="BB26" s="102"/>
      <c r="BC26" s="96">
        <v>95</v>
      </c>
      <c r="BD26" s="103"/>
      <c r="BE26" s="97">
        <f t="shared" si="5"/>
        <v>0</v>
      </c>
      <c r="BF26" s="98"/>
      <c r="BG26" s="98"/>
    </row>
    <row r="27" spans="1:59" ht="20.100000000000001" customHeight="1" thickBot="1" x14ac:dyDescent="0.3">
      <c r="A27" s="522" t="s">
        <v>96</v>
      </c>
      <c r="B27" s="523"/>
      <c r="C27" s="523"/>
      <c r="D27" s="523"/>
      <c r="E27" s="523"/>
      <c r="F27" s="523"/>
      <c r="G27" s="523"/>
      <c r="H27" s="523"/>
      <c r="I27" s="523"/>
      <c r="J27" s="523"/>
      <c r="K27" s="523"/>
      <c r="L27" s="523"/>
      <c r="M27" s="524"/>
      <c r="N27" s="470">
        <v>0</v>
      </c>
      <c r="O27" s="471"/>
      <c r="P27" s="472"/>
      <c r="Q27" s="558">
        <f>December!Q27+N27</f>
        <v>0</v>
      </c>
      <c r="R27" s="559"/>
      <c r="S27" s="559"/>
      <c r="T27" s="95">
        <v>16</v>
      </c>
      <c r="U27" s="389"/>
      <c r="V27" s="390"/>
      <c r="W27" s="390"/>
      <c r="X27" s="390"/>
      <c r="Y27" s="390"/>
      <c r="Z27" s="391"/>
      <c r="AA27" s="383">
        <f t="shared" si="0"/>
        <v>0</v>
      </c>
      <c r="AB27" s="383"/>
      <c r="AC27" s="384"/>
      <c r="AD27" s="385"/>
      <c r="AE27" s="384"/>
      <c r="AF27" s="385"/>
      <c r="AG27" s="96">
        <v>32</v>
      </c>
      <c r="AH27" s="386"/>
      <c r="AI27" s="387"/>
      <c r="AJ27" s="388"/>
      <c r="AK27" s="97">
        <f t="shared" si="1"/>
        <v>0</v>
      </c>
      <c r="AL27" s="98"/>
      <c r="AM27" s="98"/>
      <c r="AN27" s="99">
        <v>48</v>
      </c>
      <c r="AO27" s="100"/>
      <c r="AP27" s="101">
        <f t="shared" si="2"/>
        <v>0</v>
      </c>
      <c r="AQ27" s="102"/>
      <c r="AR27" s="102"/>
      <c r="AS27" s="96">
        <v>64</v>
      </c>
      <c r="AT27" s="103"/>
      <c r="AU27" s="97">
        <f t="shared" si="3"/>
        <v>0</v>
      </c>
      <c r="AV27" s="98"/>
      <c r="AW27" s="98"/>
      <c r="AX27" s="99">
        <v>80</v>
      </c>
      <c r="AY27" s="100"/>
      <c r="AZ27" s="101">
        <f t="shared" si="4"/>
        <v>0</v>
      </c>
      <c r="BA27" s="102"/>
      <c r="BB27" s="102"/>
      <c r="BC27" s="96">
        <v>96</v>
      </c>
      <c r="BD27" s="103"/>
      <c r="BE27" s="97">
        <f t="shared" si="5"/>
        <v>0</v>
      </c>
      <c r="BF27" s="98"/>
      <c r="BG27" s="98"/>
    </row>
    <row r="28" spans="1:59" ht="20.100000000000001" customHeight="1" thickTop="1" thickBot="1" x14ac:dyDescent="0.3">
      <c r="A28" s="615" t="s">
        <v>288</v>
      </c>
      <c r="B28" s="615"/>
      <c r="C28" s="615"/>
      <c r="D28" s="615"/>
      <c r="E28" s="615"/>
      <c r="F28" s="615"/>
      <c r="G28" s="615"/>
      <c r="H28" s="615"/>
      <c r="I28" s="615"/>
      <c r="J28" s="615"/>
      <c r="K28" s="615"/>
      <c r="L28" s="615"/>
      <c r="M28" s="615"/>
      <c r="N28" s="57"/>
      <c r="O28" s="57"/>
      <c r="P28" s="57"/>
      <c r="Q28" s="562"/>
      <c r="R28" s="562"/>
      <c r="S28" s="624"/>
      <c r="T28" s="612" t="s">
        <v>202</v>
      </c>
      <c r="U28" s="613"/>
      <c r="V28" s="613"/>
      <c r="W28" s="613"/>
      <c r="X28" s="613"/>
      <c r="Y28" s="613"/>
      <c r="Z28" s="613"/>
      <c r="AA28" s="614"/>
      <c r="AB28" s="601" t="s">
        <v>201</v>
      </c>
      <c r="AC28" s="602"/>
      <c r="AD28" s="598" t="s">
        <v>289</v>
      </c>
      <c r="AE28" s="598"/>
      <c r="AF28" s="606" t="s">
        <v>229</v>
      </c>
      <c r="AG28" s="606"/>
      <c r="AH28" s="598" t="s">
        <v>289</v>
      </c>
      <c r="AI28" s="606"/>
      <c r="AJ28" s="5"/>
      <c r="AK28" s="5"/>
      <c r="AL28" s="5"/>
      <c r="AM28" s="5"/>
      <c r="AN28" s="5"/>
      <c r="AO28" s="5"/>
      <c r="AP28" s="5"/>
    </row>
    <row r="29" spans="1:59" ht="20.100000000000001" customHeight="1" thickTop="1" thickBot="1" x14ac:dyDescent="0.3">
      <c r="A29" s="491" t="s">
        <v>102</v>
      </c>
      <c r="B29" s="492"/>
      <c r="C29" s="492"/>
      <c r="D29" s="492"/>
      <c r="E29" s="492"/>
      <c r="F29" s="492"/>
      <c r="G29" s="492"/>
      <c r="H29" s="492"/>
      <c r="I29" s="492"/>
      <c r="J29" s="492"/>
      <c r="K29" s="492"/>
      <c r="L29" s="492"/>
      <c r="M29" s="521"/>
      <c r="N29" s="452"/>
      <c r="O29" s="453"/>
      <c r="P29" s="454"/>
      <c r="Q29" s="599">
        <f>December!Q29+N29</f>
        <v>0</v>
      </c>
      <c r="R29" s="600"/>
      <c r="S29" s="600"/>
      <c r="T29" s="609" t="s">
        <v>290</v>
      </c>
      <c r="U29" s="609"/>
      <c r="V29" s="609"/>
      <c r="W29" s="609"/>
      <c r="X29" s="609"/>
      <c r="Y29" s="609"/>
      <c r="Z29" s="609"/>
      <c r="AA29" s="609"/>
      <c r="AB29" s="459"/>
      <c r="AC29" s="459"/>
      <c r="AD29" s="618">
        <f>December!AD29+AB29</f>
        <v>0</v>
      </c>
      <c r="AE29" s="619"/>
      <c r="AF29" s="459"/>
      <c r="AG29" s="459"/>
      <c r="AH29" s="618">
        <f>December!AH29+AF29</f>
        <v>0</v>
      </c>
      <c r="AI29" s="619"/>
      <c r="AJ29" s="5"/>
      <c r="AK29" s="5"/>
      <c r="AL29" s="5"/>
      <c r="AM29" s="5"/>
      <c r="AN29" s="5"/>
      <c r="AO29" s="5"/>
      <c r="AP29" s="5"/>
    </row>
    <row r="30" spans="1:59" ht="20.100000000000001" customHeight="1" thickTop="1" thickBot="1" x14ac:dyDescent="0.3">
      <c r="A30" s="308" t="s">
        <v>116</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6"/>
      <c r="AK30" s="6"/>
      <c r="AL30" s="6"/>
      <c r="AM30" s="6"/>
      <c r="AN30" s="6"/>
      <c r="AO30" s="6"/>
      <c r="AP30" s="6"/>
    </row>
    <row r="31" spans="1:59" ht="18.75" customHeight="1" thickTop="1" thickBot="1" x14ac:dyDescent="0.35">
      <c r="A31" s="31" t="s">
        <v>31</v>
      </c>
      <c r="B31" s="31"/>
      <c r="C31" s="31"/>
      <c r="D31" s="31"/>
      <c r="E31" s="31"/>
      <c r="F31" s="31"/>
      <c r="G31" s="31"/>
      <c r="H31" s="31"/>
      <c r="I31" s="31"/>
      <c r="J31" s="309" t="s">
        <v>39</v>
      </c>
      <c r="K31" s="310"/>
      <c r="L31" s="310"/>
      <c r="M31" s="310"/>
      <c r="N31" s="310"/>
      <c r="O31" s="310"/>
      <c r="P31" s="310"/>
      <c r="Q31" s="310"/>
      <c r="R31" s="310"/>
      <c r="S31" s="310"/>
      <c r="T31" s="310"/>
      <c r="U31" s="310"/>
      <c r="V31" s="310"/>
      <c r="W31" s="310"/>
      <c r="X31" s="310"/>
      <c r="Y31" s="310"/>
      <c r="Z31" s="310"/>
      <c r="AA31" s="311"/>
      <c r="AB31" s="309" t="s">
        <v>114</v>
      </c>
      <c r="AC31" s="310"/>
      <c r="AD31" s="310"/>
      <c r="AE31" s="310"/>
      <c r="AF31" s="310"/>
      <c r="AG31" s="310"/>
      <c r="AH31" s="310"/>
      <c r="AI31" s="311"/>
      <c r="AJ31" s="7"/>
      <c r="AK31" s="7"/>
      <c r="AL31" s="7"/>
      <c r="AM31" s="7"/>
      <c r="AN31" s="7"/>
      <c r="AO31" s="7"/>
      <c r="AP31" s="7"/>
    </row>
    <row r="32" spans="1:59" ht="90" customHeight="1" thickTop="1" x14ac:dyDescent="0.3">
      <c r="A32" s="306" t="s">
        <v>178</v>
      </c>
      <c r="B32" s="306"/>
      <c r="C32" s="306"/>
      <c r="D32" s="306"/>
      <c r="E32" s="306"/>
      <c r="F32" s="306"/>
      <c r="G32" s="306"/>
      <c r="H32" s="306"/>
      <c r="I32" s="306"/>
      <c r="J32" s="307" t="s">
        <v>13</v>
      </c>
      <c r="K32" s="238"/>
      <c r="L32" s="238" t="s">
        <v>14</v>
      </c>
      <c r="M32" s="238"/>
      <c r="N32" s="238" t="s">
        <v>22</v>
      </c>
      <c r="O32" s="238"/>
      <c r="P32" s="238" t="s">
        <v>12</v>
      </c>
      <c r="Q32" s="238"/>
      <c r="R32" s="231" t="s">
        <v>15</v>
      </c>
      <c r="S32" s="231"/>
      <c r="T32" s="238" t="s">
        <v>9</v>
      </c>
      <c r="U32" s="238"/>
      <c r="V32" s="238" t="s">
        <v>11</v>
      </c>
      <c r="W32" s="239"/>
      <c r="X32" s="32" t="s">
        <v>110</v>
      </c>
      <c r="Y32" s="32" t="s">
        <v>111</v>
      </c>
      <c r="Z32" s="462" t="s">
        <v>112</v>
      </c>
      <c r="AA32" s="463"/>
      <c r="AB32" s="240" t="s">
        <v>28</v>
      </c>
      <c r="AC32" s="231"/>
      <c r="AD32" s="231" t="s">
        <v>10</v>
      </c>
      <c r="AE32" s="231"/>
      <c r="AF32" s="32" t="s">
        <v>110</v>
      </c>
      <c r="AG32" s="32" t="s">
        <v>111</v>
      </c>
      <c r="AH32" s="462" t="s">
        <v>112</v>
      </c>
      <c r="AI32" s="570"/>
      <c r="AJ32" s="52" t="s">
        <v>30</v>
      </c>
      <c r="AK32" s="8"/>
      <c r="AL32" s="8"/>
      <c r="AM32" s="8"/>
      <c r="AN32" s="8"/>
      <c r="AO32" s="8"/>
      <c r="AP32" s="8"/>
    </row>
    <row r="33" spans="1:42" ht="18.75" x14ac:dyDescent="0.3">
      <c r="A33" s="234"/>
      <c r="B33" s="234"/>
      <c r="C33" s="234"/>
      <c r="D33" s="234"/>
      <c r="E33" s="234"/>
      <c r="F33" s="234"/>
      <c r="G33" s="234"/>
      <c r="H33" s="234"/>
      <c r="I33" s="235"/>
      <c r="J33" s="2" t="s">
        <v>8</v>
      </c>
      <c r="K33" s="19" t="s">
        <v>7</v>
      </c>
      <c r="L33" s="1" t="s">
        <v>8</v>
      </c>
      <c r="M33" s="19" t="s">
        <v>7</v>
      </c>
      <c r="N33" s="1" t="s">
        <v>8</v>
      </c>
      <c r="O33" s="19" t="s">
        <v>7</v>
      </c>
      <c r="P33" s="1" t="s">
        <v>8</v>
      </c>
      <c r="Q33" s="19" t="s">
        <v>7</v>
      </c>
      <c r="R33" s="1" t="s">
        <v>8</v>
      </c>
      <c r="S33" s="19" t="s">
        <v>7</v>
      </c>
      <c r="T33" s="1" t="s">
        <v>8</v>
      </c>
      <c r="U33" s="19" t="s">
        <v>7</v>
      </c>
      <c r="V33" s="1" t="s">
        <v>8</v>
      </c>
      <c r="W33" s="22" t="s">
        <v>7</v>
      </c>
      <c r="X33" s="41"/>
      <c r="Y33" s="41"/>
      <c r="Z33" s="236"/>
      <c r="AA33" s="237"/>
      <c r="AB33" s="2" t="s">
        <v>8</v>
      </c>
      <c r="AC33" s="19" t="s">
        <v>7</v>
      </c>
      <c r="AD33" s="1" t="s">
        <v>8</v>
      </c>
      <c r="AE33" s="19" t="s">
        <v>7</v>
      </c>
      <c r="AF33" s="41"/>
      <c r="AG33" s="41"/>
      <c r="AH33" s="236"/>
      <c r="AI33" s="571"/>
      <c r="AJ33" s="53"/>
      <c r="AK33" s="8"/>
      <c r="AL33" s="8"/>
      <c r="AM33" s="8"/>
      <c r="AN33" s="8"/>
      <c r="AO33" s="8"/>
      <c r="AP33" s="8"/>
    </row>
    <row r="34" spans="1:42" ht="15.75" x14ac:dyDescent="0.25">
      <c r="A34" s="241" t="s">
        <v>27</v>
      </c>
      <c r="B34" s="241"/>
      <c r="C34" s="241"/>
      <c r="D34" s="241"/>
      <c r="E34" s="241"/>
      <c r="F34" s="241"/>
      <c r="G34" s="241"/>
      <c r="H34" s="241"/>
      <c r="I34" s="242"/>
      <c r="J34" s="16"/>
      <c r="K34" s="20"/>
      <c r="L34" s="11"/>
      <c r="M34" s="20"/>
      <c r="N34" s="11"/>
      <c r="O34" s="20"/>
      <c r="P34" s="11"/>
      <c r="Q34" s="20"/>
      <c r="R34" s="11"/>
      <c r="S34" s="20"/>
      <c r="T34" s="11"/>
      <c r="U34" s="20"/>
      <c r="V34" s="11"/>
      <c r="W34" s="23"/>
      <c r="X34" s="15">
        <f>J34+L34+N34+P34+R34+T34+V34</f>
        <v>0</v>
      </c>
      <c r="Y34" s="15">
        <f>K34+M34+O34+Q34+S34+U34+W34</f>
        <v>0</v>
      </c>
      <c r="Z34" s="227">
        <f>SUM(J34:W34)</f>
        <v>0</v>
      </c>
      <c r="AA34" s="228"/>
      <c r="AB34" s="16"/>
      <c r="AC34" s="20"/>
      <c r="AD34" s="11"/>
      <c r="AE34" s="20"/>
      <c r="AF34" s="15">
        <f>AB34+AD34</f>
        <v>0</v>
      </c>
      <c r="AG34" s="15">
        <f>AC34+AE34</f>
        <v>0</v>
      </c>
      <c r="AH34" s="227">
        <f>SUM(AF34:AG34)</f>
        <v>0</v>
      </c>
      <c r="AI34" s="566"/>
      <c r="AJ34" s="54">
        <f>December!AJ34+Z34</f>
        <v>0</v>
      </c>
      <c r="AK34" s="26"/>
      <c r="AL34" s="26"/>
      <c r="AM34" s="26"/>
      <c r="AN34" s="26"/>
      <c r="AO34" s="26"/>
      <c r="AP34" s="26"/>
    </row>
    <row r="35" spans="1:42" ht="15.75" x14ac:dyDescent="0.25">
      <c r="A35" s="229" t="s">
        <v>24</v>
      </c>
      <c r="B35" s="229"/>
      <c r="C35" s="229"/>
      <c r="D35" s="229"/>
      <c r="E35" s="229"/>
      <c r="F35" s="229"/>
      <c r="G35" s="229"/>
      <c r="H35" s="229"/>
      <c r="I35" s="230"/>
      <c r="J35" s="17"/>
      <c r="K35" s="21"/>
      <c r="L35" s="10"/>
      <c r="M35" s="21"/>
      <c r="N35" s="10"/>
      <c r="O35" s="21"/>
      <c r="P35" s="10"/>
      <c r="Q35" s="21"/>
      <c r="R35" s="10"/>
      <c r="S35" s="21"/>
      <c r="T35" s="10"/>
      <c r="U35" s="21"/>
      <c r="V35" s="10"/>
      <c r="W35" s="24"/>
      <c r="X35" s="15">
        <f t="shared" ref="X35:Y42" si="6">J35+L35+N35+P35+R35+T35+V35</f>
        <v>0</v>
      </c>
      <c r="Y35" s="15">
        <f t="shared" si="6"/>
        <v>0</v>
      </c>
      <c r="Z35" s="227">
        <f t="shared" ref="Z35:Z41" si="7">SUM(J35:W35)</f>
        <v>0</v>
      </c>
      <c r="AA35" s="228"/>
      <c r="AB35" s="17"/>
      <c r="AC35" s="21"/>
      <c r="AD35" s="10"/>
      <c r="AE35" s="21"/>
      <c r="AF35" s="15">
        <f t="shared" ref="AF35:AG41" si="8">AB35+AD35</f>
        <v>0</v>
      </c>
      <c r="AG35" s="15">
        <f t="shared" si="8"/>
        <v>0</v>
      </c>
      <c r="AH35" s="227">
        <f t="shared" ref="AH35:AH41" si="9">SUM(AF35:AG35)</f>
        <v>0</v>
      </c>
      <c r="AI35" s="566"/>
      <c r="AJ35" s="54">
        <f>December!AJ35+Z35</f>
        <v>0</v>
      </c>
      <c r="AK35" s="27"/>
      <c r="AL35" s="27"/>
      <c r="AM35" s="27"/>
      <c r="AN35" s="27"/>
      <c r="AO35" s="27"/>
      <c r="AP35" s="27"/>
    </row>
    <row r="36" spans="1:42" ht="15.75" customHeight="1" x14ac:dyDescent="0.25">
      <c r="A36" s="241" t="s">
        <v>17</v>
      </c>
      <c r="B36" s="241"/>
      <c r="C36" s="241"/>
      <c r="D36" s="241"/>
      <c r="E36" s="241"/>
      <c r="F36" s="241"/>
      <c r="G36" s="241"/>
      <c r="H36" s="241"/>
      <c r="I36" s="242"/>
      <c r="J36" s="16"/>
      <c r="K36" s="20"/>
      <c r="L36" s="11"/>
      <c r="M36" s="20"/>
      <c r="N36" s="11"/>
      <c r="O36" s="20"/>
      <c r="P36" s="11"/>
      <c r="Q36" s="20"/>
      <c r="R36" s="11"/>
      <c r="S36" s="20"/>
      <c r="T36" s="11"/>
      <c r="U36" s="20"/>
      <c r="V36" s="11"/>
      <c r="W36" s="23"/>
      <c r="X36" s="15">
        <f t="shared" si="6"/>
        <v>0</v>
      </c>
      <c r="Y36" s="15">
        <f t="shared" si="6"/>
        <v>0</v>
      </c>
      <c r="Z36" s="227">
        <f t="shared" si="7"/>
        <v>0</v>
      </c>
      <c r="AA36" s="228"/>
      <c r="AB36" s="16"/>
      <c r="AC36" s="20"/>
      <c r="AD36" s="11"/>
      <c r="AE36" s="20"/>
      <c r="AF36" s="15">
        <f t="shared" si="8"/>
        <v>0</v>
      </c>
      <c r="AG36" s="15">
        <f t="shared" si="8"/>
        <v>0</v>
      </c>
      <c r="AH36" s="227">
        <f t="shared" si="9"/>
        <v>0</v>
      </c>
      <c r="AI36" s="566"/>
      <c r="AJ36" s="54">
        <f>December!AJ36+Z36</f>
        <v>0</v>
      </c>
      <c r="AK36" s="28"/>
      <c r="AL36" s="28"/>
      <c r="AM36" s="28"/>
      <c r="AN36" s="28"/>
      <c r="AO36" s="28"/>
      <c r="AP36" s="28"/>
    </row>
    <row r="37" spans="1:42" ht="15.75" x14ac:dyDescent="0.25">
      <c r="A37" s="229" t="s">
        <v>18</v>
      </c>
      <c r="B37" s="229"/>
      <c r="C37" s="229"/>
      <c r="D37" s="229"/>
      <c r="E37" s="229"/>
      <c r="F37" s="229"/>
      <c r="G37" s="229"/>
      <c r="H37" s="229"/>
      <c r="I37" s="230"/>
      <c r="J37" s="17"/>
      <c r="K37" s="21"/>
      <c r="L37" s="10"/>
      <c r="M37" s="21"/>
      <c r="N37" s="10"/>
      <c r="O37" s="21"/>
      <c r="P37" s="10"/>
      <c r="Q37" s="21"/>
      <c r="R37" s="10"/>
      <c r="S37" s="21"/>
      <c r="T37" s="10"/>
      <c r="U37" s="21"/>
      <c r="V37" s="10"/>
      <c r="W37" s="24"/>
      <c r="X37" s="15">
        <f t="shared" si="6"/>
        <v>0</v>
      </c>
      <c r="Y37" s="15">
        <f t="shared" si="6"/>
        <v>0</v>
      </c>
      <c r="Z37" s="227">
        <f t="shared" si="7"/>
        <v>0</v>
      </c>
      <c r="AA37" s="228"/>
      <c r="AB37" s="17"/>
      <c r="AC37" s="21"/>
      <c r="AD37" s="10"/>
      <c r="AE37" s="21"/>
      <c r="AF37" s="15">
        <f t="shared" si="8"/>
        <v>0</v>
      </c>
      <c r="AG37" s="15">
        <f t="shared" si="8"/>
        <v>0</v>
      </c>
      <c r="AH37" s="227">
        <f t="shared" si="9"/>
        <v>0</v>
      </c>
      <c r="AI37" s="566"/>
      <c r="AJ37" s="54">
        <f>December!AJ37+Z37</f>
        <v>0</v>
      </c>
    </row>
    <row r="38" spans="1:42" ht="15.75" x14ac:dyDescent="0.25">
      <c r="A38" s="241" t="s">
        <v>19</v>
      </c>
      <c r="B38" s="241"/>
      <c r="C38" s="241"/>
      <c r="D38" s="241"/>
      <c r="E38" s="241"/>
      <c r="F38" s="241"/>
      <c r="G38" s="241"/>
      <c r="H38" s="241"/>
      <c r="I38" s="242"/>
      <c r="J38" s="16"/>
      <c r="K38" s="20"/>
      <c r="L38" s="11"/>
      <c r="M38" s="20"/>
      <c r="N38" s="11"/>
      <c r="O38" s="20"/>
      <c r="P38" s="11"/>
      <c r="Q38" s="20"/>
      <c r="R38" s="11"/>
      <c r="S38" s="20"/>
      <c r="T38" s="11"/>
      <c r="U38" s="20"/>
      <c r="V38" s="11"/>
      <c r="W38" s="23"/>
      <c r="X38" s="15">
        <f t="shared" si="6"/>
        <v>0</v>
      </c>
      <c r="Y38" s="15">
        <f t="shared" si="6"/>
        <v>0</v>
      </c>
      <c r="Z38" s="227">
        <f t="shared" si="7"/>
        <v>0</v>
      </c>
      <c r="AA38" s="228"/>
      <c r="AB38" s="16"/>
      <c r="AC38" s="20"/>
      <c r="AD38" s="11"/>
      <c r="AE38" s="20"/>
      <c r="AF38" s="15">
        <f t="shared" si="8"/>
        <v>0</v>
      </c>
      <c r="AG38" s="15">
        <f t="shared" si="8"/>
        <v>0</v>
      </c>
      <c r="AH38" s="227">
        <f t="shared" si="9"/>
        <v>0</v>
      </c>
      <c r="AI38" s="566"/>
      <c r="AJ38" s="54">
        <f>December!AJ38+Z38</f>
        <v>0</v>
      </c>
    </row>
    <row r="39" spans="1:42" ht="15.75" x14ac:dyDescent="0.25">
      <c r="A39" s="229" t="s">
        <v>20</v>
      </c>
      <c r="B39" s="229"/>
      <c r="C39" s="229"/>
      <c r="D39" s="229"/>
      <c r="E39" s="229"/>
      <c r="F39" s="229"/>
      <c r="G39" s="229"/>
      <c r="H39" s="229"/>
      <c r="I39" s="230"/>
      <c r="J39" s="17"/>
      <c r="K39" s="21"/>
      <c r="L39" s="10"/>
      <c r="M39" s="21"/>
      <c r="N39" s="10"/>
      <c r="O39" s="21"/>
      <c r="P39" s="10"/>
      <c r="Q39" s="21"/>
      <c r="R39" s="10"/>
      <c r="S39" s="21"/>
      <c r="T39" s="10"/>
      <c r="U39" s="21"/>
      <c r="V39" s="10"/>
      <c r="W39" s="24"/>
      <c r="X39" s="15">
        <f t="shared" si="6"/>
        <v>0</v>
      </c>
      <c r="Y39" s="15">
        <f t="shared" si="6"/>
        <v>0</v>
      </c>
      <c r="Z39" s="227">
        <f t="shared" si="7"/>
        <v>0</v>
      </c>
      <c r="AA39" s="228"/>
      <c r="AB39" s="17"/>
      <c r="AC39" s="21"/>
      <c r="AD39" s="10"/>
      <c r="AE39" s="21"/>
      <c r="AF39" s="15">
        <f t="shared" si="8"/>
        <v>0</v>
      </c>
      <c r="AG39" s="15">
        <f t="shared" si="8"/>
        <v>0</v>
      </c>
      <c r="AH39" s="227">
        <f t="shared" si="9"/>
        <v>0</v>
      </c>
      <c r="AI39" s="566"/>
      <c r="AJ39" s="54">
        <f>December!AJ39+Z39</f>
        <v>0</v>
      </c>
    </row>
    <row r="40" spans="1:42" ht="15.75" x14ac:dyDescent="0.25">
      <c r="A40" s="241" t="s">
        <v>25</v>
      </c>
      <c r="B40" s="241"/>
      <c r="C40" s="241"/>
      <c r="D40" s="241"/>
      <c r="E40" s="241"/>
      <c r="F40" s="241"/>
      <c r="G40" s="241"/>
      <c r="H40" s="241"/>
      <c r="I40" s="242"/>
      <c r="J40" s="16"/>
      <c r="K40" s="20"/>
      <c r="L40" s="11"/>
      <c r="M40" s="20"/>
      <c r="N40" s="11"/>
      <c r="O40" s="20"/>
      <c r="P40" s="11"/>
      <c r="Q40" s="20"/>
      <c r="R40" s="11"/>
      <c r="S40" s="20"/>
      <c r="T40" s="11"/>
      <c r="U40" s="20"/>
      <c r="V40" s="11"/>
      <c r="W40" s="23"/>
      <c r="X40" s="15">
        <f t="shared" si="6"/>
        <v>0</v>
      </c>
      <c r="Y40" s="15">
        <f t="shared" si="6"/>
        <v>0</v>
      </c>
      <c r="Z40" s="227">
        <f t="shared" si="7"/>
        <v>0</v>
      </c>
      <c r="AA40" s="228"/>
      <c r="AB40" s="16"/>
      <c r="AC40" s="20"/>
      <c r="AD40" s="11"/>
      <c r="AE40" s="20"/>
      <c r="AF40" s="15">
        <f t="shared" si="8"/>
        <v>0</v>
      </c>
      <c r="AG40" s="15">
        <f t="shared" si="8"/>
        <v>0</v>
      </c>
      <c r="AH40" s="227">
        <f t="shared" si="9"/>
        <v>0</v>
      </c>
      <c r="AI40" s="566"/>
      <c r="AJ40" s="54">
        <f>December!AJ40+Z40</f>
        <v>0</v>
      </c>
    </row>
    <row r="41" spans="1:42" ht="15.75" x14ac:dyDescent="0.25">
      <c r="A41" s="229" t="s">
        <v>26</v>
      </c>
      <c r="B41" s="229"/>
      <c r="C41" s="229"/>
      <c r="D41" s="229"/>
      <c r="E41" s="229"/>
      <c r="F41" s="229"/>
      <c r="G41" s="229"/>
      <c r="H41" s="229"/>
      <c r="I41" s="230"/>
      <c r="J41" s="17"/>
      <c r="K41" s="21"/>
      <c r="L41" s="10"/>
      <c r="M41" s="21"/>
      <c r="N41" s="10"/>
      <c r="O41" s="21"/>
      <c r="P41" s="10"/>
      <c r="Q41" s="21"/>
      <c r="R41" s="10"/>
      <c r="S41" s="21"/>
      <c r="T41" s="10"/>
      <c r="U41" s="21"/>
      <c r="V41" s="10"/>
      <c r="W41" s="24"/>
      <c r="X41" s="15">
        <f t="shared" si="6"/>
        <v>0</v>
      </c>
      <c r="Y41" s="15">
        <f t="shared" si="6"/>
        <v>0</v>
      </c>
      <c r="Z41" s="227">
        <f t="shared" si="7"/>
        <v>0</v>
      </c>
      <c r="AA41" s="228"/>
      <c r="AB41" s="17"/>
      <c r="AC41" s="21"/>
      <c r="AD41" s="10"/>
      <c r="AE41" s="21"/>
      <c r="AF41" s="15">
        <f>AB41+AD41</f>
        <v>0</v>
      </c>
      <c r="AG41" s="15">
        <f t="shared" si="8"/>
        <v>0</v>
      </c>
      <c r="AH41" s="227">
        <f t="shared" si="9"/>
        <v>0</v>
      </c>
      <c r="AI41" s="566"/>
      <c r="AJ41" s="54">
        <f>December!AJ41+Z41</f>
        <v>0</v>
      </c>
    </row>
    <row r="42" spans="1:42" ht="19.5" thickBot="1" x14ac:dyDescent="0.35">
      <c r="A42" s="223" t="s">
        <v>21</v>
      </c>
      <c r="B42" s="223"/>
      <c r="C42" s="223"/>
      <c r="D42" s="223"/>
      <c r="E42" s="223"/>
      <c r="F42" s="223"/>
      <c r="G42" s="223"/>
      <c r="H42" s="223"/>
      <c r="I42" s="224"/>
      <c r="J42" s="34">
        <f t="shared" ref="J42:W42" si="10">SUM(J34:J41)</f>
        <v>0</v>
      </c>
      <c r="K42" s="35">
        <f t="shared" si="10"/>
        <v>0</v>
      </c>
      <c r="L42" s="36">
        <f t="shared" si="10"/>
        <v>0</v>
      </c>
      <c r="M42" s="35">
        <f t="shared" si="10"/>
        <v>0</v>
      </c>
      <c r="N42" s="36">
        <f t="shared" si="10"/>
        <v>0</v>
      </c>
      <c r="O42" s="35">
        <f t="shared" si="10"/>
        <v>0</v>
      </c>
      <c r="P42" s="36">
        <f t="shared" si="10"/>
        <v>0</v>
      </c>
      <c r="Q42" s="35">
        <f t="shared" si="10"/>
        <v>0</v>
      </c>
      <c r="R42" s="36">
        <f t="shared" si="10"/>
        <v>0</v>
      </c>
      <c r="S42" s="35">
        <f t="shared" si="10"/>
        <v>0</v>
      </c>
      <c r="T42" s="36">
        <f t="shared" si="10"/>
        <v>0</v>
      </c>
      <c r="U42" s="35">
        <f t="shared" si="10"/>
        <v>0</v>
      </c>
      <c r="V42" s="36">
        <f t="shared" si="10"/>
        <v>0</v>
      </c>
      <c r="W42" s="38">
        <f t="shared" si="10"/>
        <v>0</v>
      </c>
      <c r="X42" s="51">
        <f t="shared" si="6"/>
        <v>0</v>
      </c>
      <c r="Y42" s="51">
        <f t="shared" si="6"/>
        <v>0</v>
      </c>
      <c r="Z42" s="567">
        <f>SUM(Z34:Z41)</f>
        <v>0</v>
      </c>
      <c r="AA42" s="568"/>
      <c r="AB42" s="34">
        <f t="shared" ref="AB42:AH42" si="11">SUM(AB34:AB41)</f>
        <v>0</v>
      </c>
      <c r="AC42" s="35">
        <f t="shared" si="11"/>
        <v>0</v>
      </c>
      <c r="AD42" s="36">
        <f t="shared" si="11"/>
        <v>0</v>
      </c>
      <c r="AE42" s="35">
        <f t="shared" si="11"/>
        <v>0</v>
      </c>
      <c r="AF42" s="51">
        <f t="shared" si="11"/>
        <v>0</v>
      </c>
      <c r="AG42" s="51">
        <f t="shared" si="11"/>
        <v>0</v>
      </c>
      <c r="AH42" s="567">
        <f t="shared" si="11"/>
        <v>0</v>
      </c>
      <c r="AI42" s="569"/>
      <c r="AJ42" s="55">
        <f>SUM(AJ34:AJ41)</f>
        <v>0</v>
      </c>
    </row>
    <row r="43" spans="1:42" ht="15.6" customHeight="1" thickTop="1" thickBot="1" x14ac:dyDescent="0.3">
      <c r="A43" s="39"/>
      <c r="B43" s="40"/>
      <c r="C43" s="40"/>
      <c r="D43" s="40"/>
      <c r="E43" s="40"/>
      <c r="F43" s="40"/>
      <c r="G43" s="40"/>
      <c r="H43" s="40"/>
      <c r="I43" s="40"/>
      <c r="J43" s="33"/>
      <c r="K43" s="33"/>
      <c r="L43" s="33"/>
      <c r="M43" s="33"/>
      <c r="N43" s="33"/>
      <c r="O43" s="33"/>
      <c r="P43" s="33"/>
      <c r="Q43" s="33"/>
      <c r="R43" s="33"/>
      <c r="S43" s="33"/>
      <c r="T43" s="33"/>
      <c r="U43" s="33"/>
      <c r="V43" s="33"/>
      <c r="W43" s="33"/>
      <c r="X43" s="432" t="s">
        <v>115</v>
      </c>
      <c r="Y43" s="433"/>
      <c r="Z43" s="433"/>
      <c r="AA43" s="433"/>
      <c r="AB43" s="433"/>
      <c r="AC43" s="433"/>
      <c r="AD43" s="433"/>
      <c r="AE43" s="433"/>
      <c r="AF43" s="433"/>
      <c r="AG43" s="433"/>
      <c r="AH43" s="433"/>
      <c r="AI43" s="433"/>
      <c r="AJ43" s="56"/>
    </row>
    <row r="44" spans="1:42" ht="15.75" thickTop="1" x14ac:dyDescent="0.25"/>
    <row r="45" spans="1:42" ht="30" customHeight="1" x14ac:dyDescent="0.25">
      <c r="A45" s="508" t="s">
        <v>291</v>
      </c>
      <c r="B45" s="509"/>
      <c r="C45" s="509"/>
      <c r="D45" s="509"/>
      <c r="E45" s="509"/>
      <c r="F45" s="509"/>
      <c r="G45" s="509"/>
      <c r="H45" s="509"/>
      <c r="I45" s="509"/>
      <c r="J45" s="510"/>
      <c r="K45" s="511" t="s">
        <v>211</v>
      </c>
      <c r="L45" s="511"/>
      <c r="M45" s="512" t="s">
        <v>292</v>
      </c>
      <c r="N45" s="513"/>
      <c r="O45" s="514"/>
      <c r="P45" s="379" t="s">
        <v>274</v>
      </c>
      <c r="Q45" s="379"/>
      <c r="R45" s="379" t="s">
        <v>281</v>
      </c>
      <c r="S45" s="379"/>
      <c r="T45" s="379" t="s">
        <v>276</v>
      </c>
      <c r="U45" s="379"/>
      <c r="V45" s="376" t="s">
        <v>282</v>
      </c>
      <c r="W45" s="377"/>
      <c r="X45" s="378"/>
    </row>
    <row r="46" spans="1:42" x14ac:dyDescent="0.25">
      <c r="A46" s="419" t="s">
        <v>215</v>
      </c>
      <c r="B46" s="420"/>
      <c r="C46" s="420"/>
      <c r="D46" s="420"/>
      <c r="E46" s="420"/>
      <c r="F46" s="420"/>
      <c r="G46" s="420"/>
      <c r="H46" s="420"/>
      <c r="I46" s="420"/>
      <c r="J46" s="421"/>
      <c r="K46" s="422">
        <f>COUNTIFS(January!C58:C186,"Medication")</f>
        <v>0</v>
      </c>
      <c r="L46" s="423"/>
      <c r="M46" s="428">
        <f>SUMIFS(January!E58:E186,January!C58:C186,"Medication")</f>
        <v>0</v>
      </c>
      <c r="N46" s="429"/>
      <c r="O46" s="430"/>
      <c r="P46" s="380" cm="1">
        <f t="array" ref="P46">SUM(COUNTIFS($A$58:$A$186,"IDD",$C$58:$C$186,{"Medication"}))</f>
        <v>0</v>
      </c>
      <c r="Q46" s="381"/>
      <c r="R46" s="380" cm="1">
        <f t="array" ref="R46">SUM(COUNTIFS($A$58:$A$186,"IDD /MH",$C$58:$C$186,{"Medication"}))</f>
        <v>0</v>
      </c>
      <c r="S46" s="381"/>
      <c r="T46" s="625" cm="1">
        <f t="array" ref="T46">SUM(COUNTIFS($A$58:$A$186,"IDD / SA",$C$58:$C$186,{"Medication"}))</f>
        <v>0</v>
      </c>
      <c r="U46" s="626"/>
      <c r="V46" s="370" cm="1">
        <f t="array" ref="V46">SUM(COUNTIFS($A$58:$A$186,"IDD/MH/SA",$C$58:$C$186,{"Medication"}))</f>
        <v>0</v>
      </c>
      <c r="W46" s="371"/>
      <c r="X46" s="372"/>
    </row>
    <row r="47" spans="1:42" x14ac:dyDescent="0.25">
      <c r="A47" s="419" t="s">
        <v>284</v>
      </c>
      <c r="B47" s="420"/>
      <c r="C47" s="420"/>
      <c r="D47" s="420"/>
      <c r="E47" s="420"/>
      <c r="F47" s="420"/>
      <c r="G47" s="420"/>
      <c r="H47" s="420"/>
      <c r="I47" s="420"/>
      <c r="J47" s="421"/>
      <c r="K47" s="422">
        <f>COUNTIFS(January!C58:C186,"Housing related")</f>
        <v>0</v>
      </c>
      <c r="L47" s="423"/>
      <c r="M47" s="428">
        <f>SUMIFS(January!E58:E186,January!C58:C186,"Housing related")</f>
        <v>0</v>
      </c>
      <c r="N47" s="429"/>
      <c r="O47" s="430"/>
      <c r="P47" s="380" cm="1">
        <f t="array" ref="P47">SUM(COUNTIFS($A$58:$A$186,"IDD",$C$58:$C$186,{"Housing related"}))</f>
        <v>0</v>
      </c>
      <c r="Q47" s="381"/>
      <c r="R47" s="380" cm="1">
        <f t="array" ref="R47">SUM(COUNTIFS($A$58:$A$186,"IDD /MH",$C$58:$C$186,{"Housing related"}))</f>
        <v>0</v>
      </c>
      <c r="S47" s="381"/>
      <c r="T47" s="380" cm="1">
        <f t="array" ref="T47">SUM(COUNTIFS($A$58:$A$186,"IDD / SA",$C$58:$C$186,{"Housing Related"}))</f>
        <v>0</v>
      </c>
      <c r="U47" s="381"/>
      <c r="V47" s="370" cm="1">
        <f t="array" ref="V47">SUM(COUNTIFS($A$58:$A$186,"IDD/MH/SA",$C$58:$C$186,{"Housing related"}))</f>
        <v>0</v>
      </c>
      <c r="W47" s="371"/>
      <c r="X47" s="372"/>
      <c r="AB47" t="s">
        <v>113</v>
      </c>
    </row>
    <row r="48" spans="1:42" ht="15" customHeight="1" x14ac:dyDescent="0.25">
      <c r="A48" s="419" t="s">
        <v>214</v>
      </c>
      <c r="B48" s="420"/>
      <c r="C48" s="420"/>
      <c r="D48" s="420"/>
      <c r="E48" s="420"/>
      <c r="F48" s="420"/>
      <c r="G48" s="420"/>
      <c r="H48" s="420"/>
      <c r="I48" s="420"/>
      <c r="J48" s="421"/>
      <c r="K48" s="422">
        <f>COUNTIFS(January!C58:C186,"Food")</f>
        <v>0</v>
      </c>
      <c r="L48" s="423"/>
      <c r="M48" s="428">
        <f>SUMIFS(January!E58:E186,January!C58:C186,"Food")</f>
        <v>0</v>
      </c>
      <c r="N48" s="429"/>
      <c r="O48" s="430"/>
      <c r="P48" s="380" cm="1">
        <f t="array" ref="P48">SUM(COUNTIFS($A$58:$A$186,"IDD",$C$58:$C$186,{"Food"}))</f>
        <v>0</v>
      </c>
      <c r="Q48" s="381"/>
      <c r="R48" s="380" cm="1">
        <f t="array" ref="R48">SUM(COUNTIFS($A$58:$A$186,"IDD /MH",$C$58:$C$186,{"Food"}))</f>
        <v>0</v>
      </c>
      <c r="S48" s="381"/>
      <c r="T48" s="380" cm="1">
        <f t="array" ref="T48">SUM(COUNTIFS($A$58:$A$186,"IDD / SA",$C$58:$C$186,{"Food"}))</f>
        <v>0</v>
      </c>
      <c r="U48" s="381"/>
      <c r="V48" s="370" cm="1">
        <f t="array" ref="V48">SUM(COUNTIFS($A$58:$A$186,"IDD/MH/SA",$C$58:$C$186,{"Food"}))</f>
        <v>0</v>
      </c>
      <c r="W48" s="371"/>
      <c r="X48" s="372"/>
    </row>
    <row r="49" spans="1:24" x14ac:dyDescent="0.25">
      <c r="A49" s="419" t="s">
        <v>213</v>
      </c>
      <c r="B49" s="420"/>
      <c r="C49" s="420"/>
      <c r="D49" s="420"/>
      <c r="E49" s="420"/>
      <c r="F49" s="420"/>
      <c r="G49" s="420"/>
      <c r="H49" s="420"/>
      <c r="I49" s="420"/>
      <c r="J49" s="421"/>
      <c r="K49" s="422">
        <f>COUNTIFS(January!C58:C186,"Clothing")</f>
        <v>0</v>
      </c>
      <c r="L49" s="423"/>
      <c r="M49" s="428">
        <f>SUMIFS(January!E58:E186,January!C58:C186,"Clothing")</f>
        <v>0</v>
      </c>
      <c r="N49" s="429"/>
      <c r="O49" s="430"/>
      <c r="P49" s="380" cm="1">
        <f t="array" ref="P49">SUM(COUNTIFS($A$58:$A$186,"IDD",$C$58:$C$186,{"Clothing"}))</f>
        <v>0</v>
      </c>
      <c r="Q49" s="381"/>
      <c r="R49" s="380" cm="1">
        <f t="array" ref="R49">SUM(COUNTIFS($A$58:$A$186,"IDD /MH",$C$58:$C$186,{"Clothing"}))</f>
        <v>0</v>
      </c>
      <c r="S49" s="381"/>
      <c r="T49" s="380" cm="1">
        <f t="array" ref="T49">SUM(COUNTIFS($A$58:$A$186,"IDD / SA",$C$58:$C$186,{"Clothing"}))</f>
        <v>0</v>
      </c>
      <c r="U49" s="381"/>
      <c r="V49" s="370" cm="1">
        <f t="array" ref="V49">SUM(COUNTIFS($A$58:$A$186,"IDD/MH/SA",$C$58:$C$186,{"Clothing"}))</f>
        <v>0</v>
      </c>
      <c r="W49" s="371"/>
      <c r="X49" s="372"/>
    </row>
    <row r="50" spans="1:24" x14ac:dyDescent="0.25">
      <c r="A50" s="419" t="s">
        <v>217</v>
      </c>
      <c r="B50" s="420"/>
      <c r="C50" s="420"/>
      <c r="D50" s="420"/>
      <c r="E50" s="420"/>
      <c r="F50" s="420"/>
      <c r="G50" s="420"/>
      <c r="H50" s="420"/>
      <c r="I50" s="420"/>
      <c r="J50" s="421"/>
      <c r="K50" s="422">
        <f>COUNTIFS(January!C58:C186,"Personal Care Items")</f>
        <v>0</v>
      </c>
      <c r="L50" s="423"/>
      <c r="M50" s="428">
        <f>SUMIFS(January!E58:E186,January!C58:C186,"Personal Care Items")</f>
        <v>0</v>
      </c>
      <c r="N50" s="429"/>
      <c r="O50" s="430"/>
      <c r="P50" s="380" cm="1">
        <f t="array" ref="P50">SUM(COUNTIFS($A$58:$A$186,"IDD",$C$58:$C$186,{"Personal Care Items"}))</f>
        <v>0</v>
      </c>
      <c r="Q50" s="381"/>
      <c r="R50" s="380" cm="1">
        <f t="array" ref="R50">SUM(COUNTIFS($A$58:$A$186,"IDD /MH",$C$58:$C$186,{"Personal Care Items"}))</f>
        <v>0</v>
      </c>
      <c r="S50" s="381"/>
      <c r="T50" s="625" cm="1">
        <f t="array" ref="T50">SUM(COUNTIFS($A$58:$A$186,"IDD / SA",$C$58:$C$186,{"Personal Care Items"}))</f>
        <v>0</v>
      </c>
      <c r="U50" s="626"/>
      <c r="V50" s="370" cm="1">
        <f t="array" ref="V50">SUM(COUNTIFS($A$58:$A$186,"IDD/MH/SA",$C$58:$C$186,{"Personal Care Items"}))</f>
        <v>0</v>
      </c>
      <c r="W50" s="371"/>
      <c r="X50" s="372"/>
    </row>
    <row r="51" spans="1:24" x14ac:dyDescent="0.25">
      <c r="A51" s="419" t="s">
        <v>218</v>
      </c>
      <c r="B51" s="420"/>
      <c r="C51" s="420"/>
      <c r="D51" s="420"/>
      <c r="E51" s="420"/>
      <c r="F51" s="420"/>
      <c r="G51" s="420"/>
      <c r="H51" s="420"/>
      <c r="I51" s="420"/>
      <c r="J51" s="421"/>
      <c r="K51" s="422">
        <f>COUNTIFS(January!C58:C186,"Transportation")</f>
        <v>0</v>
      </c>
      <c r="L51" s="423"/>
      <c r="M51" s="428">
        <f>SUMIFS(January!E58:E186,January!C58:C186,"Transportation")</f>
        <v>0</v>
      </c>
      <c r="N51" s="429"/>
      <c r="O51" s="430"/>
      <c r="P51" s="380" cm="1">
        <f t="array" ref="P51">SUM(COUNTIFS($A$58:$A$186,"IDD",$C$58:$C$186,{"Transportation"}))</f>
        <v>0</v>
      </c>
      <c r="Q51" s="381"/>
      <c r="R51" s="380" cm="1">
        <f t="array" ref="R51">SUM(COUNTIFS($A$58:$A$186,"IDD /MH",$C$58:$C$186,{"Transportation"}))</f>
        <v>0</v>
      </c>
      <c r="S51" s="381"/>
      <c r="T51" s="380" cm="1">
        <f t="array" ref="T51">SUM(COUNTIFS($A$58:$A$186,"IDD / SA",$C$58:$C$186,{"Transportation"}))</f>
        <v>0</v>
      </c>
      <c r="U51" s="381"/>
      <c r="V51" s="370" cm="1">
        <f t="array" ref="V51">SUM(COUNTIFS($A$58:$A$186,"IDD/MH/SA",$C$58:$C$186,{"Transportation"}))</f>
        <v>0</v>
      </c>
      <c r="W51" s="371"/>
      <c r="X51" s="372"/>
    </row>
    <row r="52" spans="1:24" x14ac:dyDescent="0.25">
      <c r="A52" s="419" t="s">
        <v>216</v>
      </c>
      <c r="B52" s="420"/>
      <c r="C52" s="420"/>
      <c r="D52" s="420"/>
      <c r="E52" s="420"/>
      <c r="F52" s="420"/>
      <c r="G52" s="420"/>
      <c r="H52" s="420"/>
      <c r="I52" s="420"/>
      <c r="J52" s="421"/>
      <c r="K52" s="422">
        <f>COUNTIFS(January!C58:C186,"Other commodities ")</f>
        <v>0</v>
      </c>
      <c r="L52" s="423"/>
      <c r="M52" s="428">
        <f>SUMIFS(January!E58:E186,January!C58:C186,"Other commodities ")</f>
        <v>0</v>
      </c>
      <c r="N52" s="429"/>
      <c r="O52" s="430"/>
      <c r="P52" s="380" cm="1">
        <f t="array" ref="P52">SUM(COUNTIFS($A$58:$A$186,"IDD",$C$58:$C$186,{"Other commodities "}))</f>
        <v>0</v>
      </c>
      <c r="Q52" s="381"/>
      <c r="R52" s="380" cm="1">
        <f t="array" ref="R52">SUM(COUNTIFS($A$58:$A$186,"IDD /MH",$C$58:$C$186,{"Other commodities "}))</f>
        <v>0</v>
      </c>
      <c r="S52" s="381"/>
      <c r="T52" s="380" cm="1">
        <f t="array" ref="T52">SUM(COUNTIFS($A$58:$A$186,"IDD / SA",$C$58:$C$186,{"Other commodities "}))</f>
        <v>0</v>
      </c>
      <c r="U52" s="381"/>
      <c r="V52" s="370" cm="1">
        <f t="array" ref="V52">SUM(COUNTIFS($A$58:$A$186,"IDD/MH/SA",$C$58:$C$186,{"Other commodities "}))</f>
        <v>0</v>
      </c>
      <c r="W52" s="371"/>
      <c r="X52" s="372"/>
    </row>
    <row r="53" spans="1:24" ht="18.75" x14ac:dyDescent="0.3">
      <c r="A53" s="424" t="s">
        <v>219</v>
      </c>
      <c r="B53" s="425"/>
      <c r="C53" s="425"/>
      <c r="D53" s="425"/>
      <c r="E53" s="425"/>
      <c r="F53" s="425"/>
      <c r="G53" s="425"/>
      <c r="H53" s="425"/>
      <c r="I53" s="425"/>
      <c r="J53" s="426"/>
      <c r="K53" s="427">
        <f>SUM(K46:K52)</f>
        <v>0</v>
      </c>
      <c r="L53" s="427"/>
      <c r="M53" s="431">
        <f>SUM(M46:M52)</f>
        <v>0</v>
      </c>
      <c r="N53" s="431"/>
      <c r="O53" s="431"/>
      <c r="P53" s="382">
        <f>SUM(P46:Q52)</f>
        <v>0</v>
      </c>
      <c r="Q53" s="382"/>
      <c r="R53" s="382">
        <f>SUM(R46:S52)</f>
        <v>0</v>
      </c>
      <c r="S53" s="382"/>
      <c r="T53" s="382">
        <f>SUM(T46:U52)</f>
        <v>0</v>
      </c>
      <c r="U53" s="382"/>
      <c r="V53" s="373">
        <f>SUM(V46:V52)</f>
        <v>0</v>
      </c>
      <c r="W53" s="374"/>
      <c r="X53" s="375"/>
    </row>
    <row r="55" spans="1:24" x14ac:dyDescent="0.25">
      <c r="A55" s="399" t="s">
        <v>220</v>
      </c>
      <c r="B55" s="399"/>
      <c r="C55" s="399"/>
      <c r="D55" s="399"/>
      <c r="E55" s="399"/>
      <c r="F55" s="399"/>
      <c r="G55" s="399"/>
      <c r="H55" s="399"/>
      <c r="I55" s="399"/>
      <c r="J55" s="399"/>
      <c r="K55" s="399"/>
      <c r="L55" s="399"/>
      <c r="M55" s="81"/>
      <c r="N55" s="81"/>
      <c r="O55" s="81"/>
      <c r="P55" s="81"/>
      <c r="Q55" s="81"/>
      <c r="R55" s="81"/>
    </row>
    <row r="56" spans="1:24" ht="39.950000000000003" customHeight="1" x14ac:dyDescent="0.25">
      <c r="A56" s="397" t="s">
        <v>222</v>
      </c>
      <c r="B56" s="398"/>
      <c r="C56" s="398"/>
      <c r="D56" s="398"/>
      <c r="E56" s="398"/>
      <c r="F56" s="398"/>
      <c r="G56" s="398"/>
      <c r="H56" s="398"/>
      <c r="I56" s="398"/>
      <c r="J56" s="398"/>
      <c r="K56" s="398"/>
      <c r="L56" s="398"/>
    </row>
    <row r="57" spans="1:24" ht="54.95" customHeight="1" x14ac:dyDescent="0.25">
      <c r="A57" s="416" t="s">
        <v>230</v>
      </c>
      <c r="B57" s="417"/>
      <c r="C57" s="416" t="s">
        <v>226</v>
      </c>
      <c r="D57" s="417"/>
      <c r="E57" s="414" t="s">
        <v>293</v>
      </c>
      <c r="F57" s="415"/>
      <c r="G57" s="402" t="s">
        <v>221</v>
      </c>
      <c r="H57" s="403"/>
      <c r="I57" s="403"/>
      <c r="J57" s="403"/>
      <c r="K57" s="403"/>
      <c r="L57" s="404"/>
    </row>
    <row r="58" spans="1:24" ht="30" customHeight="1" x14ac:dyDescent="0.25">
      <c r="A58" s="412"/>
      <c r="B58" s="413"/>
      <c r="C58" s="412"/>
      <c r="D58" s="413"/>
      <c r="E58" s="622">
        <v>0</v>
      </c>
      <c r="F58" s="623"/>
      <c r="G58" s="392"/>
      <c r="H58" s="393"/>
      <c r="I58" s="393"/>
      <c r="J58" s="393"/>
      <c r="K58" s="393"/>
      <c r="L58" s="394"/>
    </row>
    <row r="59" spans="1:24" ht="30" customHeight="1" x14ac:dyDescent="0.25">
      <c r="A59" s="412"/>
      <c r="B59" s="413"/>
      <c r="C59" s="412"/>
      <c r="D59" s="413"/>
      <c r="E59" s="622">
        <v>0</v>
      </c>
      <c r="F59" s="623"/>
      <c r="G59" s="392"/>
      <c r="H59" s="393"/>
      <c r="I59" s="393"/>
      <c r="J59" s="393"/>
      <c r="K59" s="393"/>
      <c r="L59" s="394"/>
    </row>
    <row r="60" spans="1:24" ht="30" customHeight="1" x14ac:dyDescent="0.25">
      <c r="A60" s="412"/>
      <c r="B60" s="413"/>
      <c r="C60" s="412"/>
      <c r="D60" s="413"/>
      <c r="E60" s="622">
        <v>0</v>
      </c>
      <c r="F60" s="623"/>
      <c r="G60" s="392"/>
      <c r="H60" s="393"/>
      <c r="I60" s="393"/>
      <c r="J60" s="393"/>
      <c r="K60" s="393"/>
      <c r="L60" s="394"/>
    </row>
    <row r="61" spans="1:24" ht="30" customHeight="1" x14ac:dyDescent="0.25">
      <c r="A61" s="412"/>
      <c r="B61" s="413"/>
      <c r="C61" s="412"/>
      <c r="D61" s="413"/>
      <c r="E61" s="622">
        <v>0</v>
      </c>
      <c r="F61" s="623"/>
      <c r="G61" s="392"/>
      <c r="H61" s="393"/>
      <c r="I61" s="393"/>
      <c r="J61" s="393"/>
      <c r="K61" s="393"/>
      <c r="L61" s="394"/>
    </row>
    <row r="62" spans="1:24" ht="30" customHeight="1" x14ac:dyDescent="0.25">
      <c r="A62" s="412"/>
      <c r="B62" s="413"/>
      <c r="C62" s="412"/>
      <c r="D62" s="413"/>
      <c r="E62" s="405">
        <v>0</v>
      </c>
      <c r="F62" s="406"/>
      <c r="G62" s="392" t="s">
        <v>34</v>
      </c>
      <c r="H62" s="393"/>
      <c r="I62" s="393"/>
      <c r="J62" s="393"/>
      <c r="K62" s="393"/>
      <c r="L62" s="394"/>
    </row>
    <row r="63" spans="1:24" ht="30" customHeight="1" x14ac:dyDescent="0.25">
      <c r="A63" s="412"/>
      <c r="B63" s="413"/>
      <c r="C63" s="412"/>
      <c r="D63" s="413"/>
      <c r="E63" s="405">
        <v>0</v>
      </c>
      <c r="F63" s="406"/>
      <c r="G63" s="392" t="s">
        <v>34</v>
      </c>
      <c r="H63" s="393"/>
      <c r="I63" s="393"/>
      <c r="J63" s="393"/>
      <c r="K63" s="393"/>
      <c r="L63" s="394"/>
    </row>
    <row r="64" spans="1:24" ht="30" customHeight="1" x14ac:dyDescent="0.25">
      <c r="A64" s="412"/>
      <c r="B64" s="413"/>
      <c r="C64" s="412"/>
      <c r="D64" s="413"/>
      <c r="E64" s="405">
        <v>0</v>
      </c>
      <c r="F64" s="406"/>
      <c r="G64" s="392" t="s">
        <v>34</v>
      </c>
      <c r="H64" s="393"/>
      <c r="I64" s="393"/>
      <c r="J64" s="393"/>
      <c r="K64" s="393"/>
      <c r="L64" s="394"/>
    </row>
    <row r="65" spans="1:12" ht="30" customHeight="1" x14ac:dyDescent="0.25">
      <c r="A65" s="412"/>
      <c r="B65" s="413"/>
      <c r="C65" s="412"/>
      <c r="D65" s="413"/>
      <c r="E65" s="405">
        <v>0</v>
      </c>
      <c r="F65" s="406"/>
      <c r="G65" s="392" t="s">
        <v>34</v>
      </c>
      <c r="H65" s="393"/>
      <c r="I65" s="393"/>
      <c r="J65" s="393"/>
      <c r="K65" s="393"/>
      <c r="L65" s="394"/>
    </row>
    <row r="66" spans="1:12" ht="30" customHeight="1" x14ac:dyDescent="0.25">
      <c r="A66" s="412"/>
      <c r="B66" s="413"/>
      <c r="C66" s="412"/>
      <c r="D66" s="413"/>
      <c r="E66" s="405">
        <v>0</v>
      </c>
      <c r="F66" s="406"/>
      <c r="G66" s="392" t="s">
        <v>34</v>
      </c>
      <c r="H66" s="393"/>
      <c r="I66" s="393"/>
      <c r="J66" s="393"/>
      <c r="K66" s="393"/>
      <c r="L66" s="394"/>
    </row>
    <row r="67" spans="1:12" ht="30" customHeight="1" x14ac:dyDescent="0.25">
      <c r="A67" s="412"/>
      <c r="B67" s="413"/>
      <c r="C67" s="412"/>
      <c r="D67" s="413"/>
      <c r="E67" s="405">
        <v>0</v>
      </c>
      <c r="F67" s="406"/>
      <c r="G67" s="392" t="s">
        <v>34</v>
      </c>
      <c r="H67" s="393"/>
      <c r="I67" s="393"/>
      <c r="J67" s="393"/>
      <c r="K67" s="393"/>
      <c r="L67" s="394"/>
    </row>
    <row r="68" spans="1:12" ht="30" customHeight="1" x14ac:dyDescent="0.25">
      <c r="A68" s="412"/>
      <c r="B68" s="413"/>
      <c r="C68" s="412"/>
      <c r="D68" s="413"/>
      <c r="E68" s="405">
        <v>0</v>
      </c>
      <c r="F68" s="406"/>
      <c r="G68" s="392" t="s">
        <v>34</v>
      </c>
      <c r="H68" s="393"/>
      <c r="I68" s="393"/>
      <c r="J68" s="393"/>
      <c r="K68" s="393"/>
      <c r="L68" s="394"/>
    </row>
    <row r="69" spans="1:12" ht="30" customHeight="1" x14ac:dyDescent="0.25">
      <c r="A69" s="412"/>
      <c r="B69" s="413"/>
      <c r="C69" s="412"/>
      <c r="D69" s="413"/>
      <c r="E69" s="405">
        <v>0</v>
      </c>
      <c r="F69" s="406"/>
      <c r="G69" s="392" t="s">
        <v>34</v>
      </c>
      <c r="H69" s="393"/>
      <c r="I69" s="393"/>
      <c r="J69" s="393"/>
      <c r="K69" s="393"/>
      <c r="L69" s="394"/>
    </row>
    <row r="70" spans="1:12" ht="30" customHeight="1" x14ac:dyDescent="0.25">
      <c r="A70" s="412"/>
      <c r="B70" s="413"/>
      <c r="C70" s="412"/>
      <c r="D70" s="413"/>
      <c r="E70" s="405">
        <v>0</v>
      </c>
      <c r="F70" s="406"/>
      <c r="G70" s="392" t="s">
        <v>34</v>
      </c>
      <c r="H70" s="393"/>
      <c r="I70" s="393"/>
      <c r="J70" s="393"/>
      <c r="K70" s="393"/>
      <c r="L70" s="394"/>
    </row>
    <row r="71" spans="1:12" ht="30" customHeight="1" x14ac:dyDescent="0.25">
      <c r="A71" s="412"/>
      <c r="B71" s="413"/>
      <c r="C71" s="412"/>
      <c r="D71" s="413"/>
      <c r="E71" s="405">
        <v>0</v>
      </c>
      <c r="F71" s="406"/>
      <c r="G71" s="392" t="s">
        <v>34</v>
      </c>
      <c r="H71" s="393"/>
      <c r="I71" s="393"/>
      <c r="J71" s="393"/>
      <c r="K71" s="393"/>
      <c r="L71" s="394"/>
    </row>
    <row r="72" spans="1:12" ht="30" customHeight="1" x14ac:dyDescent="0.25">
      <c r="A72" s="412"/>
      <c r="B72" s="413"/>
      <c r="C72" s="412"/>
      <c r="D72" s="413"/>
      <c r="E72" s="405">
        <v>0</v>
      </c>
      <c r="F72" s="406"/>
      <c r="G72" s="392" t="s">
        <v>34</v>
      </c>
      <c r="H72" s="393"/>
      <c r="I72" s="393"/>
      <c r="J72" s="393"/>
      <c r="K72" s="393"/>
      <c r="L72" s="394"/>
    </row>
    <row r="73" spans="1:12" ht="30" customHeight="1" x14ac:dyDescent="0.25">
      <c r="A73" s="412"/>
      <c r="B73" s="413"/>
      <c r="C73" s="412"/>
      <c r="D73" s="413"/>
      <c r="E73" s="405">
        <v>0</v>
      </c>
      <c r="F73" s="406"/>
      <c r="G73" s="392" t="s">
        <v>34</v>
      </c>
      <c r="H73" s="393"/>
      <c r="I73" s="393"/>
      <c r="J73" s="393"/>
      <c r="K73" s="393"/>
      <c r="L73" s="394"/>
    </row>
    <row r="74" spans="1:12" ht="30" customHeight="1" x14ac:dyDescent="0.25">
      <c r="A74" s="412"/>
      <c r="B74" s="413"/>
      <c r="C74" s="412"/>
      <c r="D74" s="413"/>
      <c r="E74" s="405">
        <v>0</v>
      </c>
      <c r="F74" s="406"/>
      <c r="G74" s="392" t="s">
        <v>34</v>
      </c>
      <c r="H74" s="393"/>
      <c r="I74" s="393"/>
      <c r="J74" s="393"/>
      <c r="K74" s="393"/>
      <c r="L74" s="394"/>
    </row>
    <row r="75" spans="1:12" ht="30" customHeight="1" x14ac:dyDescent="0.25">
      <c r="A75" s="412"/>
      <c r="B75" s="413"/>
      <c r="C75" s="412"/>
      <c r="D75" s="413"/>
      <c r="E75" s="405">
        <v>0</v>
      </c>
      <c r="F75" s="406"/>
      <c r="G75" s="392" t="s">
        <v>34</v>
      </c>
      <c r="H75" s="393"/>
      <c r="I75" s="393"/>
      <c r="J75" s="393"/>
      <c r="K75" s="393"/>
      <c r="L75" s="394"/>
    </row>
    <row r="76" spans="1:12" ht="30" customHeight="1" x14ac:dyDescent="0.25">
      <c r="A76" s="412"/>
      <c r="B76" s="413"/>
      <c r="C76" s="412"/>
      <c r="D76" s="413"/>
      <c r="E76" s="405">
        <v>0</v>
      </c>
      <c r="F76" s="406"/>
      <c r="G76" s="392" t="s">
        <v>34</v>
      </c>
      <c r="H76" s="393"/>
      <c r="I76" s="393"/>
      <c r="J76" s="393"/>
      <c r="K76" s="393"/>
      <c r="L76" s="394"/>
    </row>
    <row r="77" spans="1:12" ht="30" customHeight="1" x14ac:dyDescent="0.25">
      <c r="A77" s="412"/>
      <c r="B77" s="413"/>
      <c r="C77" s="412"/>
      <c r="D77" s="413"/>
      <c r="E77" s="405">
        <v>0</v>
      </c>
      <c r="F77" s="406"/>
      <c r="G77" s="392" t="s">
        <v>34</v>
      </c>
      <c r="H77" s="393"/>
      <c r="I77" s="393"/>
      <c r="J77" s="393"/>
      <c r="K77" s="393"/>
      <c r="L77" s="394"/>
    </row>
    <row r="78" spans="1:12" ht="30" customHeight="1" x14ac:dyDescent="0.25">
      <c r="A78" s="412"/>
      <c r="B78" s="413"/>
      <c r="C78" s="412"/>
      <c r="D78" s="413"/>
      <c r="E78" s="405">
        <v>0</v>
      </c>
      <c r="F78" s="406"/>
      <c r="G78" s="392" t="s">
        <v>34</v>
      </c>
      <c r="H78" s="393"/>
      <c r="I78" s="393"/>
      <c r="J78" s="393"/>
      <c r="K78" s="393"/>
      <c r="L78" s="394"/>
    </row>
    <row r="79" spans="1:12" ht="30" customHeight="1" x14ac:dyDescent="0.25">
      <c r="A79" s="412"/>
      <c r="B79" s="413"/>
      <c r="C79" s="412"/>
      <c r="D79" s="413"/>
      <c r="E79" s="405">
        <v>0</v>
      </c>
      <c r="F79" s="406"/>
      <c r="G79" s="392" t="s">
        <v>34</v>
      </c>
      <c r="H79" s="393"/>
      <c r="I79" s="393"/>
      <c r="J79" s="393"/>
      <c r="K79" s="393"/>
      <c r="L79" s="394"/>
    </row>
    <row r="80" spans="1:12" ht="30" customHeight="1" x14ac:dyDescent="0.25">
      <c r="A80" s="412"/>
      <c r="B80" s="413"/>
      <c r="C80" s="412"/>
      <c r="D80" s="413"/>
      <c r="E80" s="405">
        <v>0</v>
      </c>
      <c r="F80" s="406"/>
      <c r="G80" s="392" t="s">
        <v>34</v>
      </c>
      <c r="H80" s="393"/>
      <c r="I80" s="393"/>
      <c r="J80" s="393"/>
      <c r="K80" s="393"/>
      <c r="L80" s="394"/>
    </row>
    <row r="81" spans="1:12" ht="30" customHeight="1" x14ac:dyDescent="0.25">
      <c r="A81" s="412"/>
      <c r="B81" s="413"/>
      <c r="C81" s="412"/>
      <c r="D81" s="413"/>
      <c r="E81" s="405">
        <v>0</v>
      </c>
      <c r="F81" s="406"/>
      <c r="G81" s="392" t="s">
        <v>34</v>
      </c>
      <c r="H81" s="393"/>
      <c r="I81" s="393"/>
      <c r="J81" s="393"/>
      <c r="K81" s="393"/>
      <c r="L81" s="394"/>
    </row>
    <row r="82" spans="1:12" ht="30" customHeight="1" x14ac:dyDescent="0.25">
      <c r="A82" s="412"/>
      <c r="B82" s="413"/>
      <c r="C82" s="412"/>
      <c r="D82" s="413"/>
      <c r="E82" s="405">
        <v>0</v>
      </c>
      <c r="F82" s="406"/>
      <c r="G82" s="392" t="s">
        <v>34</v>
      </c>
      <c r="H82" s="393"/>
      <c r="I82" s="393"/>
      <c r="J82" s="393"/>
      <c r="K82" s="393"/>
      <c r="L82" s="394"/>
    </row>
    <row r="83" spans="1:12" ht="30" customHeight="1" x14ac:dyDescent="0.25">
      <c r="A83" s="412"/>
      <c r="B83" s="413"/>
      <c r="C83" s="412"/>
      <c r="D83" s="413"/>
      <c r="E83" s="405">
        <v>0</v>
      </c>
      <c r="F83" s="406"/>
      <c r="G83" s="392" t="s">
        <v>34</v>
      </c>
      <c r="H83" s="393"/>
      <c r="I83" s="393"/>
      <c r="J83" s="393"/>
      <c r="K83" s="393"/>
      <c r="L83" s="394"/>
    </row>
    <row r="84" spans="1:12" ht="30" customHeight="1" x14ac:dyDescent="0.25">
      <c r="A84" s="412"/>
      <c r="B84" s="413"/>
      <c r="C84" s="412"/>
      <c r="D84" s="413"/>
      <c r="E84" s="405">
        <v>0</v>
      </c>
      <c r="F84" s="406"/>
      <c r="G84" s="392" t="s">
        <v>34</v>
      </c>
      <c r="H84" s="393"/>
      <c r="I84" s="393"/>
      <c r="J84" s="393"/>
      <c r="K84" s="393"/>
      <c r="L84" s="394"/>
    </row>
    <row r="85" spans="1:12" ht="30" customHeight="1" x14ac:dyDescent="0.25">
      <c r="A85" s="412"/>
      <c r="B85" s="413"/>
      <c r="C85" s="412"/>
      <c r="D85" s="413"/>
      <c r="E85" s="405">
        <v>0</v>
      </c>
      <c r="F85" s="406"/>
      <c r="G85" s="392" t="s">
        <v>34</v>
      </c>
      <c r="H85" s="393"/>
      <c r="I85" s="393"/>
      <c r="J85" s="393"/>
      <c r="K85" s="393"/>
      <c r="L85" s="394"/>
    </row>
    <row r="86" spans="1:12" ht="30" customHeight="1" x14ac:dyDescent="0.25">
      <c r="A86" s="412"/>
      <c r="B86" s="413"/>
      <c r="C86" s="412"/>
      <c r="D86" s="413"/>
      <c r="E86" s="405">
        <v>0</v>
      </c>
      <c r="F86" s="406"/>
      <c r="G86" s="392" t="s">
        <v>34</v>
      </c>
      <c r="H86" s="393"/>
      <c r="I86" s="393"/>
      <c r="J86" s="393"/>
      <c r="K86" s="393"/>
      <c r="L86" s="394"/>
    </row>
    <row r="87" spans="1:12" ht="30" customHeight="1" x14ac:dyDescent="0.25">
      <c r="A87" s="412"/>
      <c r="B87" s="413"/>
      <c r="C87" s="412"/>
      <c r="D87" s="413"/>
      <c r="E87" s="405">
        <v>0</v>
      </c>
      <c r="F87" s="406"/>
      <c r="G87" s="392" t="s">
        <v>34</v>
      </c>
      <c r="H87" s="393"/>
      <c r="I87" s="393"/>
      <c r="J87" s="393"/>
      <c r="K87" s="393"/>
      <c r="L87" s="394"/>
    </row>
    <row r="88" spans="1:12" ht="30" customHeight="1" x14ac:dyDescent="0.25">
      <c r="A88" s="412"/>
      <c r="B88" s="413"/>
      <c r="C88" s="412"/>
      <c r="D88" s="413"/>
      <c r="E88" s="405">
        <v>0</v>
      </c>
      <c r="F88" s="406"/>
      <c r="G88" s="392" t="s">
        <v>34</v>
      </c>
      <c r="H88" s="393"/>
      <c r="I88" s="393"/>
      <c r="J88" s="393"/>
      <c r="K88" s="393"/>
      <c r="L88" s="394"/>
    </row>
    <row r="89" spans="1:12" ht="30" customHeight="1" x14ac:dyDescent="0.25">
      <c r="A89" s="412"/>
      <c r="B89" s="413"/>
      <c r="C89" s="412"/>
      <c r="D89" s="413"/>
      <c r="E89" s="405">
        <v>0</v>
      </c>
      <c r="F89" s="406"/>
      <c r="G89" s="392" t="s">
        <v>34</v>
      </c>
      <c r="H89" s="393"/>
      <c r="I89" s="393"/>
      <c r="J89" s="393"/>
      <c r="K89" s="393"/>
      <c r="L89" s="394"/>
    </row>
    <row r="90" spans="1:12" ht="30" customHeight="1" x14ac:dyDescent="0.25">
      <c r="A90" s="412"/>
      <c r="B90" s="413"/>
      <c r="C90" s="412"/>
      <c r="D90" s="413"/>
      <c r="E90" s="405">
        <v>0</v>
      </c>
      <c r="F90" s="406"/>
      <c r="G90" s="392" t="s">
        <v>34</v>
      </c>
      <c r="H90" s="393"/>
      <c r="I90" s="393"/>
      <c r="J90" s="393"/>
      <c r="K90" s="393"/>
      <c r="L90" s="394"/>
    </row>
    <row r="91" spans="1:12" ht="30" customHeight="1" x14ac:dyDescent="0.25">
      <c r="A91" s="412"/>
      <c r="B91" s="413"/>
      <c r="C91" s="412"/>
      <c r="D91" s="413"/>
      <c r="E91" s="405">
        <v>0</v>
      </c>
      <c r="F91" s="406"/>
      <c r="G91" s="392" t="s">
        <v>34</v>
      </c>
      <c r="H91" s="393"/>
      <c r="I91" s="393"/>
      <c r="J91" s="393"/>
      <c r="K91" s="393"/>
      <c r="L91" s="394"/>
    </row>
    <row r="92" spans="1:12" ht="30" customHeight="1" x14ac:dyDescent="0.25">
      <c r="A92" s="412"/>
      <c r="B92" s="413"/>
      <c r="C92" s="412"/>
      <c r="D92" s="413"/>
      <c r="E92" s="405">
        <v>0</v>
      </c>
      <c r="F92" s="406"/>
      <c r="G92" s="392" t="s">
        <v>34</v>
      </c>
      <c r="H92" s="393"/>
      <c r="I92" s="393"/>
      <c r="J92" s="393"/>
      <c r="K92" s="393"/>
      <c r="L92" s="394"/>
    </row>
    <row r="93" spans="1:12" ht="30" customHeight="1" x14ac:dyDescent="0.25">
      <c r="A93" s="412"/>
      <c r="B93" s="413"/>
      <c r="C93" s="412"/>
      <c r="D93" s="413"/>
      <c r="E93" s="405">
        <v>0</v>
      </c>
      <c r="F93" s="406"/>
      <c r="G93" s="392" t="s">
        <v>34</v>
      </c>
      <c r="H93" s="393"/>
      <c r="I93" s="393"/>
      <c r="J93" s="393"/>
      <c r="K93" s="393"/>
      <c r="L93" s="394"/>
    </row>
    <row r="94" spans="1:12" ht="30" customHeight="1" x14ac:dyDescent="0.25">
      <c r="A94" s="412"/>
      <c r="B94" s="413"/>
      <c r="C94" s="412"/>
      <c r="D94" s="413"/>
      <c r="E94" s="405">
        <v>0</v>
      </c>
      <c r="F94" s="406"/>
      <c r="G94" s="392" t="s">
        <v>34</v>
      </c>
      <c r="H94" s="393"/>
      <c r="I94" s="393"/>
      <c r="J94" s="393"/>
      <c r="K94" s="393"/>
      <c r="L94" s="394"/>
    </row>
    <row r="95" spans="1:12" ht="30" customHeight="1" x14ac:dyDescent="0.25">
      <c r="A95" s="412"/>
      <c r="B95" s="413"/>
      <c r="C95" s="412"/>
      <c r="D95" s="413"/>
      <c r="E95" s="405">
        <v>0</v>
      </c>
      <c r="F95" s="406"/>
      <c r="G95" s="392" t="s">
        <v>34</v>
      </c>
      <c r="H95" s="393"/>
      <c r="I95" s="393"/>
      <c r="J95" s="393"/>
      <c r="K95" s="393"/>
      <c r="L95" s="394"/>
    </row>
    <row r="96" spans="1:12" ht="30" customHeight="1" x14ac:dyDescent="0.25">
      <c r="A96" s="412"/>
      <c r="B96" s="413"/>
      <c r="C96" s="412"/>
      <c r="D96" s="413"/>
      <c r="E96" s="405">
        <v>0</v>
      </c>
      <c r="F96" s="406"/>
      <c r="G96" s="392" t="s">
        <v>34</v>
      </c>
      <c r="H96" s="393"/>
      <c r="I96" s="393"/>
      <c r="J96" s="393"/>
      <c r="K96" s="393"/>
      <c r="L96" s="394"/>
    </row>
    <row r="97" spans="1:12" ht="30" customHeight="1" x14ac:dyDescent="0.25">
      <c r="A97" s="412"/>
      <c r="B97" s="413"/>
      <c r="C97" s="412"/>
      <c r="D97" s="413"/>
      <c r="E97" s="405">
        <v>0</v>
      </c>
      <c r="F97" s="406"/>
      <c r="G97" s="392" t="s">
        <v>34</v>
      </c>
      <c r="H97" s="393"/>
      <c r="I97" s="393"/>
      <c r="J97" s="393"/>
      <c r="K97" s="393"/>
      <c r="L97" s="394"/>
    </row>
    <row r="98" spans="1:12" ht="30" customHeight="1" x14ac:dyDescent="0.25">
      <c r="A98" s="412"/>
      <c r="B98" s="413"/>
      <c r="C98" s="412"/>
      <c r="D98" s="413"/>
      <c r="E98" s="405">
        <v>0</v>
      </c>
      <c r="F98" s="406"/>
      <c r="G98" s="392" t="s">
        <v>34</v>
      </c>
      <c r="H98" s="393"/>
      <c r="I98" s="393"/>
      <c r="J98" s="393"/>
      <c r="K98" s="393"/>
      <c r="L98" s="394"/>
    </row>
    <row r="99" spans="1:12" ht="30" customHeight="1" x14ac:dyDescent="0.25">
      <c r="A99" s="412"/>
      <c r="B99" s="413"/>
      <c r="C99" s="412"/>
      <c r="D99" s="413"/>
      <c r="E99" s="405">
        <v>0</v>
      </c>
      <c r="F99" s="406"/>
      <c r="G99" s="392" t="s">
        <v>34</v>
      </c>
      <c r="H99" s="393"/>
      <c r="I99" s="393"/>
      <c r="J99" s="393"/>
      <c r="K99" s="393"/>
      <c r="L99" s="394"/>
    </row>
    <row r="100" spans="1:12" ht="30" customHeight="1" x14ac:dyDescent="0.25">
      <c r="A100" s="412"/>
      <c r="B100" s="413"/>
      <c r="C100" s="412"/>
      <c r="D100" s="413"/>
      <c r="E100" s="405">
        <v>0</v>
      </c>
      <c r="F100" s="406"/>
      <c r="G100" s="392" t="s">
        <v>34</v>
      </c>
      <c r="H100" s="393"/>
      <c r="I100" s="393"/>
      <c r="J100" s="393"/>
      <c r="K100" s="393"/>
      <c r="L100" s="394"/>
    </row>
    <row r="101" spans="1:12" ht="30" customHeight="1" x14ac:dyDescent="0.25">
      <c r="A101" s="412"/>
      <c r="B101" s="413"/>
      <c r="C101" s="412"/>
      <c r="D101" s="413"/>
      <c r="E101" s="405">
        <v>0</v>
      </c>
      <c r="F101" s="406"/>
      <c r="G101" s="392" t="s">
        <v>34</v>
      </c>
      <c r="H101" s="393"/>
      <c r="I101" s="393"/>
      <c r="J101" s="393"/>
      <c r="K101" s="393"/>
      <c r="L101" s="394"/>
    </row>
    <row r="102" spans="1:12" ht="30" customHeight="1" x14ac:dyDescent="0.25">
      <c r="A102" s="412"/>
      <c r="B102" s="413"/>
      <c r="C102" s="412"/>
      <c r="D102" s="413"/>
      <c r="E102" s="405">
        <v>0</v>
      </c>
      <c r="F102" s="406"/>
      <c r="G102" s="392" t="s">
        <v>34</v>
      </c>
      <c r="H102" s="393"/>
      <c r="I102" s="393"/>
      <c r="J102" s="393"/>
      <c r="K102" s="393"/>
      <c r="L102" s="394"/>
    </row>
    <row r="103" spans="1:12" ht="30" customHeight="1" x14ac:dyDescent="0.25">
      <c r="A103" s="412"/>
      <c r="B103" s="413"/>
      <c r="C103" s="412"/>
      <c r="D103" s="413"/>
      <c r="E103" s="405">
        <v>0</v>
      </c>
      <c r="F103" s="406"/>
      <c r="G103" s="392" t="s">
        <v>34</v>
      </c>
      <c r="H103" s="393"/>
      <c r="I103" s="393"/>
      <c r="J103" s="393"/>
      <c r="K103" s="393"/>
      <c r="L103" s="394"/>
    </row>
    <row r="104" spans="1:12" ht="30" customHeight="1" x14ac:dyDescent="0.25">
      <c r="A104" s="412"/>
      <c r="B104" s="413"/>
      <c r="C104" s="412"/>
      <c r="D104" s="413"/>
      <c r="E104" s="405">
        <v>0</v>
      </c>
      <c r="F104" s="406"/>
      <c r="G104" s="392" t="s">
        <v>34</v>
      </c>
      <c r="H104" s="393"/>
      <c r="I104" s="393"/>
      <c r="J104" s="393"/>
      <c r="K104" s="393"/>
      <c r="L104" s="394"/>
    </row>
    <row r="105" spans="1:12" ht="30" customHeight="1" x14ac:dyDescent="0.25">
      <c r="A105" s="412"/>
      <c r="B105" s="413"/>
      <c r="C105" s="412"/>
      <c r="D105" s="413"/>
      <c r="E105" s="405">
        <v>0</v>
      </c>
      <c r="F105" s="406"/>
      <c r="G105" s="392" t="s">
        <v>34</v>
      </c>
      <c r="H105" s="393"/>
      <c r="I105" s="393"/>
      <c r="J105" s="393"/>
      <c r="K105" s="393"/>
      <c r="L105" s="394"/>
    </row>
    <row r="106" spans="1:12" ht="30" customHeight="1" x14ac:dyDescent="0.25">
      <c r="A106" s="412"/>
      <c r="B106" s="413"/>
      <c r="C106" s="412"/>
      <c r="D106" s="413"/>
      <c r="E106" s="405">
        <v>0</v>
      </c>
      <c r="F106" s="406"/>
      <c r="G106" s="392" t="s">
        <v>34</v>
      </c>
      <c r="H106" s="393"/>
      <c r="I106" s="393"/>
      <c r="J106" s="393"/>
      <c r="K106" s="393"/>
      <c r="L106" s="394"/>
    </row>
    <row r="107" spans="1:12" ht="30" customHeight="1" x14ac:dyDescent="0.25">
      <c r="A107" s="412"/>
      <c r="B107" s="413"/>
      <c r="C107" s="412"/>
      <c r="D107" s="413"/>
      <c r="E107" s="405">
        <v>0</v>
      </c>
      <c r="F107" s="406"/>
      <c r="G107" s="392" t="s">
        <v>34</v>
      </c>
      <c r="H107" s="393"/>
      <c r="I107" s="393"/>
      <c r="J107" s="393"/>
      <c r="K107" s="393"/>
      <c r="L107" s="394"/>
    </row>
    <row r="108" spans="1:12" ht="30" customHeight="1" x14ac:dyDescent="0.25">
      <c r="A108" s="412"/>
      <c r="B108" s="413"/>
      <c r="C108" s="412"/>
      <c r="D108" s="413"/>
      <c r="E108" s="405">
        <v>0</v>
      </c>
      <c r="F108" s="406"/>
      <c r="G108" s="392" t="s">
        <v>34</v>
      </c>
      <c r="H108" s="393"/>
      <c r="I108" s="393"/>
      <c r="J108" s="393"/>
      <c r="K108" s="393"/>
      <c r="L108" s="394"/>
    </row>
    <row r="109" spans="1:12" ht="30" customHeight="1" x14ac:dyDescent="0.25">
      <c r="A109" s="412"/>
      <c r="B109" s="413"/>
      <c r="C109" s="412"/>
      <c r="D109" s="413"/>
      <c r="E109" s="405">
        <v>0</v>
      </c>
      <c r="F109" s="406"/>
      <c r="G109" s="392" t="s">
        <v>34</v>
      </c>
      <c r="H109" s="393"/>
      <c r="I109" s="393"/>
      <c r="J109" s="393"/>
      <c r="K109" s="393"/>
      <c r="L109" s="394"/>
    </row>
    <row r="110" spans="1:12" ht="30" customHeight="1" x14ac:dyDescent="0.25">
      <c r="A110" s="412"/>
      <c r="B110" s="413"/>
      <c r="C110" s="412"/>
      <c r="D110" s="413"/>
      <c r="E110" s="405">
        <v>0</v>
      </c>
      <c r="F110" s="406"/>
      <c r="G110" s="392" t="s">
        <v>34</v>
      </c>
      <c r="H110" s="393"/>
      <c r="I110" s="393"/>
      <c r="J110" s="393"/>
      <c r="K110" s="393"/>
      <c r="L110" s="394"/>
    </row>
    <row r="111" spans="1:12" ht="30" customHeight="1" x14ac:dyDescent="0.25">
      <c r="A111" s="412"/>
      <c r="B111" s="413"/>
      <c r="C111" s="412"/>
      <c r="D111" s="413"/>
      <c r="E111" s="405">
        <v>0</v>
      </c>
      <c r="F111" s="406"/>
      <c r="G111" s="392" t="s">
        <v>34</v>
      </c>
      <c r="H111" s="393"/>
      <c r="I111" s="393"/>
      <c r="J111" s="393"/>
      <c r="K111" s="393"/>
      <c r="L111" s="394"/>
    </row>
    <row r="112" spans="1:12" ht="30" customHeight="1" x14ac:dyDescent="0.25">
      <c r="A112" s="412"/>
      <c r="B112" s="413"/>
      <c r="C112" s="412"/>
      <c r="D112" s="413"/>
      <c r="E112" s="405">
        <v>0</v>
      </c>
      <c r="F112" s="406"/>
      <c r="G112" s="392" t="s">
        <v>34</v>
      </c>
      <c r="H112" s="393"/>
      <c r="I112" s="393"/>
      <c r="J112" s="393"/>
      <c r="K112" s="393"/>
      <c r="L112" s="394"/>
    </row>
    <row r="113" spans="1:12" ht="30" customHeight="1" x14ac:dyDescent="0.25">
      <c r="A113" s="412"/>
      <c r="B113" s="413"/>
      <c r="C113" s="412"/>
      <c r="D113" s="413"/>
      <c r="E113" s="405">
        <v>0</v>
      </c>
      <c r="F113" s="406"/>
      <c r="G113" s="392" t="s">
        <v>34</v>
      </c>
      <c r="H113" s="393"/>
      <c r="I113" s="393"/>
      <c r="J113" s="393"/>
      <c r="K113" s="393"/>
      <c r="L113" s="394"/>
    </row>
    <row r="114" spans="1:12" ht="30" customHeight="1" x14ac:dyDescent="0.25">
      <c r="A114" s="412"/>
      <c r="B114" s="413"/>
      <c r="C114" s="412"/>
      <c r="D114" s="413"/>
      <c r="E114" s="405">
        <v>0</v>
      </c>
      <c r="F114" s="406"/>
      <c r="G114" s="392" t="s">
        <v>34</v>
      </c>
      <c r="H114" s="393"/>
      <c r="I114" s="393"/>
      <c r="J114" s="393"/>
      <c r="K114" s="393"/>
      <c r="L114" s="394"/>
    </row>
    <row r="115" spans="1:12" ht="30" customHeight="1" x14ac:dyDescent="0.25">
      <c r="A115" s="412"/>
      <c r="B115" s="413"/>
      <c r="C115" s="412"/>
      <c r="D115" s="413"/>
      <c r="E115" s="405">
        <v>0</v>
      </c>
      <c r="F115" s="406"/>
      <c r="G115" s="392" t="s">
        <v>34</v>
      </c>
      <c r="H115" s="393"/>
      <c r="I115" s="393"/>
      <c r="J115" s="393"/>
      <c r="K115" s="393"/>
      <c r="L115" s="394"/>
    </row>
    <row r="116" spans="1:12" ht="30" customHeight="1" x14ac:dyDescent="0.25">
      <c r="A116" s="412"/>
      <c r="B116" s="413"/>
      <c r="C116" s="412"/>
      <c r="D116" s="413"/>
      <c r="E116" s="405">
        <v>0</v>
      </c>
      <c r="F116" s="406"/>
      <c r="G116" s="392" t="s">
        <v>34</v>
      </c>
      <c r="H116" s="393"/>
      <c r="I116" s="393"/>
      <c r="J116" s="393"/>
      <c r="K116" s="393"/>
      <c r="L116" s="394"/>
    </row>
    <row r="117" spans="1:12" ht="30" customHeight="1" x14ac:dyDescent="0.25">
      <c r="A117" s="412"/>
      <c r="B117" s="413"/>
      <c r="C117" s="412"/>
      <c r="D117" s="413"/>
      <c r="E117" s="405">
        <v>0</v>
      </c>
      <c r="F117" s="406"/>
      <c r="G117" s="392" t="s">
        <v>34</v>
      </c>
      <c r="H117" s="393"/>
      <c r="I117" s="393"/>
      <c r="J117" s="393"/>
      <c r="K117" s="393"/>
      <c r="L117" s="394"/>
    </row>
    <row r="118" spans="1:12" ht="30" customHeight="1" x14ac:dyDescent="0.25">
      <c r="A118" s="412"/>
      <c r="B118" s="413"/>
      <c r="C118" s="412"/>
      <c r="D118" s="413"/>
      <c r="E118" s="405">
        <v>0</v>
      </c>
      <c r="F118" s="406"/>
      <c r="G118" s="392" t="s">
        <v>34</v>
      </c>
      <c r="H118" s="393"/>
      <c r="I118" s="393"/>
      <c r="J118" s="393"/>
      <c r="K118" s="393"/>
      <c r="L118" s="394"/>
    </row>
    <row r="119" spans="1:12" ht="30" customHeight="1" x14ac:dyDescent="0.25">
      <c r="A119" s="412"/>
      <c r="B119" s="413"/>
      <c r="C119" s="412"/>
      <c r="D119" s="413"/>
      <c r="E119" s="405">
        <v>0</v>
      </c>
      <c r="F119" s="406"/>
      <c r="G119" s="392" t="s">
        <v>34</v>
      </c>
      <c r="H119" s="393"/>
      <c r="I119" s="393"/>
      <c r="J119" s="393"/>
      <c r="K119" s="393"/>
      <c r="L119" s="394"/>
    </row>
    <row r="120" spans="1:12" ht="30" customHeight="1" x14ac:dyDescent="0.25">
      <c r="A120" s="412"/>
      <c r="B120" s="413"/>
      <c r="C120" s="412"/>
      <c r="D120" s="413"/>
      <c r="E120" s="405">
        <v>0</v>
      </c>
      <c r="F120" s="406"/>
      <c r="G120" s="392" t="s">
        <v>34</v>
      </c>
      <c r="H120" s="393"/>
      <c r="I120" s="393"/>
      <c r="J120" s="393"/>
      <c r="K120" s="393"/>
      <c r="L120" s="394"/>
    </row>
    <row r="121" spans="1:12" ht="30" customHeight="1" x14ac:dyDescent="0.25">
      <c r="A121" s="412"/>
      <c r="B121" s="413"/>
      <c r="C121" s="412"/>
      <c r="D121" s="413"/>
      <c r="E121" s="405">
        <v>0</v>
      </c>
      <c r="F121" s="406"/>
      <c r="G121" s="392" t="s">
        <v>34</v>
      </c>
      <c r="H121" s="393"/>
      <c r="I121" s="393"/>
      <c r="J121" s="393"/>
      <c r="K121" s="393"/>
      <c r="L121" s="394"/>
    </row>
    <row r="122" spans="1:12" ht="30" customHeight="1" x14ac:dyDescent="0.25">
      <c r="A122" s="412"/>
      <c r="B122" s="413"/>
      <c r="C122" s="412"/>
      <c r="D122" s="413"/>
      <c r="E122" s="405">
        <v>0</v>
      </c>
      <c r="F122" s="406"/>
      <c r="G122" s="392" t="s">
        <v>34</v>
      </c>
      <c r="H122" s="393"/>
      <c r="I122" s="393"/>
      <c r="J122" s="393"/>
      <c r="K122" s="393"/>
      <c r="L122" s="394"/>
    </row>
    <row r="123" spans="1:12" ht="30" customHeight="1" x14ac:dyDescent="0.25">
      <c r="A123" s="412"/>
      <c r="B123" s="413"/>
      <c r="C123" s="412"/>
      <c r="D123" s="413"/>
      <c r="E123" s="405">
        <v>0</v>
      </c>
      <c r="F123" s="406"/>
      <c r="G123" s="392" t="s">
        <v>34</v>
      </c>
      <c r="H123" s="393"/>
      <c r="I123" s="393"/>
      <c r="J123" s="393"/>
      <c r="K123" s="393"/>
      <c r="L123" s="394"/>
    </row>
    <row r="124" spans="1:12" ht="30" customHeight="1" x14ac:dyDescent="0.25">
      <c r="A124" s="412"/>
      <c r="B124" s="413"/>
      <c r="C124" s="412"/>
      <c r="D124" s="413"/>
      <c r="E124" s="405">
        <v>0</v>
      </c>
      <c r="F124" s="406"/>
      <c r="G124" s="392" t="s">
        <v>34</v>
      </c>
      <c r="H124" s="393"/>
      <c r="I124" s="393"/>
      <c r="J124" s="393"/>
      <c r="K124" s="393"/>
      <c r="L124" s="394"/>
    </row>
    <row r="125" spans="1:12" ht="30" customHeight="1" x14ac:dyDescent="0.25">
      <c r="A125" s="412"/>
      <c r="B125" s="413"/>
      <c r="C125" s="412"/>
      <c r="D125" s="413"/>
      <c r="E125" s="405">
        <v>0</v>
      </c>
      <c r="F125" s="406"/>
      <c r="G125" s="392" t="s">
        <v>34</v>
      </c>
      <c r="H125" s="393"/>
      <c r="I125" s="393"/>
      <c r="J125" s="393"/>
      <c r="K125" s="393"/>
      <c r="L125" s="394"/>
    </row>
    <row r="126" spans="1:12" ht="30" customHeight="1" x14ac:dyDescent="0.25">
      <c r="A126" s="412"/>
      <c r="B126" s="413"/>
      <c r="C126" s="412"/>
      <c r="D126" s="413"/>
      <c r="E126" s="405">
        <v>0</v>
      </c>
      <c r="F126" s="406"/>
      <c r="G126" s="392" t="s">
        <v>34</v>
      </c>
      <c r="H126" s="393"/>
      <c r="I126" s="393"/>
      <c r="J126" s="393"/>
      <c r="K126" s="393"/>
      <c r="L126" s="394"/>
    </row>
    <row r="127" spans="1:12" ht="30" customHeight="1" x14ac:dyDescent="0.25">
      <c r="A127" s="412"/>
      <c r="B127" s="413"/>
      <c r="C127" s="412"/>
      <c r="D127" s="413"/>
      <c r="E127" s="405">
        <v>0</v>
      </c>
      <c r="F127" s="406"/>
      <c r="G127" s="392" t="s">
        <v>34</v>
      </c>
      <c r="H127" s="393"/>
      <c r="I127" s="393"/>
      <c r="J127" s="393"/>
      <c r="K127" s="393"/>
      <c r="L127" s="394"/>
    </row>
    <row r="128" spans="1:12" ht="30" customHeight="1" x14ac:dyDescent="0.25">
      <c r="A128" s="412"/>
      <c r="B128" s="413"/>
      <c r="C128" s="412"/>
      <c r="D128" s="413"/>
      <c r="E128" s="405">
        <v>0</v>
      </c>
      <c r="F128" s="406"/>
      <c r="G128" s="392" t="s">
        <v>34</v>
      </c>
      <c r="H128" s="393"/>
      <c r="I128" s="393"/>
      <c r="J128" s="393"/>
      <c r="K128" s="393"/>
      <c r="L128" s="394"/>
    </row>
    <row r="129" spans="1:12" ht="30" customHeight="1" x14ac:dyDescent="0.25">
      <c r="A129" s="412"/>
      <c r="B129" s="413"/>
      <c r="C129" s="412"/>
      <c r="D129" s="413"/>
      <c r="E129" s="405">
        <v>0</v>
      </c>
      <c r="F129" s="406"/>
      <c r="G129" s="392" t="s">
        <v>34</v>
      </c>
      <c r="H129" s="393"/>
      <c r="I129" s="393"/>
      <c r="J129" s="393"/>
      <c r="K129" s="393"/>
      <c r="L129" s="394"/>
    </row>
    <row r="130" spans="1:12" ht="30" customHeight="1" x14ac:dyDescent="0.25">
      <c r="A130" s="412"/>
      <c r="B130" s="413"/>
      <c r="C130" s="412"/>
      <c r="D130" s="413"/>
      <c r="E130" s="405">
        <v>0</v>
      </c>
      <c r="F130" s="406"/>
      <c r="G130" s="392" t="s">
        <v>34</v>
      </c>
      <c r="H130" s="393"/>
      <c r="I130" s="393"/>
      <c r="J130" s="393"/>
      <c r="K130" s="393"/>
      <c r="L130" s="394"/>
    </row>
    <row r="131" spans="1:12" ht="30" customHeight="1" x14ac:dyDescent="0.25">
      <c r="A131" s="412"/>
      <c r="B131" s="413"/>
      <c r="C131" s="412"/>
      <c r="D131" s="413"/>
      <c r="E131" s="405">
        <v>0</v>
      </c>
      <c r="F131" s="406"/>
      <c r="G131" s="392" t="s">
        <v>34</v>
      </c>
      <c r="H131" s="393"/>
      <c r="I131" s="393"/>
      <c r="J131" s="393"/>
      <c r="K131" s="393"/>
      <c r="L131" s="394"/>
    </row>
    <row r="132" spans="1:12" ht="30" customHeight="1" x14ac:dyDescent="0.25">
      <c r="A132" s="412"/>
      <c r="B132" s="413"/>
      <c r="C132" s="412"/>
      <c r="D132" s="413"/>
      <c r="E132" s="405">
        <v>0</v>
      </c>
      <c r="F132" s="406"/>
      <c r="G132" s="392" t="s">
        <v>34</v>
      </c>
      <c r="H132" s="393"/>
      <c r="I132" s="393"/>
      <c r="J132" s="393"/>
      <c r="K132" s="393"/>
      <c r="L132" s="394"/>
    </row>
    <row r="133" spans="1:12" ht="30" customHeight="1" x14ac:dyDescent="0.25">
      <c r="A133" s="412"/>
      <c r="B133" s="413"/>
      <c r="C133" s="412"/>
      <c r="D133" s="413"/>
      <c r="E133" s="405">
        <v>0</v>
      </c>
      <c r="F133" s="406"/>
      <c r="G133" s="392" t="s">
        <v>34</v>
      </c>
      <c r="H133" s="393"/>
      <c r="I133" s="393"/>
      <c r="J133" s="393"/>
      <c r="K133" s="393"/>
      <c r="L133" s="394"/>
    </row>
    <row r="134" spans="1:12" ht="30" customHeight="1" x14ac:dyDescent="0.25">
      <c r="A134" s="412"/>
      <c r="B134" s="413"/>
      <c r="C134" s="412"/>
      <c r="D134" s="413"/>
      <c r="E134" s="405">
        <v>0</v>
      </c>
      <c r="F134" s="406"/>
      <c r="G134" s="392" t="s">
        <v>34</v>
      </c>
      <c r="H134" s="393"/>
      <c r="I134" s="393"/>
      <c r="J134" s="393"/>
      <c r="K134" s="393"/>
      <c r="L134" s="394"/>
    </row>
    <row r="135" spans="1:12" ht="30" customHeight="1" x14ac:dyDescent="0.25">
      <c r="A135" s="412"/>
      <c r="B135" s="413"/>
      <c r="C135" s="412"/>
      <c r="D135" s="413"/>
      <c r="E135" s="405">
        <v>0</v>
      </c>
      <c r="F135" s="406"/>
      <c r="G135" s="392" t="s">
        <v>34</v>
      </c>
      <c r="H135" s="393"/>
      <c r="I135" s="393"/>
      <c r="J135" s="393"/>
      <c r="K135" s="393"/>
      <c r="L135" s="394"/>
    </row>
    <row r="136" spans="1:12" ht="30" customHeight="1" x14ac:dyDescent="0.25">
      <c r="A136" s="412"/>
      <c r="B136" s="413"/>
      <c r="C136" s="412"/>
      <c r="D136" s="413"/>
      <c r="E136" s="405">
        <v>0</v>
      </c>
      <c r="F136" s="406"/>
      <c r="G136" s="392" t="s">
        <v>34</v>
      </c>
      <c r="H136" s="393"/>
      <c r="I136" s="393"/>
      <c r="J136" s="393"/>
      <c r="K136" s="393"/>
      <c r="L136" s="394"/>
    </row>
    <row r="137" spans="1:12" ht="30" customHeight="1" x14ac:dyDescent="0.25">
      <c r="A137" s="412"/>
      <c r="B137" s="413"/>
      <c r="C137" s="412"/>
      <c r="D137" s="413"/>
      <c r="E137" s="405">
        <v>0</v>
      </c>
      <c r="F137" s="406"/>
      <c r="G137" s="392" t="s">
        <v>34</v>
      </c>
      <c r="H137" s="393"/>
      <c r="I137" s="393"/>
      <c r="J137" s="393"/>
      <c r="K137" s="393"/>
      <c r="L137" s="394"/>
    </row>
    <row r="138" spans="1:12" ht="30" customHeight="1" x14ac:dyDescent="0.25">
      <c r="A138" s="412"/>
      <c r="B138" s="413"/>
      <c r="C138" s="412"/>
      <c r="D138" s="413"/>
      <c r="E138" s="405">
        <v>0</v>
      </c>
      <c r="F138" s="406"/>
      <c r="G138" s="392" t="s">
        <v>34</v>
      </c>
      <c r="H138" s="393"/>
      <c r="I138" s="393"/>
      <c r="J138" s="393"/>
      <c r="K138" s="393"/>
      <c r="L138" s="394"/>
    </row>
    <row r="139" spans="1:12" ht="30" customHeight="1" x14ac:dyDescent="0.25">
      <c r="A139" s="412"/>
      <c r="B139" s="413"/>
      <c r="C139" s="412"/>
      <c r="D139" s="413"/>
      <c r="E139" s="405">
        <v>0</v>
      </c>
      <c r="F139" s="406"/>
      <c r="G139" s="392" t="s">
        <v>34</v>
      </c>
      <c r="H139" s="393"/>
      <c r="I139" s="393"/>
      <c r="J139" s="393"/>
      <c r="K139" s="393"/>
      <c r="L139" s="394"/>
    </row>
    <row r="140" spans="1:12" ht="30" customHeight="1" x14ac:dyDescent="0.25">
      <c r="A140" s="412"/>
      <c r="B140" s="413"/>
      <c r="C140" s="412"/>
      <c r="D140" s="413"/>
      <c r="E140" s="405">
        <v>0</v>
      </c>
      <c r="F140" s="406"/>
      <c r="G140" s="392" t="s">
        <v>34</v>
      </c>
      <c r="H140" s="393"/>
      <c r="I140" s="393"/>
      <c r="J140" s="393"/>
      <c r="K140" s="393"/>
      <c r="L140" s="394"/>
    </row>
    <row r="141" spans="1:12" ht="30" customHeight="1" x14ac:dyDescent="0.25">
      <c r="A141" s="412"/>
      <c r="B141" s="413"/>
      <c r="C141" s="412"/>
      <c r="D141" s="413"/>
      <c r="E141" s="405">
        <v>0</v>
      </c>
      <c r="F141" s="406"/>
      <c r="G141" s="392" t="s">
        <v>34</v>
      </c>
      <c r="H141" s="393"/>
      <c r="I141" s="393"/>
      <c r="J141" s="393"/>
      <c r="K141" s="393"/>
      <c r="L141" s="394"/>
    </row>
    <row r="142" spans="1:12" ht="30" customHeight="1" x14ac:dyDescent="0.25">
      <c r="A142" s="412"/>
      <c r="B142" s="413"/>
      <c r="C142" s="412"/>
      <c r="D142" s="413"/>
      <c r="E142" s="405">
        <v>0</v>
      </c>
      <c r="F142" s="406"/>
      <c r="G142" s="392" t="s">
        <v>34</v>
      </c>
      <c r="H142" s="393"/>
      <c r="I142" s="393"/>
      <c r="J142" s="393"/>
      <c r="K142" s="393"/>
      <c r="L142" s="394"/>
    </row>
    <row r="143" spans="1:12" ht="30" customHeight="1" x14ac:dyDescent="0.25">
      <c r="A143" s="412"/>
      <c r="B143" s="413"/>
      <c r="C143" s="412"/>
      <c r="D143" s="413"/>
      <c r="E143" s="405">
        <v>0</v>
      </c>
      <c r="F143" s="406"/>
      <c r="G143" s="392" t="s">
        <v>34</v>
      </c>
      <c r="H143" s="393"/>
      <c r="I143" s="393"/>
      <c r="J143" s="393"/>
      <c r="K143" s="393"/>
      <c r="L143" s="394"/>
    </row>
    <row r="144" spans="1:12" ht="30" customHeight="1" x14ac:dyDescent="0.25">
      <c r="A144" s="412"/>
      <c r="B144" s="413"/>
      <c r="C144" s="412"/>
      <c r="D144" s="413"/>
      <c r="E144" s="405">
        <v>0</v>
      </c>
      <c r="F144" s="406"/>
      <c r="G144" s="392" t="s">
        <v>34</v>
      </c>
      <c r="H144" s="393"/>
      <c r="I144" s="393"/>
      <c r="J144" s="393"/>
      <c r="K144" s="393"/>
      <c r="L144" s="394"/>
    </row>
    <row r="145" spans="1:12" ht="30" customHeight="1" x14ac:dyDescent="0.25">
      <c r="A145" s="412"/>
      <c r="B145" s="413"/>
      <c r="C145" s="412"/>
      <c r="D145" s="413"/>
      <c r="E145" s="405">
        <v>0</v>
      </c>
      <c r="F145" s="406"/>
      <c r="G145" s="392" t="s">
        <v>34</v>
      </c>
      <c r="H145" s="393"/>
      <c r="I145" s="393"/>
      <c r="J145" s="393"/>
      <c r="K145" s="393"/>
      <c r="L145" s="394"/>
    </row>
    <row r="146" spans="1:12" ht="30" customHeight="1" x14ac:dyDescent="0.25">
      <c r="A146" s="412"/>
      <c r="B146" s="413"/>
      <c r="C146" s="412"/>
      <c r="D146" s="413"/>
      <c r="E146" s="405">
        <v>0</v>
      </c>
      <c r="F146" s="406"/>
      <c r="G146" s="392" t="s">
        <v>34</v>
      </c>
      <c r="H146" s="393"/>
      <c r="I146" s="393"/>
      <c r="J146" s="393"/>
      <c r="K146" s="393"/>
      <c r="L146" s="394"/>
    </row>
    <row r="147" spans="1:12" ht="30" customHeight="1" x14ac:dyDescent="0.25">
      <c r="A147" s="412"/>
      <c r="B147" s="413"/>
      <c r="C147" s="412"/>
      <c r="D147" s="413"/>
      <c r="E147" s="405">
        <v>0</v>
      </c>
      <c r="F147" s="406"/>
      <c r="G147" s="392" t="s">
        <v>34</v>
      </c>
      <c r="H147" s="393"/>
      <c r="I147" s="393"/>
      <c r="J147" s="393"/>
      <c r="K147" s="393"/>
      <c r="L147" s="394"/>
    </row>
    <row r="148" spans="1:12" ht="30" customHeight="1" x14ac:dyDescent="0.25">
      <c r="A148" s="412"/>
      <c r="B148" s="413"/>
      <c r="C148" s="412"/>
      <c r="D148" s="413"/>
      <c r="E148" s="405">
        <v>0</v>
      </c>
      <c r="F148" s="406"/>
      <c r="G148" s="392" t="s">
        <v>34</v>
      </c>
      <c r="H148" s="393"/>
      <c r="I148" s="393"/>
      <c r="J148" s="393"/>
      <c r="K148" s="393"/>
      <c r="L148" s="394"/>
    </row>
    <row r="149" spans="1:12" ht="30" customHeight="1" x14ac:dyDescent="0.25">
      <c r="A149" s="412"/>
      <c r="B149" s="413"/>
      <c r="C149" s="412"/>
      <c r="D149" s="413"/>
      <c r="E149" s="405">
        <v>0</v>
      </c>
      <c r="F149" s="406"/>
      <c r="G149" s="392" t="s">
        <v>34</v>
      </c>
      <c r="H149" s="393"/>
      <c r="I149" s="393"/>
      <c r="J149" s="393"/>
      <c r="K149" s="393"/>
      <c r="L149" s="394"/>
    </row>
    <row r="150" spans="1:12" ht="30" customHeight="1" x14ac:dyDescent="0.25">
      <c r="A150" s="412"/>
      <c r="B150" s="413"/>
      <c r="C150" s="412"/>
      <c r="D150" s="413"/>
      <c r="E150" s="405">
        <v>0</v>
      </c>
      <c r="F150" s="406"/>
      <c r="G150" s="392" t="s">
        <v>34</v>
      </c>
      <c r="H150" s="393"/>
      <c r="I150" s="393"/>
      <c r="J150" s="393"/>
      <c r="K150" s="393"/>
      <c r="L150" s="394"/>
    </row>
    <row r="151" spans="1:12" ht="30" customHeight="1" x14ac:dyDescent="0.25">
      <c r="A151" s="412"/>
      <c r="B151" s="413"/>
      <c r="C151" s="412"/>
      <c r="D151" s="413"/>
      <c r="E151" s="405">
        <v>0</v>
      </c>
      <c r="F151" s="406"/>
      <c r="G151" s="392" t="s">
        <v>34</v>
      </c>
      <c r="H151" s="393"/>
      <c r="I151" s="393"/>
      <c r="J151" s="393"/>
      <c r="K151" s="393"/>
      <c r="L151" s="394"/>
    </row>
    <row r="152" spans="1:12" ht="30" customHeight="1" x14ac:dyDescent="0.25">
      <c r="A152" s="412"/>
      <c r="B152" s="413"/>
      <c r="C152" s="412"/>
      <c r="D152" s="413"/>
      <c r="E152" s="405">
        <v>0</v>
      </c>
      <c r="F152" s="406"/>
      <c r="G152" s="392" t="s">
        <v>34</v>
      </c>
      <c r="H152" s="393"/>
      <c r="I152" s="393"/>
      <c r="J152" s="393"/>
      <c r="K152" s="393"/>
      <c r="L152" s="394"/>
    </row>
    <row r="153" spans="1:12" ht="30" customHeight="1" x14ac:dyDescent="0.25">
      <c r="A153" s="412"/>
      <c r="B153" s="413"/>
      <c r="C153" s="412"/>
      <c r="D153" s="413"/>
      <c r="E153" s="405">
        <v>0</v>
      </c>
      <c r="F153" s="406"/>
      <c r="G153" s="392" t="s">
        <v>34</v>
      </c>
      <c r="H153" s="393"/>
      <c r="I153" s="393"/>
      <c r="J153" s="393"/>
      <c r="K153" s="393"/>
      <c r="L153" s="394"/>
    </row>
    <row r="154" spans="1:12" ht="30" customHeight="1" x14ac:dyDescent="0.25">
      <c r="A154" s="412"/>
      <c r="B154" s="413"/>
      <c r="C154" s="412"/>
      <c r="D154" s="413"/>
      <c r="E154" s="405">
        <v>0</v>
      </c>
      <c r="F154" s="406"/>
      <c r="G154" s="392" t="s">
        <v>34</v>
      </c>
      <c r="H154" s="393"/>
      <c r="I154" s="393"/>
      <c r="J154" s="393"/>
      <c r="K154" s="393"/>
      <c r="L154" s="394"/>
    </row>
    <row r="155" spans="1:12" ht="30" customHeight="1" x14ac:dyDescent="0.25">
      <c r="A155" s="412"/>
      <c r="B155" s="413"/>
      <c r="C155" s="412"/>
      <c r="D155" s="413"/>
      <c r="E155" s="405">
        <v>0</v>
      </c>
      <c r="F155" s="406"/>
      <c r="G155" s="392" t="s">
        <v>34</v>
      </c>
      <c r="H155" s="393"/>
      <c r="I155" s="393"/>
      <c r="J155" s="393"/>
      <c r="K155" s="393"/>
      <c r="L155" s="394"/>
    </row>
    <row r="156" spans="1:12" ht="30" customHeight="1" x14ac:dyDescent="0.25">
      <c r="A156" s="412"/>
      <c r="B156" s="413"/>
      <c r="C156" s="412"/>
      <c r="D156" s="413"/>
      <c r="E156" s="405">
        <v>0</v>
      </c>
      <c r="F156" s="406"/>
      <c r="G156" s="392" t="s">
        <v>34</v>
      </c>
      <c r="H156" s="393"/>
      <c r="I156" s="393"/>
      <c r="J156" s="393"/>
      <c r="K156" s="393"/>
      <c r="L156" s="394"/>
    </row>
    <row r="157" spans="1:12" ht="30" customHeight="1" x14ac:dyDescent="0.25">
      <c r="A157" s="412"/>
      <c r="B157" s="413"/>
      <c r="C157" s="412"/>
      <c r="D157" s="413"/>
      <c r="E157" s="405">
        <v>0</v>
      </c>
      <c r="F157" s="406"/>
      <c r="G157" s="392" t="s">
        <v>34</v>
      </c>
      <c r="H157" s="393"/>
      <c r="I157" s="393"/>
      <c r="J157" s="393"/>
      <c r="K157" s="393"/>
      <c r="L157" s="394"/>
    </row>
    <row r="158" spans="1:12" ht="30" customHeight="1" x14ac:dyDescent="0.25">
      <c r="A158" s="412"/>
      <c r="B158" s="413"/>
      <c r="C158" s="412"/>
      <c r="D158" s="413"/>
      <c r="E158" s="405">
        <v>0</v>
      </c>
      <c r="F158" s="406"/>
      <c r="G158" s="392" t="s">
        <v>34</v>
      </c>
      <c r="H158" s="393"/>
      <c r="I158" s="393"/>
      <c r="J158" s="393"/>
      <c r="K158" s="393"/>
      <c r="L158" s="394"/>
    </row>
    <row r="159" spans="1:12" ht="30" customHeight="1" x14ac:dyDescent="0.25">
      <c r="A159" s="412"/>
      <c r="B159" s="413"/>
      <c r="C159" s="412"/>
      <c r="D159" s="413"/>
      <c r="E159" s="405">
        <v>0</v>
      </c>
      <c r="F159" s="406"/>
      <c r="G159" s="392" t="s">
        <v>34</v>
      </c>
      <c r="H159" s="393"/>
      <c r="I159" s="393"/>
      <c r="J159" s="393"/>
      <c r="K159" s="393"/>
      <c r="L159" s="394"/>
    </row>
    <row r="160" spans="1:12" ht="30" customHeight="1" x14ac:dyDescent="0.25">
      <c r="A160" s="412"/>
      <c r="B160" s="413"/>
      <c r="C160" s="412"/>
      <c r="D160" s="413"/>
      <c r="E160" s="405">
        <v>0</v>
      </c>
      <c r="F160" s="406"/>
      <c r="G160" s="392" t="s">
        <v>34</v>
      </c>
      <c r="H160" s="393"/>
      <c r="I160" s="393"/>
      <c r="J160" s="393"/>
      <c r="K160" s="393"/>
      <c r="L160" s="394"/>
    </row>
    <row r="161" spans="1:12" ht="30" customHeight="1" x14ac:dyDescent="0.25">
      <c r="A161" s="412"/>
      <c r="B161" s="413"/>
      <c r="C161" s="412"/>
      <c r="D161" s="413"/>
      <c r="E161" s="405">
        <v>0</v>
      </c>
      <c r="F161" s="406"/>
      <c r="G161" s="392" t="s">
        <v>34</v>
      </c>
      <c r="H161" s="393"/>
      <c r="I161" s="393"/>
      <c r="J161" s="393"/>
      <c r="K161" s="393"/>
      <c r="L161" s="394"/>
    </row>
    <row r="162" spans="1:12" ht="30" customHeight="1" x14ac:dyDescent="0.25">
      <c r="A162" s="412"/>
      <c r="B162" s="413"/>
      <c r="C162" s="412"/>
      <c r="D162" s="413"/>
      <c r="E162" s="405">
        <v>0</v>
      </c>
      <c r="F162" s="406"/>
      <c r="G162" s="392" t="s">
        <v>34</v>
      </c>
      <c r="H162" s="393"/>
      <c r="I162" s="393"/>
      <c r="J162" s="393"/>
      <c r="K162" s="393"/>
      <c r="L162" s="394"/>
    </row>
    <row r="163" spans="1:12" ht="30" customHeight="1" x14ac:dyDescent="0.25">
      <c r="A163" s="412"/>
      <c r="B163" s="413"/>
      <c r="C163" s="412"/>
      <c r="D163" s="413"/>
      <c r="E163" s="405">
        <v>0</v>
      </c>
      <c r="F163" s="406"/>
      <c r="G163" s="392" t="s">
        <v>34</v>
      </c>
      <c r="H163" s="393"/>
      <c r="I163" s="393"/>
      <c r="J163" s="393"/>
      <c r="K163" s="393"/>
      <c r="L163" s="394"/>
    </row>
    <row r="164" spans="1:12" ht="30" customHeight="1" x14ac:dyDescent="0.25">
      <c r="A164" s="412"/>
      <c r="B164" s="413"/>
      <c r="C164" s="412"/>
      <c r="D164" s="413"/>
      <c r="E164" s="405">
        <v>0</v>
      </c>
      <c r="F164" s="406"/>
      <c r="G164" s="392" t="s">
        <v>34</v>
      </c>
      <c r="H164" s="393"/>
      <c r="I164" s="393"/>
      <c r="J164" s="393"/>
      <c r="K164" s="393"/>
      <c r="L164" s="394"/>
    </row>
    <row r="165" spans="1:12" ht="30" customHeight="1" x14ac:dyDescent="0.25">
      <c r="A165" s="412"/>
      <c r="B165" s="413"/>
      <c r="C165" s="412"/>
      <c r="D165" s="413"/>
      <c r="E165" s="405">
        <v>0</v>
      </c>
      <c r="F165" s="406"/>
      <c r="G165" s="392" t="s">
        <v>34</v>
      </c>
      <c r="H165" s="393"/>
      <c r="I165" s="393"/>
      <c r="J165" s="393"/>
      <c r="K165" s="393"/>
      <c r="L165" s="394"/>
    </row>
    <row r="166" spans="1:12" ht="30" customHeight="1" x14ac:dyDescent="0.25">
      <c r="A166" s="412"/>
      <c r="B166" s="413"/>
      <c r="C166" s="412"/>
      <c r="D166" s="413"/>
      <c r="E166" s="405">
        <v>0</v>
      </c>
      <c r="F166" s="406"/>
      <c r="G166" s="392" t="s">
        <v>34</v>
      </c>
      <c r="H166" s="393"/>
      <c r="I166" s="393"/>
      <c r="J166" s="393"/>
      <c r="K166" s="393"/>
      <c r="L166" s="394"/>
    </row>
    <row r="167" spans="1:12" ht="30" customHeight="1" x14ac:dyDescent="0.25">
      <c r="A167" s="412"/>
      <c r="B167" s="413"/>
      <c r="C167" s="412"/>
      <c r="D167" s="413"/>
      <c r="E167" s="405">
        <v>0</v>
      </c>
      <c r="F167" s="406"/>
      <c r="G167" s="392" t="s">
        <v>34</v>
      </c>
      <c r="H167" s="393"/>
      <c r="I167" s="393"/>
      <c r="J167" s="393"/>
      <c r="K167" s="393"/>
      <c r="L167" s="394"/>
    </row>
    <row r="168" spans="1:12" ht="30" customHeight="1" x14ac:dyDescent="0.25">
      <c r="A168" s="412"/>
      <c r="B168" s="413"/>
      <c r="C168" s="412"/>
      <c r="D168" s="413"/>
      <c r="E168" s="405">
        <v>0</v>
      </c>
      <c r="F168" s="406"/>
      <c r="G168" s="392" t="s">
        <v>34</v>
      </c>
      <c r="H168" s="393"/>
      <c r="I168" s="393"/>
      <c r="J168" s="393"/>
      <c r="K168" s="393"/>
      <c r="L168" s="394"/>
    </row>
    <row r="169" spans="1:12" ht="30" customHeight="1" x14ac:dyDescent="0.25">
      <c r="A169" s="412"/>
      <c r="B169" s="413"/>
      <c r="C169" s="412"/>
      <c r="D169" s="413"/>
      <c r="E169" s="405">
        <v>0</v>
      </c>
      <c r="F169" s="406"/>
      <c r="G169" s="392" t="s">
        <v>34</v>
      </c>
      <c r="H169" s="393"/>
      <c r="I169" s="393"/>
      <c r="J169" s="393"/>
      <c r="K169" s="393"/>
      <c r="L169" s="394"/>
    </row>
    <row r="170" spans="1:12" ht="30" customHeight="1" x14ac:dyDescent="0.25">
      <c r="A170" s="412"/>
      <c r="B170" s="413"/>
      <c r="C170" s="412"/>
      <c r="D170" s="413"/>
      <c r="E170" s="405">
        <v>0</v>
      </c>
      <c r="F170" s="406"/>
      <c r="G170" s="392" t="s">
        <v>34</v>
      </c>
      <c r="H170" s="393"/>
      <c r="I170" s="393"/>
      <c r="J170" s="393"/>
      <c r="K170" s="393"/>
      <c r="L170" s="394"/>
    </row>
    <row r="171" spans="1:12" ht="30" customHeight="1" x14ac:dyDescent="0.25">
      <c r="A171" s="412"/>
      <c r="B171" s="413"/>
      <c r="C171" s="412"/>
      <c r="D171" s="413"/>
      <c r="E171" s="405">
        <v>0</v>
      </c>
      <c r="F171" s="406"/>
      <c r="G171" s="392" t="s">
        <v>34</v>
      </c>
      <c r="H171" s="393"/>
      <c r="I171" s="393"/>
      <c r="J171" s="393"/>
      <c r="K171" s="393"/>
      <c r="L171" s="394"/>
    </row>
    <row r="172" spans="1:12" ht="30" customHeight="1" x14ac:dyDescent="0.25">
      <c r="A172" s="412"/>
      <c r="B172" s="413"/>
      <c r="C172" s="412"/>
      <c r="D172" s="413"/>
      <c r="E172" s="405">
        <v>0</v>
      </c>
      <c r="F172" s="406"/>
      <c r="G172" s="392" t="s">
        <v>34</v>
      </c>
      <c r="H172" s="393"/>
      <c r="I172" s="393"/>
      <c r="J172" s="393"/>
      <c r="K172" s="393"/>
      <c r="L172" s="394"/>
    </row>
    <row r="173" spans="1:12" ht="30" customHeight="1" x14ac:dyDescent="0.25">
      <c r="A173" s="412"/>
      <c r="B173" s="413"/>
      <c r="C173" s="412"/>
      <c r="D173" s="413"/>
      <c r="E173" s="405">
        <v>0</v>
      </c>
      <c r="F173" s="406"/>
      <c r="G173" s="392" t="s">
        <v>34</v>
      </c>
      <c r="H173" s="393"/>
      <c r="I173" s="393"/>
      <c r="J173" s="393"/>
      <c r="K173" s="393"/>
      <c r="L173" s="394"/>
    </row>
    <row r="174" spans="1:12" ht="30" customHeight="1" x14ac:dyDescent="0.25">
      <c r="A174" s="412"/>
      <c r="B174" s="413"/>
      <c r="C174" s="412"/>
      <c r="D174" s="413"/>
      <c r="E174" s="405">
        <v>0</v>
      </c>
      <c r="F174" s="406"/>
      <c r="G174" s="392" t="s">
        <v>34</v>
      </c>
      <c r="H174" s="393"/>
      <c r="I174" s="393"/>
      <c r="J174" s="393"/>
      <c r="K174" s="393"/>
      <c r="L174" s="394"/>
    </row>
    <row r="175" spans="1:12" ht="30" customHeight="1" x14ac:dyDescent="0.25">
      <c r="A175" s="412"/>
      <c r="B175" s="413"/>
      <c r="C175" s="412"/>
      <c r="D175" s="413"/>
      <c r="E175" s="405">
        <v>0</v>
      </c>
      <c r="F175" s="406"/>
      <c r="G175" s="392" t="s">
        <v>34</v>
      </c>
      <c r="H175" s="393"/>
      <c r="I175" s="393"/>
      <c r="J175" s="393"/>
      <c r="K175" s="393"/>
      <c r="L175" s="394"/>
    </row>
    <row r="176" spans="1:12" ht="30" customHeight="1" x14ac:dyDescent="0.25">
      <c r="A176" s="412"/>
      <c r="B176" s="413"/>
      <c r="C176" s="412"/>
      <c r="D176" s="413"/>
      <c r="E176" s="405">
        <v>0</v>
      </c>
      <c r="F176" s="406"/>
      <c r="G176" s="392" t="s">
        <v>34</v>
      </c>
      <c r="H176" s="393"/>
      <c r="I176" s="393"/>
      <c r="J176" s="393"/>
      <c r="K176" s="393"/>
      <c r="L176" s="394"/>
    </row>
    <row r="177" spans="1:12" ht="30" customHeight="1" x14ac:dyDescent="0.25">
      <c r="A177" s="412"/>
      <c r="B177" s="413"/>
      <c r="C177" s="412"/>
      <c r="D177" s="413"/>
      <c r="E177" s="405">
        <v>0</v>
      </c>
      <c r="F177" s="406"/>
      <c r="G177" s="392" t="s">
        <v>34</v>
      </c>
      <c r="H177" s="393"/>
      <c r="I177" s="393"/>
      <c r="J177" s="393"/>
      <c r="K177" s="393"/>
      <c r="L177" s="394"/>
    </row>
    <row r="178" spans="1:12" ht="30" customHeight="1" x14ac:dyDescent="0.25">
      <c r="A178" s="412"/>
      <c r="B178" s="413"/>
      <c r="C178" s="412"/>
      <c r="D178" s="413"/>
      <c r="E178" s="405">
        <v>0</v>
      </c>
      <c r="F178" s="406"/>
      <c r="G178" s="392" t="s">
        <v>34</v>
      </c>
      <c r="H178" s="393"/>
      <c r="I178" s="393"/>
      <c r="J178" s="393"/>
      <c r="K178" s="393"/>
      <c r="L178" s="394"/>
    </row>
    <row r="179" spans="1:12" ht="30" customHeight="1" x14ac:dyDescent="0.25">
      <c r="A179" s="412"/>
      <c r="B179" s="413"/>
      <c r="C179" s="412"/>
      <c r="D179" s="413"/>
      <c r="E179" s="405">
        <v>0</v>
      </c>
      <c r="F179" s="406"/>
      <c r="G179" s="392" t="s">
        <v>34</v>
      </c>
      <c r="H179" s="393"/>
      <c r="I179" s="393"/>
      <c r="J179" s="393"/>
      <c r="K179" s="393"/>
      <c r="L179" s="394"/>
    </row>
    <row r="180" spans="1:12" ht="30" customHeight="1" x14ac:dyDescent="0.25">
      <c r="A180" s="412"/>
      <c r="B180" s="413"/>
      <c r="C180" s="412"/>
      <c r="D180" s="413"/>
      <c r="E180" s="405">
        <v>0</v>
      </c>
      <c r="F180" s="406"/>
      <c r="G180" s="392" t="s">
        <v>34</v>
      </c>
      <c r="H180" s="393"/>
      <c r="I180" s="393"/>
      <c r="J180" s="393"/>
      <c r="K180" s="393"/>
      <c r="L180" s="394"/>
    </row>
    <row r="181" spans="1:12" ht="30" customHeight="1" x14ac:dyDescent="0.25">
      <c r="A181" s="412"/>
      <c r="B181" s="413"/>
      <c r="C181" s="412"/>
      <c r="D181" s="413"/>
      <c r="E181" s="405">
        <v>0</v>
      </c>
      <c r="F181" s="406"/>
      <c r="G181" s="392" t="s">
        <v>34</v>
      </c>
      <c r="H181" s="393"/>
      <c r="I181" s="393"/>
      <c r="J181" s="393"/>
      <c r="K181" s="393"/>
      <c r="L181" s="394"/>
    </row>
    <row r="182" spans="1:12" ht="30" customHeight="1" x14ac:dyDescent="0.25">
      <c r="A182" s="412"/>
      <c r="B182" s="413"/>
      <c r="C182" s="412"/>
      <c r="D182" s="413"/>
      <c r="E182" s="405">
        <v>0</v>
      </c>
      <c r="F182" s="406"/>
      <c r="G182" s="392" t="s">
        <v>34</v>
      </c>
      <c r="H182" s="393"/>
      <c r="I182" s="393"/>
      <c r="J182" s="393"/>
      <c r="K182" s="393"/>
      <c r="L182" s="394"/>
    </row>
    <row r="183" spans="1:12" ht="30" customHeight="1" x14ac:dyDescent="0.25">
      <c r="A183" s="412"/>
      <c r="B183" s="413"/>
      <c r="C183" s="412"/>
      <c r="D183" s="413"/>
      <c r="E183" s="405">
        <v>0</v>
      </c>
      <c r="F183" s="406"/>
      <c r="G183" s="392" t="s">
        <v>34</v>
      </c>
      <c r="H183" s="393"/>
      <c r="I183" s="393"/>
      <c r="J183" s="393"/>
      <c r="K183" s="393"/>
      <c r="L183" s="394"/>
    </row>
    <row r="184" spans="1:12" ht="30" customHeight="1" x14ac:dyDescent="0.25">
      <c r="A184" s="412"/>
      <c r="B184" s="413"/>
      <c r="C184" s="412"/>
      <c r="D184" s="413"/>
      <c r="E184" s="405">
        <v>0</v>
      </c>
      <c r="F184" s="406"/>
      <c r="G184" s="392" t="s">
        <v>34</v>
      </c>
      <c r="H184" s="393"/>
      <c r="I184" s="393"/>
      <c r="J184" s="393"/>
      <c r="K184" s="393"/>
      <c r="L184" s="394"/>
    </row>
    <row r="185" spans="1:12" ht="30" customHeight="1" x14ac:dyDescent="0.25">
      <c r="A185" s="412"/>
      <c r="B185" s="413"/>
      <c r="C185" s="412"/>
      <c r="D185" s="413"/>
      <c r="E185" s="407">
        <v>0</v>
      </c>
      <c r="F185" s="408"/>
      <c r="G185" s="603" t="s">
        <v>34</v>
      </c>
      <c r="H185" s="395"/>
      <c r="I185" s="395"/>
      <c r="J185" s="395"/>
      <c r="K185" s="395"/>
      <c r="L185" s="396"/>
    </row>
    <row r="186" spans="1:12" ht="30" customHeight="1" x14ac:dyDescent="0.25">
      <c r="A186" s="412"/>
      <c r="B186" s="413"/>
      <c r="C186" s="412"/>
      <c r="D186" s="413"/>
      <c r="E186" s="604">
        <v>0</v>
      </c>
      <c r="F186" s="604"/>
      <c r="G186" s="605" t="s">
        <v>34</v>
      </c>
      <c r="H186" s="605"/>
      <c r="I186" s="605"/>
      <c r="J186" s="605"/>
      <c r="K186" s="605"/>
      <c r="L186" s="605"/>
    </row>
    <row r="187" spans="1:12" x14ac:dyDescent="0.25">
      <c r="A187" s="400"/>
      <c r="B187" s="400"/>
      <c r="C187" s="400"/>
      <c r="D187" s="400"/>
    </row>
  </sheetData>
  <sheetProtection algorithmName="SHA-512" hashValue="bfBYjjp2OZ2OKZcifzhj4mGrg4teYptNurcLQUg/eKZCkafvId+CS9llcxnJ/ccQM4jP8WK9SFQ6MEHXLggZuQ==" saltValue="NfJcgzkcLilPwxJFI11ljQ==" spinCount="100000" sheet="1" objects="1" scenarios="1"/>
  <mergeCells count="805">
    <mergeCell ref="A186:B186"/>
    <mergeCell ref="C186:D186"/>
    <mergeCell ref="E186:F186"/>
    <mergeCell ref="G186:L186"/>
    <mergeCell ref="AN9:AW10"/>
    <mergeCell ref="AX9:BG10"/>
    <mergeCell ref="P52:Q52"/>
    <mergeCell ref="R52:S52"/>
    <mergeCell ref="P53:Q53"/>
    <mergeCell ref="R53:S53"/>
    <mergeCell ref="P45:Q45"/>
    <mergeCell ref="R45:S45"/>
    <mergeCell ref="P48:Q48"/>
    <mergeCell ref="R48:S48"/>
    <mergeCell ref="P49:Q49"/>
    <mergeCell ref="R49:S49"/>
    <mergeCell ref="P50:Q50"/>
    <mergeCell ref="R50:S50"/>
    <mergeCell ref="P51:Q51"/>
    <mergeCell ref="R51:S51"/>
    <mergeCell ref="P46:Q46"/>
    <mergeCell ref="R46:S46"/>
    <mergeCell ref="P47:Q47"/>
    <mergeCell ref="R47:S47"/>
    <mergeCell ref="A183:B183"/>
    <mergeCell ref="C183:D183"/>
    <mergeCell ref="E183:F183"/>
    <mergeCell ref="G183:L183"/>
    <mergeCell ref="A184:B184"/>
    <mergeCell ref="C184:D184"/>
    <mergeCell ref="E184:F184"/>
    <mergeCell ref="G184:L184"/>
    <mergeCell ref="A177:B177"/>
    <mergeCell ref="C177:D177"/>
    <mergeCell ref="E177:F177"/>
    <mergeCell ref="G177:L177"/>
    <mergeCell ref="A178:B178"/>
    <mergeCell ref="C178:D178"/>
    <mergeCell ref="E178:F178"/>
    <mergeCell ref="G178:L178"/>
    <mergeCell ref="A179:B179"/>
    <mergeCell ref="C179:D179"/>
    <mergeCell ref="E179:F179"/>
    <mergeCell ref="G179:L179"/>
    <mergeCell ref="A174:B174"/>
    <mergeCell ref="C174:D174"/>
    <mergeCell ref="A185:B185"/>
    <mergeCell ref="C185:D185"/>
    <mergeCell ref="E185:F185"/>
    <mergeCell ref="G185:L185"/>
    <mergeCell ref="A180:B180"/>
    <mergeCell ref="C180:D180"/>
    <mergeCell ref="E180:F180"/>
    <mergeCell ref="G180:L180"/>
    <mergeCell ref="A181:B181"/>
    <mergeCell ref="C181:D181"/>
    <mergeCell ref="E181:F181"/>
    <mergeCell ref="G181:L181"/>
    <mergeCell ref="A182:B182"/>
    <mergeCell ref="C182:D182"/>
    <mergeCell ref="E182:F182"/>
    <mergeCell ref="G182:L182"/>
    <mergeCell ref="E174:F174"/>
    <mergeCell ref="G174:L174"/>
    <mergeCell ref="A175:B175"/>
    <mergeCell ref="C175:D175"/>
    <mergeCell ref="E175:F175"/>
    <mergeCell ref="G175:L175"/>
    <mergeCell ref="A176:B176"/>
    <mergeCell ref="C176:D176"/>
    <mergeCell ref="E176:F176"/>
    <mergeCell ref="G176:L176"/>
    <mergeCell ref="A171:B171"/>
    <mergeCell ref="C171:D171"/>
    <mergeCell ref="E171:F171"/>
    <mergeCell ref="G171:L171"/>
    <mergeCell ref="A172:B172"/>
    <mergeCell ref="C172:D172"/>
    <mergeCell ref="E172:F172"/>
    <mergeCell ref="G172:L172"/>
    <mergeCell ref="A173:B173"/>
    <mergeCell ref="C173:D173"/>
    <mergeCell ref="E173:F173"/>
    <mergeCell ref="G173:L173"/>
    <mergeCell ref="A168:B168"/>
    <mergeCell ref="C168:D168"/>
    <mergeCell ref="E168:F168"/>
    <mergeCell ref="G168:L168"/>
    <mergeCell ref="A169:B169"/>
    <mergeCell ref="C169:D169"/>
    <mergeCell ref="E169:F169"/>
    <mergeCell ref="G169:L169"/>
    <mergeCell ref="A170:B170"/>
    <mergeCell ref="C170:D170"/>
    <mergeCell ref="E170:F170"/>
    <mergeCell ref="G170:L170"/>
    <mergeCell ref="A165:B165"/>
    <mergeCell ref="C165:D165"/>
    <mergeCell ref="E165:F165"/>
    <mergeCell ref="G165:L165"/>
    <mergeCell ref="A166:B166"/>
    <mergeCell ref="C166:D166"/>
    <mergeCell ref="E166:F166"/>
    <mergeCell ref="G166:L166"/>
    <mergeCell ref="A167:B167"/>
    <mergeCell ref="C167:D167"/>
    <mergeCell ref="E167:F167"/>
    <mergeCell ref="G167:L167"/>
    <mergeCell ref="A162:B162"/>
    <mergeCell ref="C162:D162"/>
    <mergeCell ref="E162:F162"/>
    <mergeCell ref="G162:L162"/>
    <mergeCell ref="A163:B163"/>
    <mergeCell ref="C163:D163"/>
    <mergeCell ref="E163:F163"/>
    <mergeCell ref="G163:L163"/>
    <mergeCell ref="A164:B164"/>
    <mergeCell ref="C164:D164"/>
    <mergeCell ref="E164:F164"/>
    <mergeCell ref="G164:L164"/>
    <mergeCell ref="A159:B159"/>
    <mergeCell ref="C159:D159"/>
    <mergeCell ref="E159:F159"/>
    <mergeCell ref="G159:L159"/>
    <mergeCell ref="A160:B160"/>
    <mergeCell ref="C160:D160"/>
    <mergeCell ref="E160:F160"/>
    <mergeCell ref="G160:L160"/>
    <mergeCell ref="A161:B161"/>
    <mergeCell ref="C161:D161"/>
    <mergeCell ref="E161:F161"/>
    <mergeCell ref="G161:L161"/>
    <mergeCell ref="A156:B156"/>
    <mergeCell ref="C156:D156"/>
    <mergeCell ref="E156:F156"/>
    <mergeCell ref="G156:L156"/>
    <mergeCell ref="A157:B157"/>
    <mergeCell ref="C157:D157"/>
    <mergeCell ref="E157:F157"/>
    <mergeCell ref="G157:L157"/>
    <mergeCell ref="A158:B158"/>
    <mergeCell ref="C158:D158"/>
    <mergeCell ref="E158:F158"/>
    <mergeCell ref="G158:L158"/>
    <mergeCell ref="A153:B153"/>
    <mergeCell ref="C153:D153"/>
    <mergeCell ref="E153:F153"/>
    <mergeCell ref="G153:L153"/>
    <mergeCell ref="A154:B154"/>
    <mergeCell ref="C154:D154"/>
    <mergeCell ref="E154:F154"/>
    <mergeCell ref="G154:L154"/>
    <mergeCell ref="A155:B155"/>
    <mergeCell ref="C155:D155"/>
    <mergeCell ref="E155:F155"/>
    <mergeCell ref="G155:L155"/>
    <mergeCell ref="A150:B150"/>
    <mergeCell ref="C150:D150"/>
    <mergeCell ref="E150:F150"/>
    <mergeCell ref="G150:L150"/>
    <mergeCell ref="A151:B151"/>
    <mergeCell ref="C151:D151"/>
    <mergeCell ref="E151:F151"/>
    <mergeCell ref="G151:L151"/>
    <mergeCell ref="A152:B152"/>
    <mergeCell ref="C152:D152"/>
    <mergeCell ref="E152:F152"/>
    <mergeCell ref="G152:L152"/>
    <mergeCell ref="A147:B147"/>
    <mergeCell ref="C147:D147"/>
    <mergeCell ref="E147:F147"/>
    <mergeCell ref="G147:L147"/>
    <mergeCell ref="A148:B148"/>
    <mergeCell ref="C148:D148"/>
    <mergeCell ref="E148:F148"/>
    <mergeCell ref="G148:L148"/>
    <mergeCell ref="A149:B149"/>
    <mergeCell ref="C149:D149"/>
    <mergeCell ref="E149:F149"/>
    <mergeCell ref="G149:L149"/>
    <mergeCell ref="A144:B144"/>
    <mergeCell ref="C144:D144"/>
    <mergeCell ref="E144:F144"/>
    <mergeCell ref="G144:L144"/>
    <mergeCell ref="A145:B145"/>
    <mergeCell ref="C145:D145"/>
    <mergeCell ref="E145:F145"/>
    <mergeCell ref="G145:L145"/>
    <mergeCell ref="A146:B146"/>
    <mergeCell ref="C146:D146"/>
    <mergeCell ref="E146:F146"/>
    <mergeCell ref="G146:L146"/>
    <mergeCell ref="A141:B141"/>
    <mergeCell ref="C141:D141"/>
    <mergeCell ref="E141:F141"/>
    <mergeCell ref="G141:L141"/>
    <mergeCell ref="A142:B142"/>
    <mergeCell ref="C142:D142"/>
    <mergeCell ref="E142:F142"/>
    <mergeCell ref="G142:L142"/>
    <mergeCell ref="A143:B143"/>
    <mergeCell ref="C143:D143"/>
    <mergeCell ref="E143:F143"/>
    <mergeCell ref="G143:L143"/>
    <mergeCell ref="A138:B138"/>
    <mergeCell ref="C138:D138"/>
    <mergeCell ref="E138:F138"/>
    <mergeCell ref="G138:L138"/>
    <mergeCell ref="A139:B139"/>
    <mergeCell ref="C139:D139"/>
    <mergeCell ref="E139:F139"/>
    <mergeCell ref="G139:L139"/>
    <mergeCell ref="A140:B140"/>
    <mergeCell ref="C140:D140"/>
    <mergeCell ref="E140:F140"/>
    <mergeCell ref="G140:L140"/>
    <mergeCell ref="A135:B135"/>
    <mergeCell ref="C135:D135"/>
    <mergeCell ref="E135:F135"/>
    <mergeCell ref="G135:L135"/>
    <mergeCell ref="A136:B136"/>
    <mergeCell ref="C136:D136"/>
    <mergeCell ref="E136:F136"/>
    <mergeCell ref="G136:L136"/>
    <mergeCell ref="A137:B137"/>
    <mergeCell ref="C137:D137"/>
    <mergeCell ref="E137:F137"/>
    <mergeCell ref="G137:L137"/>
    <mergeCell ref="A132:B132"/>
    <mergeCell ref="C132:D132"/>
    <mergeCell ref="E132:F132"/>
    <mergeCell ref="G132:L132"/>
    <mergeCell ref="A133:B133"/>
    <mergeCell ref="C133:D133"/>
    <mergeCell ref="E133:F133"/>
    <mergeCell ref="G133:L133"/>
    <mergeCell ref="A134:B134"/>
    <mergeCell ref="C134:D134"/>
    <mergeCell ref="E134:F134"/>
    <mergeCell ref="G134:L134"/>
    <mergeCell ref="A129:B129"/>
    <mergeCell ref="C129:D129"/>
    <mergeCell ref="E129:F129"/>
    <mergeCell ref="G129:L129"/>
    <mergeCell ref="A130:B130"/>
    <mergeCell ref="C130:D130"/>
    <mergeCell ref="E130:F130"/>
    <mergeCell ref="G130:L130"/>
    <mergeCell ref="A131:B131"/>
    <mergeCell ref="C131:D131"/>
    <mergeCell ref="E131:F131"/>
    <mergeCell ref="G131:L131"/>
    <mergeCell ref="A126:B126"/>
    <mergeCell ref="C126:D126"/>
    <mergeCell ref="E126:F126"/>
    <mergeCell ref="G126:L126"/>
    <mergeCell ref="A127:B127"/>
    <mergeCell ref="C127:D127"/>
    <mergeCell ref="E127:F127"/>
    <mergeCell ref="G127:L127"/>
    <mergeCell ref="A128:B128"/>
    <mergeCell ref="C128:D128"/>
    <mergeCell ref="E128:F128"/>
    <mergeCell ref="G128:L128"/>
    <mergeCell ref="A123:B123"/>
    <mergeCell ref="C123:D123"/>
    <mergeCell ref="E123:F123"/>
    <mergeCell ref="G123:L123"/>
    <mergeCell ref="A124:B124"/>
    <mergeCell ref="C124:D124"/>
    <mergeCell ref="E124:F124"/>
    <mergeCell ref="G124:L124"/>
    <mergeCell ref="A125:B125"/>
    <mergeCell ref="C125:D125"/>
    <mergeCell ref="E125:F125"/>
    <mergeCell ref="G125:L125"/>
    <mergeCell ref="A120:B120"/>
    <mergeCell ref="C120:D120"/>
    <mergeCell ref="E120:F120"/>
    <mergeCell ref="G120:L120"/>
    <mergeCell ref="A121:B121"/>
    <mergeCell ref="C121:D121"/>
    <mergeCell ref="E121:F121"/>
    <mergeCell ref="G121:L121"/>
    <mergeCell ref="A122:B122"/>
    <mergeCell ref="C122:D122"/>
    <mergeCell ref="E122:F122"/>
    <mergeCell ref="G122:L122"/>
    <mergeCell ref="A117:B117"/>
    <mergeCell ref="C117:D117"/>
    <mergeCell ref="E117:F117"/>
    <mergeCell ref="G117:L117"/>
    <mergeCell ref="A118:B118"/>
    <mergeCell ref="C118:D118"/>
    <mergeCell ref="E118:F118"/>
    <mergeCell ref="G118:L118"/>
    <mergeCell ref="A119:B119"/>
    <mergeCell ref="C119:D119"/>
    <mergeCell ref="E119:F119"/>
    <mergeCell ref="G119:L119"/>
    <mergeCell ref="A114:B114"/>
    <mergeCell ref="C114:D114"/>
    <mergeCell ref="E114:F114"/>
    <mergeCell ref="G114:L114"/>
    <mergeCell ref="A115:B115"/>
    <mergeCell ref="C115:D115"/>
    <mergeCell ref="E115:F115"/>
    <mergeCell ref="G115:L115"/>
    <mergeCell ref="A116:B116"/>
    <mergeCell ref="C116:D116"/>
    <mergeCell ref="E116:F116"/>
    <mergeCell ref="G116:L116"/>
    <mergeCell ref="A111:B111"/>
    <mergeCell ref="C111:D111"/>
    <mergeCell ref="E111:F111"/>
    <mergeCell ref="G111:L111"/>
    <mergeCell ref="A112:B112"/>
    <mergeCell ref="C112:D112"/>
    <mergeCell ref="E112:F112"/>
    <mergeCell ref="G112:L112"/>
    <mergeCell ref="A113:B113"/>
    <mergeCell ref="C113:D113"/>
    <mergeCell ref="E113:F113"/>
    <mergeCell ref="G113:L113"/>
    <mergeCell ref="A108:B108"/>
    <mergeCell ref="C108:D108"/>
    <mergeCell ref="E108:F108"/>
    <mergeCell ref="G108:L108"/>
    <mergeCell ref="A109:B109"/>
    <mergeCell ref="C109:D109"/>
    <mergeCell ref="E109:F109"/>
    <mergeCell ref="G109:L109"/>
    <mergeCell ref="A110:B110"/>
    <mergeCell ref="C110:D110"/>
    <mergeCell ref="E110:F110"/>
    <mergeCell ref="G110:L110"/>
    <mergeCell ref="A105:B105"/>
    <mergeCell ref="C105:D105"/>
    <mergeCell ref="E105:F105"/>
    <mergeCell ref="G105:L105"/>
    <mergeCell ref="A106:B106"/>
    <mergeCell ref="C106:D106"/>
    <mergeCell ref="E106:F106"/>
    <mergeCell ref="G106:L106"/>
    <mergeCell ref="A107:B107"/>
    <mergeCell ref="C107:D107"/>
    <mergeCell ref="E107:F107"/>
    <mergeCell ref="G107:L107"/>
    <mergeCell ref="A102:B102"/>
    <mergeCell ref="C102:D102"/>
    <mergeCell ref="E102:F102"/>
    <mergeCell ref="G102:L102"/>
    <mergeCell ref="A103:B103"/>
    <mergeCell ref="C103:D103"/>
    <mergeCell ref="E103:F103"/>
    <mergeCell ref="G103:L103"/>
    <mergeCell ref="A104:B104"/>
    <mergeCell ref="C104:D104"/>
    <mergeCell ref="E104:F104"/>
    <mergeCell ref="G104:L104"/>
    <mergeCell ref="A99:B99"/>
    <mergeCell ref="C99:D99"/>
    <mergeCell ref="E99:F99"/>
    <mergeCell ref="G99:L99"/>
    <mergeCell ref="A100:B100"/>
    <mergeCell ref="C100:D100"/>
    <mergeCell ref="E100:F100"/>
    <mergeCell ref="G100:L100"/>
    <mergeCell ref="A101:B101"/>
    <mergeCell ref="C101:D101"/>
    <mergeCell ref="E101:F101"/>
    <mergeCell ref="G101:L101"/>
    <mergeCell ref="A96:B96"/>
    <mergeCell ref="C96:D96"/>
    <mergeCell ref="E96:F96"/>
    <mergeCell ref="G96:L96"/>
    <mergeCell ref="A97:B97"/>
    <mergeCell ref="C97:D97"/>
    <mergeCell ref="E97:F97"/>
    <mergeCell ref="G97:L97"/>
    <mergeCell ref="A98:B98"/>
    <mergeCell ref="C98:D98"/>
    <mergeCell ref="E98:F98"/>
    <mergeCell ref="G98:L98"/>
    <mergeCell ref="A93:B93"/>
    <mergeCell ref="C93:D93"/>
    <mergeCell ref="E93:F93"/>
    <mergeCell ref="G93:L93"/>
    <mergeCell ref="A94:B94"/>
    <mergeCell ref="C94:D94"/>
    <mergeCell ref="E94:F94"/>
    <mergeCell ref="G94:L94"/>
    <mergeCell ref="A95:B95"/>
    <mergeCell ref="C95:D95"/>
    <mergeCell ref="E95:F95"/>
    <mergeCell ref="G95:L95"/>
    <mergeCell ref="A90:B90"/>
    <mergeCell ref="C90:D90"/>
    <mergeCell ref="E90:F90"/>
    <mergeCell ref="G90:L90"/>
    <mergeCell ref="A91:B91"/>
    <mergeCell ref="C91:D91"/>
    <mergeCell ref="E91:F91"/>
    <mergeCell ref="G91:L91"/>
    <mergeCell ref="A92:B92"/>
    <mergeCell ref="C92:D92"/>
    <mergeCell ref="E92:F92"/>
    <mergeCell ref="G92:L92"/>
    <mergeCell ref="A87:B87"/>
    <mergeCell ref="C87:D87"/>
    <mergeCell ref="E87:F87"/>
    <mergeCell ref="G87:L87"/>
    <mergeCell ref="A88:B88"/>
    <mergeCell ref="C88:D88"/>
    <mergeCell ref="E88:F88"/>
    <mergeCell ref="G88:L88"/>
    <mergeCell ref="A89:B89"/>
    <mergeCell ref="C89:D89"/>
    <mergeCell ref="E89:F89"/>
    <mergeCell ref="G89:L89"/>
    <mergeCell ref="A84:B84"/>
    <mergeCell ref="C84:D84"/>
    <mergeCell ref="E84:F84"/>
    <mergeCell ref="G84:L84"/>
    <mergeCell ref="A85:B85"/>
    <mergeCell ref="C85:D85"/>
    <mergeCell ref="E85:F85"/>
    <mergeCell ref="G85:L85"/>
    <mergeCell ref="A86:B86"/>
    <mergeCell ref="C86:D86"/>
    <mergeCell ref="E86:F86"/>
    <mergeCell ref="G86:L86"/>
    <mergeCell ref="A81:B81"/>
    <mergeCell ref="C81:D81"/>
    <mergeCell ref="E81:F81"/>
    <mergeCell ref="G81:L81"/>
    <mergeCell ref="A82:B82"/>
    <mergeCell ref="C82:D82"/>
    <mergeCell ref="E82:F82"/>
    <mergeCell ref="G82:L82"/>
    <mergeCell ref="A83:B83"/>
    <mergeCell ref="C83:D83"/>
    <mergeCell ref="E83:F83"/>
    <mergeCell ref="G83:L83"/>
    <mergeCell ref="A78:B78"/>
    <mergeCell ref="C78:D78"/>
    <mergeCell ref="E78:F78"/>
    <mergeCell ref="G78:L78"/>
    <mergeCell ref="A79:B79"/>
    <mergeCell ref="C79:D79"/>
    <mergeCell ref="E79:F79"/>
    <mergeCell ref="G79:L79"/>
    <mergeCell ref="A80:B80"/>
    <mergeCell ref="C80:D80"/>
    <mergeCell ref="E80:F80"/>
    <mergeCell ref="G80:L80"/>
    <mergeCell ref="A75:B75"/>
    <mergeCell ref="C75:D75"/>
    <mergeCell ref="E75:F75"/>
    <mergeCell ref="G75:L75"/>
    <mergeCell ref="A76:B76"/>
    <mergeCell ref="C76:D76"/>
    <mergeCell ref="E76:F76"/>
    <mergeCell ref="G76:L76"/>
    <mergeCell ref="A77:B77"/>
    <mergeCell ref="C77:D77"/>
    <mergeCell ref="E77:F77"/>
    <mergeCell ref="G77:L77"/>
    <mergeCell ref="A72:B72"/>
    <mergeCell ref="C72:D72"/>
    <mergeCell ref="E72:F72"/>
    <mergeCell ref="G72:L72"/>
    <mergeCell ref="A73:B73"/>
    <mergeCell ref="C73:D73"/>
    <mergeCell ref="E73:F73"/>
    <mergeCell ref="G73:L73"/>
    <mergeCell ref="A74:B74"/>
    <mergeCell ref="C74:D74"/>
    <mergeCell ref="E74:F74"/>
    <mergeCell ref="G74:L74"/>
    <mergeCell ref="A69:B69"/>
    <mergeCell ref="C69:D69"/>
    <mergeCell ref="E69:F69"/>
    <mergeCell ref="G69:L69"/>
    <mergeCell ref="A70:B70"/>
    <mergeCell ref="C70:D70"/>
    <mergeCell ref="E70:F70"/>
    <mergeCell ref="G70:L70"/>
    <mergeCell ref="A71:B71"/>
    <mergeCell ref="C71:D71"/>
    <mergeCell ref="E71:F71"/>
    <mergeCell ref="G71:L71"/>
    <mergeCell ref="A66:B66"/>
    <mergeCell ref="C66:D66"/>
    <mergeCell ref="E66:F66"/>
    <mergeCell ref="G66:L66"/>
    <mergeCell ref="A67:B67"/>
    <mergeCell ref="C67:D67"/>
    <mergeCell ref="E67:F67"/>
    <mergeCell ref="G67:L67"/>
    <mergeCell ref="A68:B68"/>
    <mergeCell ref="C68:D68"/>
    <mergeCell ref="E68:F68"/>
    <mergeCell ref="G68:L68"/>
    <mergeCell ref="A63:B63"/>
    <mergeCell ref="C63:D63"/>
    <mergeCell ref="E63:F63"/>
    <mergeCell ref="G63:L63"/>
    <mergeCell ref="A64:B64"/>
    <mergeCell ref="C64:D64"/>
    <mergeCell ref="E64:F64"/>
    <mergeCell ref="G64:L64"/>
    <mergeCell ref="A65:B65"/>
    <mergeCell ref="C65:D65"/>
    <mergeCell ref="E65:F65"/>
    <mergeCell ref="G65:L65"/>
    <mergeCell ref="A60:B60"/>
    <mergeCell ref="C60:D60"/>
    <mergeCell ref="E60:F60"/>
    <mergeCell ref="G60:L60"/>
    <mergeCell ref="A61:B61"/>
    <mergeCell ref="C61:D61"/>
    <mergeCell ref="E61:F61"/>
    <mergeCell ref="G61:L61"/>
    <mergeCell ref="A62:B62"/>
    <mergeCell ref="C62:D62"/>
    <mergeCell ref="E62:F62"/>
    <mergeCell ref="G62:L62"/>
    <mergeCell ref="A50:J50"/>
    <mergeCell ref="K50:L50"/>
    <mergeCell ref="M50:O50"/>
    <mergeCell ref="A58:B58"/>
    <mergeCell ref="C58:D58"/>
    <mergeCell ref="E58:F58"/>
    <mergeCell ref="G58:L58"/>
    <mergeCell ref="A59:B59"/>
    <mergeCell ref="C59:D59"/>
    <mergeCell ref="E59:F59"/>
    <mergeCell ref="G59:L59"/>
    <mergeCell ref="A53:J53"/>
    <mergeCell ref="K53:L53"/>
    <mergeCell ref="M53:O53"/>
    <mergeCell ref="A51:J51"/>
    <mergeCell ref="K51:L51"/>
    <mergeCell ref="M51:O51"/>
    <mergeCell ref="A52:J52"/>
    <mergeCell ref="K52:L52"/>
    <mergeCell ref="M52:O52"/>
    <mergeCell ref="A47:J47"/>
    <mergeCell ref="K47:L47"/>
    <mergeCell ref="M47:O47"/>
    <mergeCell ref="A48:J48"/>
    <mergeCell ref="K48:L48"/>
    <mergeCell ref="M48:O48"/>
    <mergeCell ref="A49:J49"/>
    <mergeCell ref="K49:L49"/>
    <mergeCell ref="M49:O49"/>
    <mergeCell ref="A1:AC1"/>
    <mergeCell ref="A3:AC3"/>
    <mergeCell ref="A4:F4"/>
    <mergeCell ref="G4:O4"/>
    <mergeCell ref="P4:V4"/>
    <mergeCell ref="W4:AC4"/>
    <mergeCell ref="A8:F8"/>
    <mergeCell ref="G8:K8"/>
    <mergeCell ref="L8:O8"/>
    <mergeCell ref="P8:V8"/>
    <mergeCell ref="W8:AC8"/>
    <mergeCell ref="A5:F5"/>
    <mergeCell ref="G5:O5"/>
    <mergeCell ref="P5:V5"/>
    <mergeCell ref="W5:AC5"/>
    <mergeCell ref="A6:F7"/>
    <mergeCell ref="G6:O7"/>
    <mergeCell ref="P6:V6"/>
    <mergeCell ref="W6:AC6"/>
    <mergeCell ref="P7:V7"/>
    <mergeCell ref="W7:AC7"/>
    <mergeCell ref="N2:P2"/>
    <mergeCell ref="R2:T2"/>
    <mergeCell ref="A9:P9"/>
    <mergeCell ref="A10:P10"/>
    <mergeCell ref="T9:AM10"/>
    <mergeCell ref="AH11:AJ11"/>
    <mergeCell ref="U12:Z12"/>
    <mergeCell ref="AA12:AB12"/>
    <mergeCell ref="AC12:AD12"/>
    <mergeCell ref="AE12:AF12"/>
    <mergeCell ref="AH12:AJ12"/>
    <mergeCell ref="A13:M13"/>
    <mergeCell ref="N13:P13"/>
    <mergeCell ref="A14:M14"/>
    <mergeCell ref="N14:P14"/>
    <mergeCell ref="A15:M15"/>
    <mergeCell ref="U11:Z11"/>
    <mergeCell ref="AA11:AB11"/>
    <mergeCell ref="AC11:AD11"/>
    <mergeCell ref="AE11:AF11"/>
    <mergeCell ref="U14:Z14"/>
    <mergeCell ref="AA14:AB14"/>
    <mergeCell ref="AC14:AD14"/>
    <mergeCell ref="AE14:AF14"/>
    <mergeCell ref="U15:Z15"/>
    <mergeCell ref="AA15:AB15"/>
    <mergeCell ref="AC15:AD15"/>
    <mergeCell ref="AE15:AF15"/>
    <mergeCell ref="A11:M11"/>
    <mergeCell ref="N11:P11"/>
    <mergeCell ref="A12:M12"/>
    <mergeCell ref="N12:P12"/>
    <mergeCell ref="AC13:AD13"/>
    <mergeCell ref="AE13:AF13"/>
    <mergeCell ref="A18:M18"/>
    <mergeCell ref="N18:P18"/>
    <mergeCell ref="Q18:S18"/>
    <mergeCell ref="A19:M19"/>
    <mergeCell ref="N19:P19"/>
    <mergeCell ref="Q19:S19"/>
    <mergeCell ref="N15:P15"/>
    <mergeCell ref="A16:P16"/>
    <mergeCell ref="Q16:S16"/>
    <mergeCell ref="A17:M17"/>
    <mergeCell ref="N17:P17"/>
    <mergeCell ref="Q17:S17"/>
    <mergeCell ref="A23:M23"/>
    <mergeCell ref="N23:P23"/>
    <mergeCell ref="Q23:S23"/>
    <mergeCell ref="A24:M24"/>
    <mergeCell ref="N24:P24"/>
    <mergeCell ref="Q24:S24"/>
    <mergeCell ref="A20:M20"/>
    <mergeCell ref="N20:P20"/>
    <mergeCell ref="Q20:S20"/>
    <mergeCell ref="Q21:S21"/>
    <mergeCell ref="A22:M22"/>
    <mergeCell ref="N22:P22"/>
    <mergeCell ref="Q22:S22"/>
    <mergeCell ref="A29:M29"/>
    <mergeCell ref="N29:P29"/>
    <mergeCell ref="Q29:S29"/>
    <mergeCell ref="A30:AI30"/>
    <mergeCell ref="Q25:S25"/>
    <mergeCell ref="A26:M26"/>
    <mergeCell ref="N26:P26"/>
    <mergeCell ref="Q26:S26"/>
    <mergeCell ref="A27:M27"/>
    <mergeCell ref="N27:P27"/>
    <mergeCell ref="Q27:S27"/>
    <mergeCell ref="T28:AA28"/>
    <mergeCell ref="T29:AA29"/>
    <mergeCell ref="AB28:AC28"/>
    <mergeCell ref="AB29:AC29"/>
    <mergeCell ref="AD28:AE28"/>
    <mergeCell ref="AD29:AE29"/>
    <mergeCell ref="AF28:AG28"/>
    <mergeCell ref="AF29:AG29"/>
    <mergeCell ref="AH28:AI28"/>
    <mergeCell ref="AH29:AI29"/>
    <mergeCell ref="U26:Z26"/>
    <mergeCell ref="AA26:AB26"/>
    <mergeCell ref="AC26:AD26"/>
    <mergeCell ref="A36:I36"/>
    <mergeCell ref="Z36:AA36"/>
    <mergeCell ref="AH36:AI36"/>
    <mergeCell ref="U22:Z22"/>
    <mergeCell ref="AA22:AB22"/>
    <mergeCell ref="A37:I37"/>
    <mergeCell ref="Z37:AA37"/>
    <mergeCell ref="AH37:AI37"/>
    <mergeCell ref="A34:I34"/>
    <mergeCell ref="Z34:AA34"/>
    <mergeCell ref="AH34:AI34"/>
    <mergeCell ref="A35:I35"/>
    <mergeCell ref="Z35:AA35"/>
    <mergeCell ref="AH35:AI35"/>
    <mergeCell ref="A33:I33"/>
    <mergeCell ref="Z33:AA33"/>
    <mergeCell ref="AH33:AI33"/>
    <mergeCell ref="J31:AA31"/>
    <mergeCell ref="AB31:AI31"/>
    <mergeCell ref="A32:I32"/>
    <mergeCell ref="J32:K32"/>
    <mergeCell ref="L32:M32"/>
    <mergeCell ref="N32:O32"/>
    <mergeCell ref="P32:Q32"/>
    <mergeCell ref="AH16:AJ16"/>
    <mergeCell ref="U17:Z17"/>
    <mergeCell ref="AA17:AB17"/>
    <mergeCell ref="AC17:AD17"/>
    <mergeCell ref="AE17:AF17"/>
    <mergeCell ref="AH17:AJ17"/>
    <mergeCell ref="A42:I42"/>
    <mergeCell ref="Z42:AA42"/>
    <mergeCell ref="AH42:AI42"/>
    <mergeCell ref="A21:M21"/>
    <mergeCell ref="A25:M25"/>
    <mergeCell ref="A28:M28"/>
    <mergeCell ref="A40:I40"/>
    <mergeCell ref="Z40:AA40"/>
    <mergeCell ref="AH40:AI40"/>
    <mergeCell ref="A41:I41"/>
    <mergeCell ref="Z41:AA41"/>
    <mergeCell ref="AH41:AI41"/>
    <mergeCell ref="A38:I38"/>
    <mergeCell ref="Z38:AA38"/>
    <mergeCell ref="AH38:AI38"/>
    <mergeCell ref="A39:I39"/>
    <mergeCell ref="Z39:AA39"/>
    <mergeCell ref="AH39:AI39"/>
    <mergeCell ref="AH20:AJ20"/>
    <mergeCell ref="U21:Z21"/>
    <mergeCell ref="AA21:AB21"/>
    <mergeCell ref="AC21:AD21"/>
    <mergeCell ref="AE21:AF21"/>
    <mergeCell ref="AH21:AJ21"/>
    <mergeCell ref="AH22:AJ22"/>
    <mergeCell ref="AH23:AJ23"/>
    <mergeCell ref="AC18:AD18"/>
    <mergeCell ref="AE18:AF18"/>
    <mergeCell ref="AH18:AJ18"/>
    <mergeCell ref="U19:Z19"/>
    <mergeCell ref="AA19:AB19"/>
    <mergeCell ref="AC19:AD19"/>
    <mergeCell ref="AE19:AF19"/>
    <mergeCell ref="AH19:AJ19"/>
    <mergeCell ref="AH26:AJ26"/>
    <mergeCell ref="T32:U32"/>
    <mergeCell ref="V32:W32"/>
    <mergeCell ref="AA27:AB27"/>
    <mergeCell ref="AC27:AD27"/>
    <mergeCell ref="AE27:AF27"/>
    <mergeCell ref="AH27:AJ27"/>
    <mergeCell ref="AH24:AJ24"/>
    <mergeCell ref="U25:Z25"/>
    <mergeCell ref="AA25:AB25"/>
    <mergeCell ref="AC25:AD25"/>
    <mergeCell ref="AE25:AF25"/>
    <mergeCell ref="AH25:AJ25"/>
    <mergeCell ref="AH32:AI32"/>
    <mergeCell ref="AC24:AD24"/>
    <mergeCell ref="AE24:AF24"/>
    <mergeCell ref="Q13:S13"/>
    <mergeCell ref="T45:U45"/>
    <mergeCell ref="T46:U46"/>
    <mergeCell ref="Q28:S28"/>
    <mergeCell ref="R32:S32"/>
    <mergeCell ref="U13:Z13"/>
    <mergeCell ref="AA13:AB13"/>
    <mergeCell ref="AB32:AC32"/>
    <mergeCell ref="AD32:AE32"/>
    <mergeCell ref="AC22:AD22"/>
    <mergeCell ref="AE22:AF22"/>
    <mergeCell ref="U23:Z23"/>
    <mergeCell ref="AA23:AB23"/>
    <mergeCell ref="AC23:AD23"/>
    <mergeCell ref="AE23:AF23"/>
    <mergeCell ref="AE26:AF26"/>
    <mergeCell ref="AC20:AD20"/>
    <mergeCell ref="AE20:AF20"/>
    <mergeCell ref="AC16:AD16"/>
    <mergeCell ref="AE16:AF16"/>
    <mergeCell ref="X43:AI43"/>
    <mergeCell ref="AH13:AJ13"/>
    <mergeCell ref="AH14:AJ14"/>
    <mergeCell ref="AH15:AJ15"/>
    <mergeCell ref="T47:U47"/>
    <mergeCell ref="T48:U48"/>
    <mergeCell ref="T49:U49"/>
    <mergeCell ref="T50:U50"/>
    <mergeCell ref="T51:U51"/>
    <mergeCell ref="T52:U52"/>
    <mergeCell ref="U20:Z20"/>
    <mergeCell ref="U18:Z18"/>
    <mergeCell ref="U16:Z16"/>
    <mergeCell ref="U27:Z27"/>
    <mergeCell ref="Z32:AA32"/>
    <mergeCell ref="AA20:AB20"/>
    <mergeCell ref="AA16:AB16"/>
    <mergeCell ref="U24:Z24"/>
    <mergeCell ref="AA24:AB24"/>
    <mergeCell ref="AA18:AB18"/>
    <mergeCell ref="A187:B187"/>
    <mergeCell ref="C187:D187"/>
    <mergeCell ref="V45:X45"/>
    <mergeCell ref="V46:X46"/>
    <mergeCell ref="V47:X47"/>
    <mergeCell ref="V48:X48"/>
    <mergeCell ref="V49:X49"/>
    <mergeCell ref="V50:X50"/>
    <mergeCell ref="V51:X51"/>
    <mergeCell ref="V52:X52"/>
    <mergeCell ref="V53:X53"/>
    <mergeCell ref="T53:U53"/>
    <mergeCell ref="A55:L55"/>
    <mergeCell ref="A56:L56"/>
    <mergeCell ref="A57:B57"/>
    <mergeCell ref="C57:D57"/>
    <mergeCell ref="E57:F57"/>
    <mergeCell ref="G57:L57"/>
    <mergeCell ref="A45:J45"/>
    <mergeCell ref="K45:L45"/>
    <mergeCell ref="M45:O45"/>
    <mergeCell ref="A46:J46"/>
    <mergeCell ref="K46:L46"/>
    <mergeCell ref="M46:O46"/>
  </mergeCells>
  <dataValidations count="11">
    <dataValidation allowBlank="1" showInputMessage="1" showErrorMessage="1" prompt="give reason for discharges in Line 11, Column T-AI" sqref="A14:M14" xr:uid="{00000000-0002-0000-0800-000000000000}"/>
    <dataValidation allowBlank="1" showInputMessage="1" showErrorMessage="1" prompt="Use a number; DO NOT use alphabet" sqref="N26:N27 N17:N20 N22:N24 N12:P13 Q13:S13" xr:uid="{00000000-0002-0000-0800-000001000000}"/>
    <dataValidation allowBlank="1" showInputMessage="1" showErrorMessage="1" prompt="give reason for discharges in Line 11, Column R-AC" sqref="N14:P14" xr:uid="{00000000-0002-0000-0800-000002000000}"/>
    <dataValidation allowBlank="1" showInputMessage="1" showErrorMessage="1" prompt="auto populates" sqref="N11:P11 N15:P15 Q17:S20 Q22:S24 Q26:S27 Q29:S29 X34:AA42 AF34:AJ42" xr:uid="{00000000-0002-0000-0800-000003000000}"/>
    <dataValidation type="date" allowBlank="1" showInputMessage="1" showErrorMessage="1" prompt="Use MM/DD/YYYY format.  " sqref="AC12:AC27 AV12:AV27 AQ12:AQ27 AL12:AL27 BA12:BA27 BF12:BF27" xr:uid="{00000000-0002-0000-0800-000004000000}">
      <formula1>36708</formula1>
      <formula2>47848</formula2>
    </dataValidation>
    <dataValidation type="whole" allowBlank="1" showInputMessage="1" showErrorMessage="1" prompt="Use a number; DO NOT use alphabet" sqref="N29:P29 AB29:AC29 AF29:AG29" xr:uid="{00000000-0002-0000-0800-000005000000}">
      <formula1>0</formula1>
      <formula2>5000</formula2>
    </dataValidation>
    <dataValidation allowBlank="1" showInputMessage="1" showErrorMessage="1" prompt="Will calculate from admission and discharge date. " sqref="AU12:AU27 AK12:AK27 AP12:AP27 AA12:AA27 AZ12:AZ27 BE12:BE27" xr:uid="{00000000-0002-0000-0800-000006000000}"/>
    <dataValidation type="date" operator="greaterThanOrEqual" allowBlank="1" showInputMessage="1" showErrorMessage="1" prompt="Use MM/DD/YYYY format.  Date must be equal or greater than date in Column AQ. " sqref="AR12:AR27 BB12:BB27" xr:uid="{00000000-0002-0000-0800-000007000000}">
      <formula1>AQ12</formula1>
    </dataValidation>
    <dataValidation type="date" operator="greaterThanOrEqual" allowBlank="1" showInputMessage="1" showErrorMessage="1" prompt="Use MM/DD/YYYY format.  Date must be equal or greater than date in Column AL. " sqref="AM12:AM27" xr:uid="{00000000-0002-0000-0800-000008000000}">
      <formula1>AL12</formula1>
    </dataValidation>
    <dataValidation type="date" operator="greaterThanOrEqual" allowBlank="1" showInputMessage="1" showErrorMessage="1" prompt="Use MM/DD/YYYY format.  Date must be equal or greater than date in Column AV. " sqref="AW12:AW27 BG12:BG27" xr:uid="{00000000-0002-0000-0800-000009000000}">
      <formula1>AV12</formula1>
    </dataValidation>
    <dataValidation type="date" allowBlank="1" showInputMessage="1" showErrorMessage="1" sqref="AE12:AF26" xr:uid="{00000000-0002-0000-0800-00000A000000}">
      <formula1>29403</formula1>
      <formula2>49491</formula2>
    </dataValidation>
  </dataValidation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C000000}">
          <x14:formula1>
            <xm:f>boxes!$B$2:$B$13</xm:f>
          </x14:formula1>
          <xm:sqref>G8:K8</xm:sqref>
        </x14:dataValidation>
        <x14:dataValidation type="list" allowBlank="1" showInputMessage="1" showErrorMessage="1" xr:uid="{7FE6FA8E-B0AC-4BB6-AFD2-4EE759B4AE64}">
          <x14:formula1>
            <xm:f>boxes!$D$5:$D$166</xm:f>
          </x14:formula1>
          <xm:sqref>L8</xm:sqref>
        </x14:dataValidation>
        <x14:dataValidation type="list" allowBlank="1" showInputMessage="1" showErrorMessage="1" xr:uid="{DFD6B5E4-85CD-4CD8-9B14-E388AE80A227}">
          <x14:formula1>
            <xm:f>boxes!$H$6:$H$9</xm:f>
          </x14:formula1>
          <xm:sqref>A58:B187</xm:sqref>
        </x14:dataValidation>
        <x14:dataValidation type="list" allowBlank="1" showInputMessage="1" showErrorMessage="1" xr:uid="{AF228B12-69D9-4354-BC3C-E2B77A84096B}">
          <x14:formula1>
            <xm:f>boxes!$G$18:$G$24</xm:f>
          </x14:formula1>
          <xm:sqref>C58:D187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INSTRUCTIONS</vt:lpstr>
      <vt:lpstr>SETUP </vt:lpstr>
      <vt:lpstr>July</vt:lpstr>
      <vt:lpstr>August</vt:lpstr>
      <vt:lpstr>September</vt:lpstr>
      <vt:lpstr>October</vt:lpstr>
      <vt:lpstr>November</vt:lpstr>
      <vt:lpstr>December</vt:lpstr>
      <vt:lpstr>January</vt:lpstr>
      <vt:lpstr>February</vt:lpstr>
      <vt:lpstr>March</vt:lpstr>
      <vt:lpstr>April</vt:lpstr>
      <vt:lpstr>May</vt:lpstr>
      <vt:lpstr>June</vt:lpstr>
      <vt:lpstr>SUMMARY FOR LOS </vt:lpstr>
      <vt:lpstr>Summary of Supplemental Funds</vt:lpstr>
      <vt:lpstr>boxes</vt:lpstr>
      <vt:lpstr>drop down boxes</vt:lpstr>
      <vt:lpstr>April!Print_Titles</vt:lpstr>
      <vt:lpstr>August!Print_Titles</vt:lpstr>
      <vt:lpstr>December!Print_Titles</vt:lpstr>
      <vt:lpstr>February!Print_Titles</vt:lpstr>
      <vt:lpstr>January!Print_Titles</vt:lpstr>
      <vt:lpstr>July!Print_Titles</vt:lpstr>
      <vt:lpstr>June!Print_Titles</vt:lpstr>
      <vt:lpstr>March!Print_Titles</vt:lpstr>
      <vt:lpstr>May!Print_Titles</vt:lpstr>
      <vt:lpstr>November!Print_Titles</vt:lpstr>
      <vt:lpstr>October!Print_Titles</vt:lpstr>
      <vt:lpstr>September!Print_Titles</vt:lpstr>
      <vt:lpstr>'SETUP '!Print_Titles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Perry, Saundra K</cp:lastModifiedBy>
  <cp:lastPrinted>2016-08-19T14:08:02Z</cp:lastPrinted>
  <dcterms:created xsi:type="dcterms:W3CDTF">2016-01-11T21:18:53Z</dcterms:created>
  <dcterms:modified xsi:type="dcterms:W3CDTF">2025-09-05T18:01:55Z</dcterms:modified>
</cp:coreProperties>
</file>